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50"/>
  </bookViews>
  <sheets>
    <sheet name="学院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  <sheet name="统计表" sheetId="12" r:id="rId11"/>
  </sheets>
  <definedNames>
    <definedName name="_xlnm._FilterDatabase" localSheetId="4" hidden="1">日常请假名单!$A$2:$I$327</definedName>
    <definedName name="_xlnm._FilterDatabase" localSheetId="10" hidden="1">统计表!$A$2:$E$205</definedName>
  </definedNames>
  <calcPr calcId="144525"/>
</workbook>
</file>

<file path=xl/sharedStrings.xml><?xml version="1.0" encoding="utf-8"?>
<sst xmlns="http://schemas.openxmlformats.org/spreadsheetml/2006/main" count="1753" uniqueCount="643">
  <si>
    <t>湖州学院2021-2022学年第一学期学风建设情况通报（第11周 11月15日-11月21日 ）</t>
  </si>
  <si>
    <t>学风指标</t>
  </si>
  <si>
    <t>经济管理学院</t>
  </si>
  <si>
    <t>人文学院</t>
  </si>
  <si>
    <t>理工学院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</si>
  <si>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</si>
  <si>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</si>
  <si>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</si>
  <si>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</si>
  <si>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</si>
  <si>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</si>
  <si>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</si>
  <si>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</si>
  <si>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</si>
  <si>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</si>
  <si>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</si>
  <si>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</si>
  <si>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</si>
  <si>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</si>
  <si>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</si>
  <si>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</si>
  <si>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</si>
  <si>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</si>
  <si>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</si>
  <si>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</si>
  <si>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</si>
  <si>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</si>
  <si>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实习</t>
  </si>
  <si>
    <t>无课</t>
  </si>
  <si>
    <t>无故旷课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</si>
  <si>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</si>
  <si>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</si>
  <si>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</si>
  <si>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</si>
  <si>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</si>
  <si>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</si>
  <si>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</si>
  <si>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</si>
  <si>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公共政策分析</t>
  </si>
  <si>
    <t>徐鹏远</t>
  </si>
  <si>
    <t>3（11.16）</t>
  </si>
  <si>
    <t>通报批评</t>
  </si>
  <si>
    <t>章涵</t>
  </si>
  <si>
    <t>大学英语</t>
  </si>
  <si>
    <t>阮章驰</t>
  </si>
  <si>
    <t>2（11.19）</t>
  </si>
  <si>
    <t>朱志贤</t>
  </si>
  <si>
    <t>中国近代纲要史</t>
  </si>
  <si>
    <t>吴昊天</t>
  </si>
  <si>
    <t>国际贸易综合模拟实训</t>
  </si>
  <si>
    <t>周荣鑫</t>
  </si>
  <si>
    <t>2（11.18）</t>
  </si>
  <si>
    <t>陈泽辉</t>
  </si>
  <si>
    <t>英语听力（3）</t>
  </si>
  <si>
    <t>方振羽</t>
  </si>
  <si>
    <t>2（11.16）</t>
  </si>
  <si>
    <t>俞文杰</t>
  </si>
  <si>
    <t>耳鼻喉科护理学</t>
  </si>
  <si>
    <t>胡展章</t>
  </si>
  <si>
    <t>环境化学</t>
  </si>
  <si>
    <t>陈洲</t>
  </si>
  <si>
    <t>1（11.19）</t>
  </si>
  <si>
    <t>位文康</t>
  </si>
  <si>
    <t>概率论与数理统计</t>
  </si>
  <si>
    <t>张哲绅</t>
  </si>
  <si>
    <t>2020233209</t>
  </si>
  <si>
    <t>中国近现代史纲要</t>
  </si>
  <si>
    <t>林俊浩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</si>
  <si>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</si>
  <si>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</si>
  <si>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</si>
  <si>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</si>
  <si>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</si>
  <si>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</si>
  <si>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闻振南</t>
  </si>
  <si>
    <t>国际商法</t>
  </si>
  <si>
    <t>2（11.15）</t>
  </si>
  <si>
    <t>牛星倩</t>
  </si>
  <si>
    <t>财务管理</t>
  </si>
  <si>
    <t>石蓝</t>
  </si>
  <si>
    <t>新媒体营销</t>
  </si>
  <si>
    <t>汤伊慧</t>
  </si>
  <si>
    <t>国际贸易</t>
  </si>
  <si>
    <t>数字化视频编辑</t>
  </si>
  <si>
    <t>运筹学</t>
  </si>
  <si>
    <t>WEB技术开发</t>
  </si>
  <si>
    <t>3（11.17）</t>
  </si>
  <si>
    <t>鲍路平</t>
  </si>
  <si>
    <t>投资组合管理</t>
  </si>
  <si>
    <t>发展经济学</t>
  </si>
  <si>
    <t>投资银行学</t>
  </si>
  <si>
    <t>金融时间序列</t>
  </si>
  <si>
    <t>互联网金融</t>
  </si>
  <si>
    <t>3（11.18)</t>
  </si>
  <si>
    <t>计量经济学</t>
  </si>
  <si>
    <t>3（11.18）</t>
  </si>
  <si>
    <t>金融企业会计</t>
  </si>
  <si>
    <t>投资学</t>
  </si>
  <si>
    <t>3（11.19）</t>
  </si>
  <si>
    <t>肖薇</t>
  </si>
  <si>
    <t>领导力</t>
  </si>
  <si>
    <t>公共政策</t>
  </si>
  <si>
    <t>地方政府学</t>
  </si>
  <si>
    <t>公共组织学</t>
  </si>
  <si>
    <t>2（11.17）</t>
  </si>
  <si>
    <t>公文写作与处理</t>
  </si>
  <si>
    <t>学术论文写作</t>
  </si>
  <si>
    <t>吕帅军</t>
  </si>
  <si>
    <t>国际商务</t>
  </si>
  <si>
    <t>3（11.15）</t>
  </si>
  <si>
    <t>中国近代史</t>
  </si>
  <si>
    <t>徐晨（留级）</t>
  </si>
  <si>
    <t>消费者行为学</t>
  </si>
  <si>
    <t>统计学</t>
  </si>
  <si>
    <t xml:space="preserve">市场营销学 </t>
  </si>
  <si>
    <t>市场营销</t>
  </si>
  <si>
    <t>概率论</t>
  </si>
  <si>
    <t>颜宇杉</t>
  </si>
  <si>
    <t>陈佳威</t>
  </si>
  <si>
    <t>多媒体计算机应用</t>
  </si>
  <si>
    <t>郑蒙奇</t>
  </si>
  <si>
    <t>近代史纲要</t>
  </si>
  <si>
    <t>2（11，19）</t>
  </si>
  <si>
    <t>章晓妍</t>
  </si>
  <si>
    <t>2(11.17)</t>
  </si>
  <si>
    <t>国际贸易理论与实务</t>
  </si>
  <si>
    <t>3(11.18)</t>
  </si>
  <si>
    <t>中国近代史纲要</t>
  </si>
  <si>
    <t>张佳怡</t>
  </si>
  <si>
    <t>范汝冰</t>
  </si>
  <si>
    <t>金融学</t>
  </si>
  <si>
    <t>财务会计</t>
  </si>
  <si>
    <t>经济法</t>
  </si>
  <si>
    <t>2(11.18)</t>
  </si>
  <si>
    <t>罗如意</t>
  </si>
  <si>
    <t>陈丰伟</t>
  </si>
  <si>
    <t>企业战略管理</t>
  </si>
  <si>
    <t>逻辑学</t>
  </si>
  <si>
    <t>西方行政学说史</t>
  </si>
  <si>
    <t>人力资源管理</t>
  </si>
  <si>
    <t>高等数学</t>
  </si>
  <si>
    <t>公共经济学</t>
  </si>
  <si>
    <t>钱李琪</t>
  </si>
  <si>
    <t>浙江经贸专题</t>
  </si>
  <si>
    <t>产业经济学</t>
  </si>
  <si>
    <t>跨国公司概论</t>
  </si>
  <si>
    <t>钱昱成</t>
  </si>
  <si>
    <t>李佩珊</t>
  </si>
  <si>
    <t>外贸函电</t>
  </si>
  <si>
    <t>陈丹挺</t>
  </si>
  <si>
    <t>方倩倩</t>
  </si>
  <si>
    <t>俞鑫磊</t>
  </si>
  <si>
    <t>倪雨欣</t>
  </si>
  <si>
    <t>王艳</t>
  </si>
  <si>
    <t>诸葛艺璇</t>
  </si>
  <si>
    <t>施圆</t>
  </si>
  <si>
    <t>仇诗琪</t>
  </si>
  <si>
    <t>管理学</t>
  </si>
  <si>
    <t>高数c</t>
  </si>
  <si>
    <t>西方经济学</t>
  </si>
  <si>
    <t>邓冬宇</t>
  </si>
  <si>
    <t>职业生涯规划</t>
  </si>
  <si>
    <t>沈诺雯</t>
  </si>
  <si>
    <t>包雪纯</t>
  </si>
  <si>
    <t>熊艺</t>
  </si>
  <si>
    <t>大学生职业规划和就业指导</t>
  </si>
  <si>
    <t>胡雅琪</t>
  </si>
  <si>
    <t>郭陈伽妮</t>
  </si>
  <si>
    <t>智静娴</t>
  </si>
  <si>
    <t>马克思主义基本原理</t>
  </si>
  <si>
    <t>刘春</t>
  </si>
  <si>
    <t>戴维佳</t>
  </si>
  <si>
    <t>费熠婷</t>
  </si>
  <si>
    <t>报检实务</t>
  </si>
  <si>
    <t>邵菁汶</t>
  </si>
  <si>
    <t>经济中的计算机基础</t>
  </si>
  <si>
    <t>王家昊</t>
  </si>
  <si>
    <t>张轩</t>
  </si>
  <si>
    <t>蒋袁媛</t>
  </si>
  <si>
    <t>大学英语（1）</t>
  </si>
  <si>
    <t>大学生就业指导与生涯规划</t>
  </si>
  <si>
    <t>政治学原理</t>
  </si>
  <si>
    <t>社会学概论</t>
  </si>
  <si>
    <t>栗晋豫</t>
  </si>
  <si>
    <t>吴逸涵</t>
  </si>
  <si>
    <t>美国文学</t>
  </si>
  <si>
    <t>蔡乐怡</t>
  </si>
  <si>
    <t>英语口译</t>
  </si>
  <si>
    <t>范淑静</t>
  </si>
  <si>
    <t>高级商务英语(1)</t>
  </si>
  <si>
    <t>高级商务英语(2)</t>
  </si>
  <si>
    <t>视译</t>
  </si>
  <si>
    <t>英语文学选读</t>
  </si>
  <si>
    <t>翻译作品鉴赏</t>
  </si>
  <si>
    <t>吴欣怡</t>
  </si>
  <si>
    <t>董亦宁</t>
  </si>
  <si>
    <t>李伊妮</t>
  </si>
  <si>
    <t>陆晓文</t>
  </si>
  <si>
    <t>日语视听说实训</t>
  </si>
  <si>
    <t>蒋青青</t>
  </si>
  <si>
    <t>日语写作</t>
  </si>
  <si>
    <t>叶芳敏</t>
  </si>
  <si>
    <t>语言学概论</t>
  </si>
  <si>
    <t>网页设计与制作</t>
  </si>
  <si>
    <t>唐诗研究</t>
  </si>
  <si>
    <t>比较文学</t>
  </si>
  <si>
    <t>王艺燃</t>
  </si>
  <si>
    <t>方子一</t>
  </si>
  <si>
    <t>虞芸茵</t>
  </si>
  <si>
    <t>广告文案写作</t>
  </si>
  <si>
    <t>阮心一</t>
  </si>
  <si>
    <t>商务英语阅读</t>
  </si>
  <si>
    <t>唐轶凡</t>
  </si>
  <si>
    <t>国际贸易实务</t>
  </si>
  <si>
    <t>高级英语</t>
  </si>
  <si>
    <t>刘丹丹</t>
  </si>
  <si>
    <t>日本文学概论（2）</t>
  </si>
  <si>
    <t>董碧媛</t>
  </si>
  <si>
    <t>高级日语（1）</t>
  </si>
  <si>
    <t>王莎莎</t>
  </si>
  <si>
    <t>标志设计</t>
  </si>
  <si>
    <t>童欣悦</t>
  </si>
  <si>
    <t>文化概论（1）</t>
  </si>
  <si>
    <t>蒋前铭</t>
  </si>
  <si>
    <t>古代文学</t>
  </si>
  <si>
    <t>葛婉晨</t>
  </si>
  <si>
    <t>周语诺</t>
  </si>
  <si>
    <t>文学概论</t>
  </si>
  <si>
    <t>李文静</t>
  </si>
  <si>
    <t>大学英语（3）</t>
  </si>
  <si>
    <t>电脑美术基础</t>
  </si>
  <si>
    <t>陈佳怡</t>
  </si>
  <si>
    <t>综合英语（3）</t>
  </si>
  <si>
    <t>英语写作（1）</t>
  </si>
  <si>
    <t>包琪</t>
  </si>
  <si>
    <t>综合英语</t>
  </si>
  <si>
    <t>英语阅读</t>
  </si>
  <si>
    <t>英语听力</t>
  </si>
  <si>
    <t>英语国家概况</t>
  </si>
  <si>
    <t>丁晨骁</t>
  </si>
  <si>
    <t>邵凯燕</t>
  </si>
  <si>
    <t>字体设计</t>
  </si>
  <si>
    <t>金海娟</t>
  </si>
  <si>
    <t>郑毅尧</t>
  </si>
  <si>
    <t>大学生职业规划</t>
  </si>
  <si>
    <t>何嘉宁</t>
  </si>
  <si>
    <t>演讲与口才</t>
  </si>
  <si>
    <t>翁一欣</t>
  </si>
  <si>
    <t>经典文学作品选读（1）</t>
  </si>
  <si>
    <t>华高兴</t>
  </si>
  <si>
    <t>蔡诗怡</t>
  </si>
  <si>
    <t>大学计算机基础</t>
  </si>
  <si>
    <t>英语语音</t>
  </si>
  <si>
    <t>季芊辰</t>
  </si>
  <si>
    <t>沈奕恬</t>
  </si>
  <si>
    <t>姚圆珍</t>
  </si>
  <si>
    <t>叶鑫贤</t>
  </si>
  <si>
    <t>基础英语</t>
  </si>
  <si>
    <t>商务英语视听说</t>
  </si>
  <si>
    <t>郑心豪</t>
  </si>
  <si>
    <t>吴佳骏</t>
  </si>
  <si>
    <t>张佳一</t>
  </si>
  <si>
    <t>柴晨馨</t>
  </si>
  <si>
    <t>潘澄浩</t>
  </si>
  <si>
    <t>史莹优</t>
  </si>
  <si>
    <t>严思祎</t>
  </si>
  <si>
    <t>方叶银</t>
  </si>
  <si>
    <t>汉语词汇研究</t>
  </si>
  <si>
    <t>网页制作与设计</t>
  </si>
  <si>
    <t>语文教学论</t>
  </si>
  <si>
    <t>李云</t>
  </si>
  <si>
    <t>9（11.16）</t>
  </si>
  <si>
    <t>陶怡然</t>
  </si>
  <si>
    <t>4（11.16）</t>
  </si>
  <si>
    <t>肖蓉</t>
  </si>
  <si>
    <t>周璇</t>
  </si>
  <si>
    <t>人体工程学</t>
  </si>
  <si>
    <t>8（11.20）</t>
  </si>
  <si>
    <t>潘晨晨</t>
  </si>
  <si>
    <t>钭爱茵</t>
  </si>
  <si>
    <t>马冰燕</t>
  </si>
  <si>
    <t>张艺于琢</t>
  </si>
  <si>
    <t>蓝欣茹</t>
  </si>
  <si>
    <t>沈欣雨</t>
  </si>
  <si>
    <t>徐晨涛</t>
  </si>
  <si>
    <t>应用真菌学</t>
  </si>
  <si>
    <t>陈宇聪</t>
  </si>
  <si>
    <t>曹鑫露</t>
  </si>
  <si>
    <t>张远来</t>
  </si>
  <si>
    <t>朱越飞</t>
  </si>
  <si>
    <t>电子测量技术</t>
  </si>
  <si>
    <t>刘寒笑</t>
  </si>
  <si>
    <t>邹娇露</t>
  </si>
  <si>
    <t>内科护理学</t>
  </si>
  <si>
    <t>护理心理学</t>
  </si>
  <si>
    <t>儿科护理学</t>
  </si>
  <si>
    <t>精神科护理学</t>
  </si>
  <si>
    <t>外科护理学</t>
  </si>
  <si>
    <t>养老机构的管理</t>
  </si>
  <si>
    <t>妇产科护理学</t>
  </si>
  <si>
    <t>护理教育学</t>
  </si>
  <si>
    <t>社区护理学</t>
  </si>
  <si>
    <t>临床营养学</t>
  </si>
  <si>
    <t>王瑞</t>
  </si>
  <si>
    <t>朱孔伟</t>
  </si>
  <si>
    <t>朱雨莹</t>
  </si>
  <si>
    <t>董心怡</t>
  </si>
  <si>
    <t>张煌</t>
  </si>
  <si>
    <t>朱慧倩</t>
  </si>
  <si>
    <t>计算机网络</t>
  </si>
  <si>
    <t>周登杰</t>
  </si>
  <si>
    <t>艾星宇</t>
  </si>
  <si>
    <t>姜紫瑄</t>
  </si>
  <si>
    <t>毛泽东思想和中国特色社会主义理论体系概论</t>
  </si>
  <si>
    <t>陈诚</t>
  </si>
  <si>
    <t>大学物理</t>
  </si>
  <si>
    <t>徐振皓</t>
  </si>
  <si>
    <t>思想道德与法制</t>
  </si>
  <si>
    <t>施业鹏</t>
  </si>
  <si>
    <t>叶照辉</t>
  </si>
  <si>
    <t>高梓皓</t>
  </si>
  <si>
    <t>网络群体</t>
  </si>
  <si>
    <t>任可</t>
  </si>
  <si>
    <t>大学心理健康教育</t>
  </si>
  <si>
    <t>大学生职业生涯发展</t>
  </si>
  <si>
    <t>王梦芝</t>
  </si>
  <si>
    <t>心理健康教育</t>
  </si>
  <si>
    <t>李蝶蝶</t>
  </si>
  <si>
    <t>苏佳</t>
  </si>
  <si>
    <t>机械制图</t>
  </si>
  <si>
    <t>丁佳莹</t>
  </si>
  <si>
    <t>运动营养学</t>
  </si>
  <si>
    <t>吕卓聪</t>
  </si>
  <si>
    <t>小球类（乒乓球）</t>
  </si>
  <si>
    <t>体育保健学</t>
  </si>
  <si>
    <t>社会体育学</t>
  </si>
  <si>
    <t>户外运动</t>
  </si>
  <si>
    <t>朱柏豪</t>
  </si>
  <si>
    <t>叶浩楠</t>
  </si>
  <si>
    <t>罗时弘</t>
  </si>
  <si>
    <t>阮萧伊</t>
  </si>
  <si>
    <t>大学英语（4）</t>
  </si>
  <si>
    <t>郭子瑕</t>
  </si>
  <si>
    <t>网球专项</t>
  </si>
  <si>
    <t>王盛烨</t>
  </si>
  <si>
    <t>篮球专项</t>
  </si>
  <si>
    <t>黄宇峰</t>
  </si>
  <si>
    <t>柯竣晨</t>
  </si>
  <si>
    <t>卢俊雄</t>
  </si>
  <si>
    <t>田径与体能训练</t>
  </si>
  <si>
    <t>朱川</t>
  </si>
  <si>
    <t>夏顺彬</t>
  </si>
  <si>
    <t>董婉铭</t>
  </si>
  <si>
    <t>小球类（羽毛球）</t>
  </si>
  <si>
    <t>基本体操和健美操</t>
  </si>
  <si>
    <t>大学生心理健康教育</t>
  </si>
  <si>
    <t>大球类（篮球）</t>
  </si>
  <si>
    <t>运动解剖学</t>
  </si>
  <si>
    <t>章家怡</t>
  </si>
  <si>
    <t>田径与基本体能</t>
  </si>
  <si>
    <t>基本体操与健美操</t>
  </si>
  <si>
    <t>湖州学院日常迟到早退统计表</t>
  </si>
  <si>
    <t>类别</t>
  </si>
  <si>
    <t>日期</t>
  </si>
  <si>
    <t>王耀辉</t>
  </si>
  <si>
    <t>英语函电</t>
  </si>
  <si>
    <t>迟到</t>
  </si>
  <si>
    <t>钟斌瑜</t>
  </si>
  <si>
    <t>顾栋辉</t>
  </si>
  <si>
    <t>田应勇</t>
  </si>
  <si>
    <t>李飞森</t>
  </si>
  <si>
    <t>电路原理</t>
  </si>
  <si>
    <t>迟到5mins</t>
  </si>
  <si>
    <t>张一格</t>
  </si>
  <si>
    <t>无迟到早退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</si>
  <si>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</si>
  <si>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</si>
  <si>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</si>
  <si>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</si>
  <si>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</si>
  <si>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</si>
  <si>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</si>
  <si>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</si>
  <si>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</si>
  <si>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</si>
  <si>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</si>
  <si>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</si>
  <si>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</si>
  <si>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</si>
  <si>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</si>
  <si>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</si>
  <si>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周三国防课</t>
  </si>
  <si>
    <t>周二上课 周三国防课</t>
  </si>
  <si>
    <t>周二上课 周四国防课</t>
  </si>
  <si>
    <r>
      <rPr>
        <sz val="14"/>
        <color rgb="FF000000"/>
        <rFont val="仿宋_GB2312"/>
        <charset val="134"/>
      </rPr>
      <t>周三晚自习上课</t>
    </r>
    <r>
      <rPr>
        <sz val="14"/>
        <color indexed="8"/>
        <rFont val="仿宋_GB2312"/>
        <charset val="134"/>
      </rPr>
      <t>5人玩手机，其中1人吃东西</t>
    </r>
  </si>
  <si>
    <t>周四国防课</t>
  </si>
  <si>
    <t>周日3人无假条 周三李婧迟到 多部手机未交</t>
  </si>
  <si>
    <t>周日1人无假条 周三2部手机未交</t>
  </si>
  <si>
    <t>周日班会，周四班会</t>
  </si>
  <si>
    <t>周一任飞扬病假未补</t>
  </si>
  <si>
    <t>周一少3部手机</t>
  </si>
  <si>
    <t>周日4人戴耳机一个电脑，周一3人戴耳机</t>
  </si>
  <si>
    <t>周四心理团辅</t>
  </si>
  <si>
    <t>周日2人戴耳机，周一3人戴耳机</t>
  </si>
  <si>
    <t>周日多部未交手机 2人迟到，周一多部手机未交，周二多部手机未交，周三多部手机未交，周四多部手机未交</t>
  </si>
  <si>
    <t>周日5人戴耳机 1人无假条 1人早退，周一3人戴耳机，多部手机未交</t>
  </si>
  <si>
    <t>周日吵闹，周一4部手机未交</t>
  </si>
  <si>
    <t>周四学习小组任务</t>
  </si>
  <si>
    <t>周日班会/周三国防课</t>
  </si>
  <si>
    <t>周一陈锦鹏,黄恭书,刘升交手机壳</t>
  </si>
  <si>
    <t>周日27号第三节课未交手机，4号不交手机，周二27，25号交手机壳</t>
  </si>
  <si>
    <t>周二未带手机袋</t>
  </si>
  <si>
    <t>周四国防</t>
  </si>
  <si>
    <t>周日43，22，29第三节课未交手机</t>
  </si>
  <si>
    <t>周二班会/周四国防</t>
  </si>
  <si>
    <t>周一班会/周三国防课</t>
  </si>
  <si>
    <t>周日上课/周一语文课/周二班会/周三国防课/周四组胚考试</t>
  </si>
  <si>
    <t>周一语文课/周三国防课/周四组胚考试</t>
  </si>
  <si>
    <t>周一4号杜承骏玩手机戴耳机</t>
  </si>
  <si>
    <t>周日班会/周一上课/周四国防</t>
  </si>
  <si>
    <t>周二14交手机壳28，41交备用机</t>
  </si>
  <si>
    <t>周日班会/周一班会/周三上课/周四国防</t>
  </si>
  <si>
    <t>周二37，36，46交备用机，27第三节未交手机</t>
  </si>
  <si>
    <t>周日上课/周二班会/周三上课/周四国防</t>
  </si>
  <si>
    <t>周日班会/周四国防</t>
  </si>
  <si>
    <t>周二全班早退</t>
  </si>
  <si>
    <t>周日带体测，周三带体侧</t>
  </si>
  <si>
    <t>考勤率较低</t>
  </si>
  <si>
    <t>湖州学院晚自修请假统计表</t>
  </si>
  <si>
    <t>班 级</t>
  </si>
  <si>
    <t>请假日期</t>
  </si>
  <si>
    <t>林心悦</t>
  </si>
  <si>
    <t>11.14</t>
  </si>
  <si>
    <t>乔诗雯</t>
  </si>
  <si>
    <t>王鑫</t>
  </si>
  <si>
    <t>曹可欣</t>
  </si>
  <si>
    <t>周嘉玉</t>
  </si>
  <si>
    <t>李娇珂</t>
  </si>
  <si>
    <t>张小琳</t>
  </si>
  <si>
    <t>王雪</t>
  </si>
  <si>
    <t>宋文文</t>
  </si>
  <si>
    <t>张婕瑜</t>
  </si>
  <si>
    <t>王浩宇</t>
  </si>
  <si>
    <t>王心悦</t>
  </si>
  <si>
    <t>李梦玲</t>
  </si>
  <si>
    <t>陈莹莹</t>
  </si>
  <si>
    <t>沈奕瑶</t>
  </si>
  <si>
    <t>鲍珊婷</t>
  </si>
  <si>
    <t>王跃晗</t>
  </si>
  <si>
    <t>朱敬世</t>
  </si>
  <si>
    <t>万杜祯</t>
  </si>
  <si>
    <t>朱宸怡</t>
  </si>
  <si>
    <t>谢明宇</t>
  </si>
  <si>
    <t>齐闻宇</t>
  </si>
  <si>
    <t>胡鑫钰</t>
  </si>
  <si>
    <t>李嘉恒</t>
  </si>
  <si>
    <t>黎水美</t>
  </si>
  <si>
    <t>张莹莹</t>
  </si>
  <si>
    <t>汤淑灿</t>
  </si>
  <si>
    <t>李世航</t>
  </si>
  <si>
    <t>江胜晨</t>
  </si>
  <si>
    <t>翁志鑫</t>
  </si>
  <si>
    <t>高金兰</t>
  </si>
  <si>
    <t>郑佳怡</t>
  </si>
  <si>
    <t>黄梦雅</t>
  </si>
  <si>
    <t>许佳昊</t>
  </si>
  <si>
    <t>朱陈茹</t>
  </si>
  <si>
    <t>朱素慧</t>
  </si>
  <si>
    <t>胡佳璐</t>
  </si>
  <si>
    <t>顾承可</t>
  </si>
  <si>
    <t>李琳</t>
  </si>
  <si>
    <t>郑晓宇</t>
  </si>
  <si>
    <t>袁曹龄</t>
  </si>
  <si>
    <t>周恩翔</t>
  </si>
  <si>
    <t>陈瑜佳</t>
  </si>
  <si>
    <t>陈雨彤</t>
  </si>
  <si>
    <t>迟盛元</t>
  </si>
  <si>
    <t>杜含章</t>
  </si>
  <si>
    <t>尚黄娜</t>
  </si>
  <si>
    <t>吴杰</t>
  </si>
  <si>
    <t>赵水清</t>
  </si>
  <si>
    <t>陈艳阳</t>
  </si>
  <si>
    <t>巩天慧</t>
  </si>
  <si>
    <t>余成龙</t>
  </si>
  <si>
    <t>陈晨露</t>
  </si>
  <si>
    <t>陆逸婷</t>
  </si>
  <si>
    <t>林烨</t>
  </si>
  <si>
    <t>徐洋</t>
  </si>
  <si>
    <t>包裘逸</t>
  </si>
  <si>
    <t>孙放天</t>
  </si>
  <si>
    <t>戴柯钒</t>
  </si>
  <si>
    <t>项俊哲</t>
  </si>
  <si>
    <t>刘家瑞</t>
  </si>
  <si>
    <t>陈静</t>
  </si>
  <si>
    <t>翁静怡</t>
  </si>
  <si>
    <t>褚俊健</t>
  </si>
  <si>
    <t>董锦镱</t>
  </si>
  <si>
    <t>徐文洁</t>
  </si>
  <si>
    <t>王建昌</t>
  </si>
  <si>
    <t>邹双林</t>
  </si>
  <si>
    <t>徐子涵</t>
  </si>
  <si>
    <t>陈勇棋</t>
  </si>
  <si>
    <t>潘羽</t>
  </si>
  <si>
    <t>林心銮</t>
  </si>
  <si>
    <t>杨琴</t>
  </si>
  <si>
    <t>王路</t>
  </si>
  <si>
    <t>顾霄凡</t>
  </si>
  <si>
    <t>李莎</t>
  </si>
  <si>
    <t>杨应鹏</t>
  </si>
  <si>
    <t>王良健</t>
  </si>
  <si>
    <t>王茂鲜</t>
  </si>
  <si>
    <t>储鑫梅</t>
  </si>
  <si>
    <t>陆尹菲</t>
  </si>
  <si>
    <t>台珊瑜</t>
  </si>
  <si>
    <t>苟思悦</t>
  </si>
  <si>
    <t>洪成辉</t>
  </si>
  <si>
    <t>吕琛楠</t>
  </si>
  <si>
    <t>尚云雪</t>
  </si>
  <si>
    <t>徐岩</t>
  </si>
  <si>
    <t>邵兰斌</t>
  </si>
  <si>
    <t>代雯雯</t>
  </si>
  <si>
    <t>吴伊嘉</t>
  </si>
  <si>
    <t>张昊田</t>
  </si>
  <si>
    <t>杨舒燕</t>
  </si>
  <si>
    <t>马一冉</t>
  </si>
  <si>
    <t>谢娴雅</t>
  </si>
  <si>
    <t>许国凯</t>
  </si>
  <si>
    <t>王乾宇</t>
  </si>
  <si>
    <t>方祥林</t>
  </si>
  <si>
    <t>陈卓</t>
  </si>
  <si>
    <t>邓霖羚</t>
  </si>
  <si>
    <t>戴意聪</t>
  </si>
  <si>
    <t>吴佳媛</t>
  </si>
  <si>
    <t>桑林侨</t>
  </si>
  <si>
    <t>王芷萌</t>
  </si>
  <si>
    <t>龚芝慧</t>
  </si>
  <si>
    <t>唐皖渝</t>
  </si>
  <si>
    <t>王家麒</t>
  </si>
  <si>
    <t>周坤鹏</t>
  </si>
  <si>
    <t>关陇</t>
  </si>
  <si>
    <t>叶恩泽</t>
  </si>
  <si>
    <t>叶超婷</t>
  </si>
  <si>
    <t>李婧</t>
  </si>
  <si>
    <t>任飞扬</t>
  </si>
  <si>
    <t>沈亦恬</t>
  </si>
  <si>
    <t>寿祖钰</t>
  </si>
  <si>
    <t>林梓心</t>
  </si>
  <si>
    <t>莫晨露</t>
  </si>
  <si>
    <t>潘家怡</t>
  </si>
  <si>
    <t>陈蕾</t>
  </si>
  <si>
    <t>李凯荣</t>
  </si>
  <si>
    <t>李檬娜</t>
  </si>
  <si>
    <t>刘霞</t>
  </si>
  <si>
    <t>倪敏</t>
  </si>
  <si>
    <t>曲皮昊</t>
  </si>
  <si>
    <t>王若凌</t>
  </si>
  <si>
    <t>邬思娅</t>
  </si>
  <si>
    <t>荀蔚骋</t>
  </si>
  <si>
    <t>严傅栋</t>
  </si>
  <si>
    <t>袁鑫杰</t>
  </si>
  <si>
    <t>蒋可</t>
  </si>
  <si>
    <t>张乐瑶</t>
  </si>
  <si>
    <t>韦建坤</t>
  </si>
  <si>
    <t>周亚博</t>
  </si>
  <si>
    <t>王煊</t>
  </si>
  <si>
    <t>孔泰</t>
  </si>
  <si>
    <t>陈雪桂</t>
  </si>
  <si>
    <t>何鑫雨</t>
  </si>
  <si>
    <t>奚茂泽</t>
  </si>
  <si>
    <t>陈勤泽</t>
  </si>
  <si>
    <t>谭蓉</t>
  </si>
  <si>
    <t>朱博凤</t>
  </si>
  <si>
    <t>陈颖</t>
  </si>
  <si>
    <t>王曦晗</t>
  </si>
  <si>
    <t>刘家成</t>
  </si>
  <si>
    <t>沈况</t>
  </si>
  <si>
    <t>蔡晓婷</t>
  </si>
  <si>
    <t>马骏鸣</t>
  </si>
  <si>
    <t>黄溢文</t>
  </si>
  <si>
    <t>金冰</t>
  </si>
  <si>
    <t>郭宇涛</t>
  </si>
  <si>
    <t>谢宇翔</t>
  </si>
  <si>
    <t>关欢欢</t>
  </si>
  <si>
    <t>熊灿玉</t>
  </si>
  <si>
    <t>马文鸿</t>
  </si>
  <si>
    <t>毛玉婷</t>
  </si>
  <si>
    <t>徐雨欣</t>
  </si>
  <si>
    <t>丁彭康</t>
  </si>
  <si>
    <t>黄弦</t>
  </si>
  <si>
    <t>赵晏杰</t>
  </si>
  <si>
    <t>吴浩然</t>
  </si>
  <si>
    <t>王念松</t>
  </si>
  <si>
    <t>潘俊天</t>
  </si>
  <si>
    <t>刘欣悦</t>
  </si>
  <si>
    <t>俞佳圣</t>
  </si>
  <si>
    <t>吴东子扬</t>
  </si>
  <si>
    <t>卢一帆</t>
  </si>
  <si>
    <t>裴修翔</t>
  </si>
  <si>
    <t>詹涵晨</t>
  </si>
  <si>
    <t>杨钧涵</t>
  </si>
  <si>
    <t>高文奕</t>
  </si>
  <si>
    <t>聂心愈</t>
  </si>
  <si>
    <t>杨宗乐</t>
  </si>
  <si>
    <t>王楮</t>
  </si>
  <si>
    <t>莫金锋</t>
  </si>
  <si>
    <t>季晗</t>
  </si>
  <si>
    <t>应翱建</t>
  </si>
  <si>
    <t>楼俊豪</t>
  </si>
  <si>
    <t>胡峰</t>
  </si>
  <si>
    <t>赵晴</t>
  </si>
  <si>
    <t>周正义</t>
  </si>
  <si>
    <t>许林峰</t>
  </si>
  <si>
    <t>李俞萱</t>
  </si>
  <si>
    <t>刘珂</t>
  </si>
  <si>
    <t>宋禹鹏</t>
  </si>
  <si>
    <t>兰温奇</t>
  </si>
  <si>
    <t>王小龙</t>
  </si>
  <si>
    <t>程海鹏</t>
  </si>
  <si>
    <t>顾嘉丽</t>
  </si>
  <si>
    <t>赵欣远</t>
  </si>
  <si>
    <t>童嫣琪</t>
  </si>
  <si>
    <t>朱鸿博</t>
  </si>
  <si>
    <t>陈文铮</t>
  </si>
  <si>
    <t>段哲涵</t>
  </si>
  <si>
    <t>潘阳</t>
  </si>
  <si>
    <t>赵铖熠</t>
  </si>
  <si>
    <t>贾品一</t>
  </si>
  <si>
    <t>王欣欣</t>
  </si>
  <si>
    <t>湖州学院晚自修旷课统计表</t>
  </si>
  <si>
    <t>无旷课</t>
  </si>
  <si>
    <t>徐和森</t>
  </si>
  <si>
    <t>1（2021.11.18）</t>
  </si>
  <si>
    <t>潘瑧颖</t>
  </si>
  <si>
    <t>湖州学院晚自修迟到早退统计表</t>
  </si>
  <si>
    <t>陈梦蕊</t>
  </si>
  <si>
    <t>楼馨月</t>
  </si>
  <si>
    <t>王杨冉</t>
  </si>
  <si>
    <t>早退</t>
  </si>
  <si>
    <t>迟到7mins</t>
  </si>
  <si>
    <t>上交情况</t>
  </si>
  <si>
    <t>齐全</t>
  </si>
  <si>
    <t>结课</t>
  </si>
  <si>
    <t>未交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</si>
</sst>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177" formatCode="#,##0.00_ "/>
    <numFmt numFmtId="43" formatCode="_ * #,##0.00_ ;_ * \-#,##0.00_ ;_ * &quot;-&quot;??_ ;_ @_ "/>
    <numFmt numFmtId="178" formatCode="0.00_ "/>
  </numFmts>
  <fonts count="65">
    <font>
      <sz val="11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sz val="14"/>
      <color indexed="8"/>
      <name val="仿宋"/>
      <charset val="134"/>
    </font>
    <font>
      <sz val="16"/>
      <color rgb="FF000000"/>
      <name val="宋体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4"/>
      <name val="仿宋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4"/>
      <name val="宋体"/>
      <charset val="134"/>
    </font>
    <font>
      <b/>
      <sz val="12"/>
      <color indexed="8"/>
      <name val="宋体"/>
      <charset val="134"/>
    </font>
    <font>
      <b/>
      <sz val="16"/>
      <color rgb="FFFF0000"/>
      <name val="黑体"/>
      <charset val="134"/>
    </font>
    <font>
      <b/>
      <sz val="16"/>
      <color rgb="FF000000"/>
      <name val="黑体"/>
      <charset val="134"/>
    </font>
    <font>
      <b/>
      <sz val="18"/>
      <color rgb="FF000000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2"/>
      <name val="黑体"/>
      <charset val="134"/>
    </font>
    <font>
      <b/>
      <sz val="14"/>
      <color rgb="FF000000"/>
      <name val="黑体"/>
      <charset val="134"/>
    </font>
    <font>
      <b/>
      <sz val="14"/>
      <color indexed="8"/>
      <name val="宋体"/>
      <charset val="134"/>
    </font>
    <font>
      <b/>
      <sz val="14"/>
      <color indexed="8"/>
      <name val="黑体"/>
      <charset val="134"/>
    </font>
    <font>
      <sz val="14"/>
      <color rgb="FFFF0000"/>
      <name val="仿宋_GB2312"/>
      <charset val="134"/>
    </font>
    <font>
      <b/>
      <sz val="12"/>
      <color rgb="FF000000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16"/>
      <name val="仿宋_GB2312"/>
      <charset val="134"/>
    </font>
    <font>
      <u/>
      <sz val="16"/>
      <color rgb="FF800080"/>
      <name val="仿宋_GB2312"/>
      <charset val="134"/>
    </font>
    <font>
      <u/>
      <sz val="16"/>
      <color rgb="FF0000FF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134"/>
    </font>
    <font>
      <u/>
      <sz val="16"/>
      <color rgb="FF80008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6" fillId="0" borderId="0" applyFont="0" applyFill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0" fillId="10" borderId="29" applyNumberFormat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2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6" fillId="5" borderId="26" applyNumberFormat="0" applyFont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9" fillId="24" borderId="31" applyNumberFormat="0" applyAlignment="0" applyProtection="0">
      <alignment vertical="center"/>
    </xf>
    <xf numFmtId="0" fontId="60" fillId="24" borderId="29" applyNumberFormat="0" applyAlignment="0" applyProtection="0">
      <alignment vertical="center"/>
    </xf>
    <xf numFmtId="0" fontId="58" fillId="23" borderId="30" applyNumberFormat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7" fillId="0" borderId="0">
      <protection locked="0"/>
    </xf>
    <xf numFmtId="0" fontId="56" fillId="0" borderId="0">
      <alignment vertical="center"/>
    </xf>
  </cellStyleXfs>
  <cellXfs count="2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1" xfId="49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7" fillId="0" borderId="0" xfId="0" applyFont="1" applyFill="1" applyBorder="1">
      <alignment vertical="center"/>
    </xf>
    <xf numFmtId="0" fontId="10" fillId="0" borderId="7" xfId="49" applyFont="1" applyFill="1" applyBorder="1" applyAlignment="1" applyProtection="1">
      <alignment horizontal="center" vertical="center"/>
    </xf>
    <xf numFmtId="0" fontId="10" fillId="0" borderId="8" xfId="49" applyFont="1" applyFill="1" applyBorder="1" applyAlignment="1" applyProtection="1">
      <alignment horizontal="center" vertical="center"/>
    </xf>
    <xf numFmtId="49" fontId="11" fillId="0" borderId="1" xfId="49" applyNumberFormat="1" applyFont="1" applyFill="1" applyBorder="1" applyAlignment="1" applyProtection="1">
      <alignment horizontal="center" vertical="center"/>
    </xf>
    <xf numFmtId="176" fontId="11" fillId="0" borderId="1" xfId="49" applyNumberFormat="1" applyFont="1" applyFill="1" applyBorder="1" applyAlignment="1" applyProtection="1">
      <alignment horizontal="center" vertical="center"/>
    </xf>
    <xf numFmtId="0" fontId="11" fillId="0" borderId="1" xfId="49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0" borderId="5" xfId="49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0" fillId="0" borderId="19" xfId="0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1" xfId="49" applyFont="1" applyBorder="1" applyAlignment="1" applyProtection="1">
      <alignment horizontal="center" vertical="center"/>
    </xf>
    <xf numFmtId="49" fontId="13" fillId="0" borderId="1" xfId="49" applyNumberFormat="1" applyFont="1" applyBorder="1" applyAlignment="1" applyProtection="1">
      <alignment horizontal="center" vertical="center"/>
    </xf>
    <xf numFmtId="0" fontId="13" fillId="0" borderId="5" xfId="49" applyFont="1" applyBorder="1" applyAlignment="1" applyProtection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7" xfId="49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0" fillId="0" borderId="1" xfId="49" applyFont="1" applyBorder="1" applyAlignment="1" applyProtection="1">
      <alignment horizontal="center" vertical="center"/>
    </xf>
    <xf numFmtId="0" fontId="20" fillId="0" borderId="1" xfId="49" applyFont="1" applyFill="1" applyBorder="1" applyAlignment="1" applyProtection="1">
      <alignment horizontal="center" vertical="center"/>
    </xf>
    <xf numFmtId="0" fontId="21" fillId="0" borderId="1" xfId="49" applyFont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3" xfId="49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/>
    </xf>
    <xf numFmtId="178" fontId="12" fillId="0" borderId="6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23" fillId="0" borderId="13" xfId="49" applyFont="1" applyBorder="1" applyAlignment="1" applyProtection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6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27" fillId="0" borderId="0" xfId="0" applyNumberFormat="1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9" fillId="0" borderId="0" xfId="0" applyFont="1" applyFill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0" fontId="0" fillId="0" borderId="0" xfId="0" applyNumberFormat="1">
      <alignment vertical="center"/>
    </xf>
    <xf numFmtId="0" fontId="21" fillId="0" borderId="1" xfId="0" applyFont="1" applyFill="1" applyBorder="1" applyAlignment="1">
      <alignment horizontal="center" vertical="center"/>
    </xf>
    <xf numFmtId="10" fontId="25" fillId="0" borderId="1" xfId="0" applyNumberFormat="1" applyFont="1" applyFill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0" fontId="1" fillId="0" borderId="0" xfId="0" applyNumberFormat="1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Border="1">
      <alignment vertical="center"/>
    </xf>
    <xf numFmtId="0" fontId="33" fillId="0" borderId="0" xfId="0" applyFont="1" applyFill="1" applyBorder="1" applyAlignment="1">
      <alignment horizontal="center" vertical="center"/>
    </xf>
    <xf numFmtId="10" fontId="4" fillId="0" borderId="0" xfId="0" applyNumberFormat="1" applyFont="1">
      <alignment vertical="center"/>
    </xf>
    <xf numFmtId="0" fontId="0" fillId="0" borderId="0" xfId="0" applyBorder="1">
      <alignment vertical="center"/>
    </xf>
    <xf numFmtId="10" fontId="0" fillId="0" borderId="0" xfId="0" applyNumberFormat="1" applyBorder="1">
      <alignment vertical="center"/>
    </xf>
    <xf numFmtId="0" fontId="20" fillId="0" borderId="7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6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0" fontId="4" fillId="3" borderId="1" xfId="11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11" applyNumberFormat="1" applyFont="1" applyFill="1" applyBorder="1" applyAlignment="1">
      <alignment horizontal="center" vertical="center"/>
    </xf>
    <xf numFmtId="10" fontId="7" fillId="0" borderId="0" xfId="0" applyNumberFormat="1" applyFo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/>
    </xf>
    <xf numFmtId="10" fontId="0" fillId="0" borderId="0" xfId="0" applyNumberFormat="1" applyFont="1" applyFill="1">
      <alignment vertical="center"/>
    </xf>
    <xf numFmtId="0" fontId="22" fillId="0" borderId="0" xfId="0" applyFont="1">
      <alignment vertical="center"/>
    </xf>
    <xf numFmtId="0" fontId="22" fillId="0" borderId="0" xfId="0" applyFont="1" applyFill="1">
      <alignment vertical="center"/>
    </xf>
    <xf numFmtId="10" fontId="22" fillId="0" borderId="0" xfId="0" applyNumberFormat="1" applyFont="1">
      <alignment vertical="center"/>
    </xf>
    <xf numFmtId="0" fontId="3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10" fontId="39" fillId="0" borderId="1" xfId="10" applyNumberFormat="1" applyFont="1" applyBorder="1" applyAlignment="1">
      <alignment horizontal="center" vertical="center"/>
      <protection locked="0"/>
    </xf>
    <xf numFmtId="10" fontId="39" fillId="0" borderId="1" xfId="10" applyNumberFormat="1" applyFont="1" applyBorder="1" applyAlignment="1">
      <alignment horizontal="center"/>
      <protection locked="0"/>
    </xf>
    <xf numFmtId="0" fontId="39" fillId="0" borderId="1" xfId="10" applyFont="1" applyBorder="1" applyAlignment="1">
      <alignment horizontal="center" vertical="center"/>
      <protection locked="0"/>
    </xf>
    <xf numFmtId="0" fontId="39" fillId="0" borderId="1" xfId="10" applyFont="1" applyBorder="1" applyAlignment="1">
      <alignment horizontal="center"/>
      <protection locked="0"/>
    </xf>
    <xf numFmtId="0" fontId="40" fillId="0" borderId="1" xfId="10" applyFont="1" applyBorder="1" applyAlignment="1">
      <alignment horizontal="center"/>
      <protection locked="0"/>
    </xf>
    <xf numFmtId="0" fontId="40" fillId="0" borderId="1" xfId="10" applyFont="1" applyBorder="1" applyAlignment="1">
      <alignment horizontal="center" vertical="center"/>
      <protection locked="0"/>
    </xf>
    <xf numFmtId="0" fontId="41" fillId="0" borderId="1" xfId="0" applyFont="1" applyFill="1" applyBorder="1" applyAlignment="1">
      <alignment horizontal="center" vertical="center"/>
    </xf>
    <xf numFmtId="0" fontId="41" fillId="0" borderId="1" xfId="10" applyFont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42" fillId="0" borderId="0" xfId="10" applyBorder="1">
      <protection locked="0"/>
    </xf>
    <xf numFmtId="10" fontId="39" fillId="0" borderId="0" xfId="10" applyNumberFormat="1" applyFont="1" applyBorder="1" applyAlignment="1">
      <alignment horizontal="center"/>
      <protection locked="0"/>
    </xf>
    <xf numFmtId="0" fontId="39" fillId="0" borderId="0" xfId="10" applyFont="1" applyBorder="1" applyAlignment="1">
      <alignment horizontal="center"/>
      <protection locked="0"/>
    </xf>
    <xf numFmtId="0" fontId="43" fillId="0" borderId="0" xfId="10" applyFont="1" applyBorder="1" applyAlignment="1">
      <alignment horizontal="center"/>
      <protection locked="0"/>
    </xf>
    <xf numFmtId="0" fontId="38" fillId="0" borderId="0" xfId="10" applyFont="1" applyBorder="1" applyAlignment="1" applyProtection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933450</xdr:colOff>
      <xdr:row>263</xdr:row>
      <xdr:rowOff>123825</xdr:rowOff>
    </xdr:from>
    <xdr:ext cx="184731" cy="298850"/>
    <xdr:sp>
      <xdr:nvSpPr>
        <xdr:cNvPr id="3" name="文本框 2"/>
        <xdr:cNvSpPr txBox="1"/>
      </xdr:nvSpPr>
      <xdr:spPr>
        <a:xfrm>
          <a:off x="2540635" y="47625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workbookViewId="0">
      <selection activeCell="A3" sqref="A3"/>
    </sheetView>
  </sheetViews>
  <sheetFormatPr defaultColWidth="9" defaultRowHeight="20.25" outlineLevelCol="5"/>
  <cols>
    <col min="1" max="1" width="39.0916666666667" style="203" customWidth="1"/>
    <col min="2" max="5" width="24.8166666666667" style="203" customWidth="1"/>
    <col min="6" max="16384" width="9" style="203"/>
  </cols>
  <sheetData>
    <row r="1" s="201" customFormat="1" ht="21" customHeight="1" spans="1:5">
      <c r="A1" s="4" t="s">
        <v>0</v>
      </c>
      <c r="B1" s="5"/>
      <c r="C1" s="5"/>
      <c r="D1" s="5"/>
      <c r="E1" s="5"/>
    </row>
    <row r="2" s="202" customFormat="1" ht="21" customHeight="1" spans="1:5">
      <c r="A2" s="182" t="s">
        <v>1</v>
      </c>
      <c r="B2" s="182" t="s">
        <v>2</v>
      </c>
      <c r="C2" s="182" t="s">
        <v>3</v>
      </c>
      <c r="D2" s="182" t="s">
        <v>4</v>
      </c>
      <c r="E2" s="182" t="s">
        <v>5</v>
      </c>
    </row>
    <row r="3" s="201" customFormat="1" ht="21" customHeight="1" spans="1:5">
      <c r="A3" s="204" t="s">
        <v>6</v>
      </c>
      <c r="B3" s="205">
        <f>7/1850</f>
        <v>0.00378378378378378</v>
      </c>
      <c r="C3" s="205">
        <f>2/2458</f>
        <v>0.00081366965012205</v>
      </c>
      <c r="D3" s="206">
        <f>4/3138</f>
        <v>0.00127469725940089</v>
      </c>
      <c r="E3" s="205">
        <f>1/319</f>
        <v>0.00313479623824451</v>
      </c>
    </row>
    <row r="4" s="201" customFormat="1" ht="21" customHeight="1" spans="1:5">
      <c r="A4" s="204" t="s">
        <v>7</v>
      </c>
      <c r="B4" s="207">
        <v>7</v>
      </c>
      <c r="C4" s="208">
        <v>2</v>
      </c>
      <c r="D4" s="208">
        <v>4</v>
      </c>
      <c r="E4" s="208">
        <v>1</v>
      </c>
    </row>
    <row r="5" s="201" customFormat="1" ht="21" customHeight="1" spans="1:5">
      <c r="A5" s="204" t="s">
        <v>8</v>
      </c>
      <c r="B5" s="205">
        <f>115/1850</f>
        <v>0.0621621621621622</v>
      </c>
      <c r="C5" s="205">
        <f>96/2458</f>
        <v>0.0390561432058584</v>
      </c>
      <c r="D5" s="205">
        <f>70/3138</f>
        <v>0.0223072020395156</v>
      </c>
      <c r="E5" s="205">
        <f>40/319</f>
        <v>0.125391849529781</v>
      </c>
    </row>
    <row r="6" s="201" customFormat="1" ht="21" customHeight="1" spans="1:5">
      <c r="A6" s="204" t="s">
        <v>9</v>
      </c>
      <c r="B6" s="207">
        <v>114</v>
      </c>
      <c r="C6" s="209">
        <v>96</v>
      </c>
      <c r="D6" s="210">
        <v>70</v>
      </c>
      <c r="E6" s="208">
        <v>45</v>
      </c>
    </row>
    <row r="7" s="201" customFormat="1" ht="21" customHeight="1" spans="1:5">
      <c r="A7" s="204" t="s">
        <v>10</v>
      </c>
      <c r="B7" s="207">
        <v>3</v>
      </c>
      <c r="C7" s="208">
        <v>1</v>
      </c>
      <c r="D7" s="208">
        <v>2</v>
      </c>
      <c r="E7" s="204">
        <v>0</v>
      </c>
    </row>
    <row r="8" s="201" customFormat="1" ht="21" customHeight="1" spans="1:5">
      <c r="A8" s="204" t="s">
        <v>11</v>
      </c>
      <c r="B8" s="207" t="s">
        <v>12</v>
      </c>
      <c r="C8" s="207" t="s">
        <v>12</v>
      </c>
      <c r="D8" s="207" t="s">
        <v>12</v>
      </c>
      <c r="E8" s="207" t="s">
        <v>12</v>
      </c>
    </row>
    <row r="9" s="201" customFormat="1" ht="21" customHeight="1" spans="1:5">
      <c r="A9" s="204" t="s">
        <v>13</v>
      </c>
      <c r="B9" s="210">
        <v>118</v>
      </c>
      <c r="C9" s="209">
        <v>32</v>
      </c>
      <c r="D9" s="209">
        <v>46</v>
      </c>
      <c r="E9" s="209">
        <v>65</v>
      </c>
    </row>
    <row r="10" s="201" customFormat="1" ht="21" customHeight="1" spans="1:5">
      <c r="A10" s="204" t="s">
        <v>14</v>
      </c>
      <c r="B10" s="204">
        <v>0</v>
      </c>
      <c r="C10" s="208">
        <v>2</v>
      </c>
      <c r="D10" s="211">
        <v>0</v>
      </c>
      <c r="E10" s="204">
        <v>0</v>
      </c>
    </row>
    <row r="11" s="201" customFormat="1" ht="21" customHeight="1" spans="1:5">
      <c r="A11" s="204" t="s">
        <v>15</v>
      </c>
      <c r="B11" s="212">
        <v>0</v>
      </c>
      <c r="C11" s="207">
        <v>4</v>
      </c>
      <c r="D11" s="208">
        <v>1</v>
      </c>
      <c r="E11" s="204">
        <v>0</v>
      </c>
    </row>
    <row r="12" s="201" customFormat="1" ht="21" customHeight="1" spans="1:5">
      <c r="A12" s="204" t="s">
        <v>16</v>
      </c>
      <c r="B12" s="211" t="s">
        <v>17</v>
      </c>
      <c r="C12" s="211" t="s">
        <v>17</v>
      </c>
      <c r="D12" s="211" t="s">
        <v>17</v>
      </c>
      <c r="E12" s="211" t="s">
        <v>17</v>
      </c>
    </row>
    <row r="13" s="201" customFormat="1" ht="21" customHeight="1" spans="1:5">
      <c r="A13" s="213"/>
      <c r="B13" s="213"/>
      <c r="C13" s="213"/>
      <c r="D13" s="213"/>
      <c r="E13" s="213"/>
    </row>
    <row r="14" spans="1:5">
      <c r="A14" s="214"/>
      <c r="B14" s="214"/>
      <c r="C14" s="214"/>
      <c r="D14" s="214"/>
      <c r="E14" s="214"/>
    </row>
    <row r="15" spans="1:5">
      <c r="A15" s="215"/>
      <c r="B15" s="215"/>
      <c r="C15" s="215"/>
      <c r="D15" s="215"/>
      <c r="E15" s="215"/>
    </row>
    <row r="16" spans="1:6">
      <c r="A16" s="215"/>
      <c r="B16" s="215"/>
      <c r="C16" s="215"/>
      <c r="D16" s="215"/>
      <c r="E16" s="215"/>
      <c r="F16" s="215"/>
    </row>
    <row r="17" spans="1:6">
      <c r="A17" s="215"/>
      <c r="B17" s="216"/>
      <c r="C17" s="216"/>
      <c r="D17" s="216"/>
      <c r="E17" s="216"/>
      <c r="F17" s="215"/>
    </row>
    <row r="18" spans="1:6">
      <c r="A18" s="215"/>
      <c r="B18" s="213"/>
      <c r="C18" s="213"/>
      <c r="D18" s="213"/>
      <c r="E18" s="217"/>
      <c r="F18" s="215"/>
    </row>
    <row r="19" spans="1:6">
      <c r="A19" s="215"/>
      <c r="B19" s="213"/>
      <c r="C19" s="213"/>
      <c r="D19" s="213"/>
      <c r="E19" s="217"/>
      <c r="F19" s="215"/>
    </row>
    <row r="20" spans="1:6">
      <c r="A20" s="215"/>
      <c r="B20" s="218"/>
      <c r="C20" s="218"/>
      <c r="D20" s="218"/>
      <c r="E20" s="218"/>
      <c r="F20" s="215"/>
    </row>
    <row r="21" spans="1:6">
      <c r="A21" s="215"/>
      <c r="B21" s="219"/>
      <c r="C21" s="219"/>
      <c r="D21" s="219"/>
      <c r="E21" s="219"/>
      <c r="F21" s="215"/>
    </row>
    <row r="22" spans="1:6">
      <c r="A22" s="215"/>
      <c r="B22" s="213"/>
      <c r="C22" s="219"/>
      <c r="D22" s="220"/>
      <c r="E22" s="213"/>
      <c r="F22" s="215"/>
    </row>
    <row r="23" spans="1:6">
      <c r="A23" s="215"/>
      <c r="B23" s="213"/>
      <c r="C23" s="219"/>
      <c r="D23" s="220"/>
      <c r="E23" s="213"/>
      <c r="F23" s="215"/>
    </row>
    <row r="24" spans="1:6">
      <c r="A24" s="215"/>
      <c r="B24" s="219"/>
      <c r="C24" s="213"/>
      <c r="D24" s="219"/>
      <c r="E24" s="219"/>
      <c r="F24" s="215"/>
    </row>
    <row r="25" spans="1:6">
      <c r="A25" s="215"/>
      <c r="B25" s="213"/>
      <c r="C25" s="213"/>
      <c r="D25" s="213"/>
      <c r="E25" s="221"/>
      <c r="F25" s="215"/>
    </row>
    <row r="26" spans="1:6">
      <c r="A26" s="215"/>
      <c r="B26" s="213"/>
      <c r="C26" s="213"/>
      <c r="D26" s="213"/>
      <c r="E26" s="221"/>
      <c r="F26" s="215"/>
    </row>
    <row r="27" spans="1:6">
      <c r="A27" s="215"/>
      <c r="B27" s="213"/>
      <c r="C27" s="219"/>
      <c r="D27" s="219"/>
      <c r="E27" s="219"/>
      <c r="F27" s="215"/>
    </row>
    <row r="28" spans="1:6">
      <c r="A28" s="215"/>
      <c r="B28" s="215"/>
      <c r="C28" s="215"/>
      <c r="D28" s="215"/>
      <c r="E28" s="215"/>
      <c r="F28" s="215"/>
    </row>
    <row r="29" spans="1:6">
      <c r="A29" s="215"/>
      <c r="B29" s="215"/>
      <c r="C29" s="215"/>
      <c r="D29" s="215"/>
      <c r="E29" s="215"/>
      <c r="F29" s="215"/>
    </row>
    <row r="30" spans="1:6">
      <c r="A30" s="215"/>
      <c r="B30" s="215"/>
      <c r="C30" s="215"/>
      <c r="D30" s="215"/>
      <c r="E30" s="215"/>
      <c r="F30" s="215"/>
    </row>
    <row r="31" spans="1:6">
      <c r="A31" s="215"/>
      <c r="B31" s="215"/>
      <c r="C31" s="215"/>
      <c r="D31" s="215"/>
      <c r="E31" s="215"/>
      <c r="F31" s="215"/>
    </row>
    <row r="32" spans="1:6">
      <c r="A32" s="215"/>
      <c r="B32" s="215"/>
      <c r="C32" s="215"/>
      <c r="D32" s="215"/>
      <c r="E32" s="215"/>
      <c r="F32" s="215"/>
    </row>
    <row r="33" spans="1:6">
      <c r="A33" s="215"/>
      <c r="B33" s="215"/>
      <c r="C33" s="215"/>
      <c r="D33" s="215"/>
      <c r="E33" s="215"/>
      <c r="F33" s="215"/>
    </row>
    <row r="34" spans="1:6">
      <c r="A34" s="215"/>
      <c r="B34" s="215"/>
      <c r="C34" s="215"/>
      <c r="D34" s="215"/>
      <c r="E34" s="215"/>
      <c r="F34" s="215"/>
    </row>
    <row r="35" spans="1:6">
      <c r="A35" s="215"/>
      <c r="B35" s="215"/>
      <c r="C35" s="215"/>
      <c r="D35" s="215"/>
      <c r="E35" s="215"/>
      <c r="F35" s="215"/>
    </row>
    <row r="36" spans="1:6">
      <c r="A36" s="215"/>
      <c r="B36" s="215"/>
      <c r="C36" s="215"/>
      <c r="D36" s="215"/>
      <c r="E36" s="215"/>
      <c r="F36" s="215"/>
    </row>
    <row r="37" spans="1:6">
      <c r="A37" s="215"/>
      <c r="B37" s="215"/>
      <c r="C37" s="215"/>
      <c r="D37" s="215"/>
      <c r="E37" s="215"/>
      <c r="F37" s="215"/>
    </row>
    <row r="38" spans="1:6">
      <c r="A38" s="215"/>
      <c r="B38" s="215"/>
      <c r="C38" s="215"/>
      <c r="D38" s="215"/>
      <c r="E38" s="215"/>
      <c r="F38" s="215"/>
    </row>
    <row r="39" spans="1:6">
      <c r="A39" s="215"/>
      <c r="B39" s="215"/>
      <c r="C39" s="215"/>
      <c r="D39" s="215"/>
      <c r="E39" s="215"/>
      <c r="F39" s="215"/>
    </row>
    <row r="40" spans="1:6">
      <c r="A40" s="215"/>
      <c r="B40" s="215"/>
      <c r="C40" s="215"/>
      <c r="D40" s="215"/>
      <c r="E40" s="215"/>
      <c r="F40" s="215"/>
    </row>
    <row r="41" spans="1:6">
      <c r="A41" s="215"/>
      <c r="B41" s="215"/>
      <c r="C41" s="215"/>
      <c r="D41" s="215"/>
      <c r="E41" s="215"/>
      <c r="F41" s="215"/>
    </row>
    <row r="42" spans="1:6">
      <c r="A42" s="215"/>
      <c r="B42" s="215"/>
      <c r="C42" s="215"/>
      <c r="D42" s="215"/>
      <c r="E42" s="215"/>
      <c r="F42" s="215"/>
    </row>
    <row r="43" spans="1:6">
      <c r="A43" s="215"/>
      <c r="B43" s="215"/>
      <c r="C43" s="215"/>
      <c r="D43" s="215"/>
      <c r="E43" s="215"/>
      <c r="F43" s="215"/>
    </row>
    <row r="44" spans="1:6">
      <c r="A44" s="215"/>
      <c r="B44" s="215"/>
      <c r="C44" s="215"/>
      <c r="D44" s="215"/>
      <c r="E44" s="215"/>
      <c r="F44" s="215"/>
    </row>
    <row r="45" spans="1:6">
      <c r="A45" s="215"/>
      <c r="B45" s="215"/>
      <c r="C45" s="215"/>
      <c r="D45" s="215"/>
      <c r="E45" s="215"/>
      <c r="F45" s="215"/>
    </row>
    <row r="46" spans="1:6">
      <c r="A46" s="215"/>
      <c r="B46" s="215"/>
      <c r="C46" s="215"/>
      <c r="D46" s="215"/>
      <c r="E46" s="215"/>
      <c r="F46" s="215"/>
    </row>
    <row r="47" spans="1:6">
      <c r="A47" s="215"/>
      <c r="B47" s="215"/>
      <c r="C47" s="215"/>
      <c r="D47" s="215"/>
      <c r="E47" s="215"/>
      <c r="F47" s="215"/>
    </row>
    <row r="48" spans="1:6">
      <c r="A48" s="215"/>
      <c r="B48" s="215"/>
      <c r="C48" s="215"/>
      <c r="D48" s="215"/>
      <c r="E48" s="215"/>
      <c r="F48" s="215"/>
    </row>
    <row r="49" spans="1:6">
      <c r="A49" s="215"/>
      <c r="B49" s="215"/>
      <c r="C49" s="215"/>
      <c r="D49" s="215"/>
      <c r="E49" s="215"/>
      <c r="F49" s="215"/>
    </row>
    <row r="50" spans="1:6">
      <c r="A50" s="215"/>
      <c r="B50" s="215"/>
      <c r="C50" s="215"/>
      <c r="D50" s="215"/>
      <c r="E50" s="215"/>
      <c r="F50" s="215"/>
    </row>
    <row r="51" spans="1:6">
      <c r="A51" s="215"/>
      <c r="B51" s="215"/>
      <c r="C51" s="215"/>
      <c r="D51" s="215"/>
      <c r="E51" s="215"/>
      <c r="F51" s="215"/>
    </row>
    <row r="52" spans="1:6">
      <c r="A52" s="215"/>
      <c r="B52" s="215"/>
      <c r="C52" s="215"/>
      <c r="D52" s="215"/>
      <c r="E52" s="215"/>
      <c r="F52" s="215"/>
    </row>
    <row r="53" spans="1:6">
      <c r="A53" s="215"/>
      <c r="B53" s="215"/>
      <c r="C53" s="215"/>
      <c r="D53" s="215"/>
      <c r="E53" s="215"/>
      <c r="F53" s="215"/>
    </row>
    <row r="54" spans="1:6">
      <c r="A54" s="215"/>
      <c r="B54" s="215"/>
      <c r="C54" s="215"/>
      <c r="D54" s="215"/>
      <c r="E54" s="215"/>
      <c r="F54" s="215"/>
    </row>
    <row r="55" spans="1:6">
      <c r="A55" s="215"/>
      <c r="B55" s="215"/>
      <c r="C55" s="215"/>
      <c r="D55" s="215"/>
      <c r="E55" s="215"/>
      <c r="F55" s="215"/>
    </row>
    <row r="56" spans="1:6">
      <c r="A56" s="215"/>
      <c r="B56" s="215"/>
      <c r="C56" s="215"/>
      <c r="D56" s="215"/>
      <c r="E56" s="215"/>
      <c r="F56" s="215"/>
    </row>
    <row r="57" spans="1:6">
      <c r="A57" s="215"/>
      <c r="B57" s="215"/>
      <c r="C57" s="215"/>
      <c r="D57" s="215"/>
      <c r="E57" s="215"/>
      <c r="F57" s="215"/>
    </row>
    <row r="58" spans="1:6">
      <c r="A58" s="215"/>
      <c r="B58" s="215"/>
      <c r="C58" s="215"/>
      <c r="D58" s="215"/>
      <c r="E58" s="215"/>
      <c r="F58" s="215"/>
    </row>
    <row r="59" spans="1:6">
      <c r="A59" s="215"/>
      <c r="B59" s="215"/>
      <c r="C59" s="215"/>
      <c r="D59" s="215"/>
      <c r="E59" s="215"/>
      <c r="F59" s="215"/>
    </row>
    <row r="60" spans="1:6">
      <c r="A60" s="215"/>
      <c r="B60" s="215"/>
      <c r="C60" s="215"/>
      <c r="D60" s="215"/>
      <c r="E60" s="215"/>
      <c r="F60" s="215"/>
    </row>
    <row r="61" spans="1:6">
      <c r="A61" s="215"/>
      <c r="B61" s="215"/>
      <c r="C61" s="215"/>
      <c r="D61" s="215"/>
      <c r="E61" s="215"/>
      <c r="F61" s="215"/>
    </row>
    <row r="62" spans="1:6">
      <c r="A62" s="215"/>
      <c r="B62" s="215"/>
      <c r="C62" s="215"/>
      <c r="D62" s="215"/>
      <c r="E62" s="215"/>
      <c r="F62" s="215"/>
    </row>
    <row r="63" spans="1:6">
      <c r="A63" s="215"/>
      <c r="B63" s="215"/>
      <c r="C63" s="215"/>
      <c r="D63" s="215"/>
      <c r="E63" s="215"/>
      <c r="F63" s="215"/>
    </row>
    <row r="64" spans="1:6">
      <c r="A64" s="215"/>
      <c r="B64" s="215"/>
      <c r="C64" s="215"/>
      <c r="D64" s="215"/>
      <c r="E64" s="215"/>
      <c r="F64" s="215"/>
    </row>
    <row r="65" spans="1:6">
      <c r="A65" s="215"/>
      <c r="B65" s="215"/>
      <c r="C65" s="215"/>
      <c r="D65" s="215"/>
      <c r="E65" s="215"/>
      <c r="F65" s="215"/>
    </row>
  </sheetData>
  <mergeCells count="2">
    <mergeCell ref="A1:E1"/>
    <mergeCell ref="A13:E13"/>
  </mergeCells>
  <hyperlinks>
    <hyperlink ref="D8" location="晚自习风气统计表!A26" display="班级明细"/>
    <hyperlink ref="E8" location="晚自习风气统计表!A40" display="班级明细"/>
    <hyperlink ref="E6" location="日常请假名单!A283" display="45"/>
    <hyperlink ref="E5" location="日常请假率!A197" display="=40/319"/>
    <hyperlink ref="B8" location="晚自习风气统计表!A3" display="班级明细"/>
    <hyperlink ref="B6" location="日常请假名单!A3" display="114"/>
    <hyperlink ref="B5" location="日常请假率!A3" display="=115/1850"/>
    <hyperlink ref="C5" location="日常请假率!A50" display="=96/2458"/>
    <hyperlink ref="C6" location="日常请假名单!A117" display="96"/>
    <hyperlink ref="D5" location="日常请假率!A116" display="=70/3138"/>
    <hyperlink ref="D6" location="日常请假名单!A218" display="70"/>
    <hyperlink ref="D7" location="日常迟到早退名单!A7" display="2"/>
    <hyperlink ref="B3" location="日常旷课率!A3" display="=7/1850"/>
    <hyperlink ref="E3" location="日常旷课率!A197" display="=1/319"/>
    <hyperlink ref="B4" location="日常旷课名单!A3" display="7"/>
    <hyperlink ref="E4" location="日常旷课名单!A16" display="1"/>
    <hyperlink ref="D9" location="晚自习请假!A153" display="46"/>
    <hyperlink ref="E9" location="晚自习请假!A199" display="65"/>
    <hyperlink ref="C3" location="日常旷课率!A50" display="=2/2458"/>
    <hyperlink ref="C4" location="日常旷课名单!A10" display="2"/>
    <hyperlink ref="B7" location="日常迟到早退名单!A3" display="3"/>
    <hyperlink ref="C7" location="日常迟到早退名单!A6" display="1"/>
    <hyperlink ref="C8" location="晚自习风气统计表!A12" display="班级明细"/>
    <hyperlink ref="C11" location="晚自习迟到早退!A4" display="4"/>
    <hyperlink ref="D3" location="日常旷课率!A116" display="=4/3138"/>
    <hyperlink ref="D4" location="日常旷课名单!A12" display="4"/>
    <hyperlink ref="B9" location="晚自习请假!A3" display="118"/>
    <hyperlink ref="C9" location="晚自习请假!A121" display="32"/>
    <hyperlink ref="C10" location="晚自习旷课!A4" display="2"/>
    <hyperlink ref="D11" location="晚自习迟到早退!A8" display="1"/>
  </hyperlinks>
  <pageMargins left="0.75" right="0.75" top="1" bottom="1" header="0.5" footer="0.5"/>
  <pageSetup paperSize="9" orientation="portrait"/>
  <headerFooter/>
  <ignoredErrors>
    <ignoredError sqref="E3 B5:E5 B3:D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8" sqref="A8"/>
    </sheetView>
  </sheetViews>
  <sheetFormatPr defaultColWidth="9" defaultRowHeight="13.5" outlineLevelCol="6"/>
  <cols>
    <col min="1" max="1" width="28" customWidth="1"/>
    <col min="2" max="2" width="17" customWidth="1"/>
    <col min="3" max="3" width="14.1833333333333" customWidth="1"/>
    <col min="4" max="4" width="18.45" customWidth="1"/>
    <col min="5" max="5" width="17" customWidth="1"/>
    <col min="6" max="6" width="18.45" customWidth="1"/>
  </cols>
  <sheetData>
    <row r="1" s="22" customFormat="1" ht="22.5" spans="1:6">
      <c r="A1" s="26" t="s">
        <v>633</v>
      </c>
      <c r="B1" s="26"/>
      <c r="C1" s="26"/>
      <c r="D1" s="26"/>
      <c r="E1" s="26"/>
      <c r="F1" s="26"/>
    </row>
    <row r="2" s="23" customFormat="1" ht="20.25" spans="1:7">
      <c r="A2" s="27" t="s">
        <v>19</v>
      </c>
      <c r="B2" s="27" t="s">
        <v>21</v>
      </c>
      <c r="C2" s="27" t="s">
        <v>33</v>
      </c>
      <c r="D2" s="27" t="s">
        <v>362</v>
      </c>
      <c r="E2" s="27" t="s">
        <v>363</v>
      </c>
      <c r="F2" s="27" t="s">
        <v>26</v>
      </c>
      <c r="G2" s="28"/>
    </row>
    <row r="3" s="24" customFormat="1" ht="18.75" spans="1:7">
      <c r="A3" s="29" t="s">
        <v>2</v>
      </c>
      <c r="B3" s="30" t="s">
        <v>374</v>
      </c>
      <c r="C3" s="31"/>
      <c r="D3" s="31"/>
      <c r="E3" s="31"/>
      <c r="F3" s="32"/>
      <c r="G3" s="33"/>
    </row>
    <row r="4" s="25" customFormat="1" ht="18.5" customHeight="1" spans="1:7">
      <c r="A4" s="6" t="s">
        <v>3</v>
      </c>
      <c r="B4" s="34">
        <v>20212631</v>
      </c>
      <c r="C4" s="34" t="s">
        <v>634</v>
      </c>
      <c r="D4" s="34" t="s">
        <v>366</v>
      </c>
      <c r="E4" s="34">
        <v>11.14</v>
      </c>
      <c r="F4" s="34"/>
      <c r="G4" s="35"/>
    </row>
    <row r="5" s="25" customFormat="1" ht="18.5" customHeight="1" spans="1:7">
      <c r="A5" s="36"/>
      <c r="B5" s="34"/>
      <c r="C5" s="34" t="s">
        <v>635</v>
      </c>
      <c r="D5" s="34" t="s">
        <v>366</v>
      </c>
      <c r="E5" s="34">
        <v>11.14</v>
      </c>
      <c r="F5" s="34"/>
      <c r="G5" s="35"/>
    </row>
    <row r="6" s="25" customFormat="1" ht="18.5" customHeight="1" spans="1:7">
      <c r="A6" s="36"/>
      <c r="B6" s="34">
        <v>20212632</v>
      </c>
      <c r="C6" s="34" t="s">
        <v>636</v>
      </c>
      <c r="D6" s="34" t="s">
        <v>637</v>
      </c>
      <c r="E6" s="34">
        <v>11.14</v>
      </c>
      <c r="F6" s="34"/>
      <c r="G6" s="35"/>
    </row>
    <row r="7" s="25" customFormat="1" ht="18.5" customHeight="1" spans="1:7">
      <c r="A7" s="37"/>
      <c r="B7" s="14">
        <v>20212431</v>
      </c>
      <c r="C7" s="14" t="s">
        <v>542</v>
      </c>
      <c r="D7" s="14" t="s">
        <v>366</v>
      </c>
      <c r="E7" s="14">
        <v>11.17</v>
      </c>
      <c r="F7" s="34"/>
      <c r="G7" s="35"/>
    </row>
    <row r="8" s="25" customFormat="1" ht="18.75" spans="1:6">
      <c r="A8" s="6" t="s">
        <v>4</v>
      </c>
      <c r="B8" s="38">
        <v>20212831</v>
      </c>
      <c r="C8" s="38" t="s">
        <v>320</v>
      </c>
      <c r="D8" s="38" t="s">
        <v>366</v>
      </c>
      <c r="E8" s="38">
        <v>11.14</v>
      </c>
      <c r="F8" s="38" t="s">
        <v>638</v>
      </c>
    </row>
    <row r="9" s="22" customFormat="1" ht="18.75" spans="1:6">
      <c r="A9" s="39" t="s">
        <v>5</v>
      </c>
      <c r="B9" s="40" t="s">
        <v>374</v>
      </c>
      <c r="C9" s="41"/>
      <c r="D9" s="41"/>
      <c r="E9" s="41"/>
      <c r="F9" s="42"/>
    </row>
  </sheetData>
  <mergeCells count="5">
    <mergeCell ref="A1:F1"/>
    <mergeCell ref="B3:F3"/>
    <mergeCell ref="B9:F9"/>
    <mergeCell ref="A4:A7"/>
    <mergeCell ref="B4:B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9"/>
  <sheetViews>
    <sheetView zoomScale="84" zoomScaleNormal="84" topLeftCell="A181" workbookViewId="0">
      <selection activeCell="F190" sqref="F190"/>
    </sheetView>
  </sheetViews>
  <sheetFormatPr defaultColWidth="9" defaultRowHeight="13.5" outlineLevelCol="4"/>
  <cols>
    <col min="1" max="1" width="21.1833333333333" customWidth="1"/>
    <col min="2" max="2" width="7.36666666666667" style="3" customWidth="1"/>
    <col min="3" max="3" width="22.1833333333333" customWidth="1"/>
    <col min="4" max="4" width="19.5416666666667" customWidth="1"/>
    <col min="5" max="5" width="24.0916666666667" customWidth="1"/>
  </cols>
  <sheetData>
    <row r="1" s="1" customFormat="1" ht="22.5" spans="1:5">
      <c r="A1" s="4" t="s">
        <v>639</v>
      </c>
      <c r="B1" s="4"/>
      <c r="C1" s="4"/>
      <c r="D1" s="4"/>
      <c r="E1" s="4"/>
    </row>
    <row r="2" s="2" customFormat="1" ht="20.25" spans="1:5">
      <c r="A2" s="5" t="s">
        <v>19</v>
      </c>
      <c r="B2" s="5" t="s">
        <v>20</v>
      </c>
      <c r="C2" s="5" t="s">
        <v>21</v>
      </c>
      <c r="D2" s="5" t="s">
        <v>639</v>
      </c>
      <c r="E2" s="5" t="s">
        <v>26</v>
      </c>
    </row>
    <row r="3" s="2" customFormat="1" ht="18.75" spans="1:5">
      <c r="A3" s="6" t="s">
        <v>2</v>
      </c>
      <c r="B3" s="6">
        <v>1</v>
      </c>
      <c r="C3" s="7">
        <v>20182131</v>
      </c>
      <c r="D3" s="7"/>
      <c r="E3" s="7" t="s">
        <v>27</v>
      </c>
    </row>
    <row r="4" s="2" customFormat="1" ht="18.75" spans="1:5">
      <c r="A4" s="8"/>
      <c r="B4" s="6">
        <v>2</v>
      </c>
      <c r="C4" s="7">
        <v>20182132</v>
      </c>
      <c r="D4" s="7"/>
      <c r="E4" s="7" t="s">
        <v>28</v>
      </c>
    </row>
    <row r="5" s="2" customFormat="1" ht="18.75" spans="1:5">
      <c r="A5" s="8"/>
      <c r="B5" s="9">
        <v>3</v>
      </c>
      <c r="C5" s="7">
        <v>20182133</v>
      </c>
      <c r="D5" s="7"/>
      <c r="E5" s="7" t="s">
        <v>27</v>
      </c>
    </row>
    <row r="6" s="2" customFormat="1" ht="18.75" spans="1:5">
      <c r="A6" s="8"/>
      <c r="B6" s="9">
        <v>4</v>
      </c>
      <c r="C6" s="7">
        <v>20182134</v>
      </c>
      <c r="D6" s="7"/>
      <c r="E6" s="7" t="s">
        <v>27</v>
      </c>
    </row>
    <row r="7" s="2" customFormat="1" ht="18.75" spans="1:5">
      <c r="A7" s="8"/>
      <c r="B7" s="6">
        <v>5</v>
      </c>
      <c r="C7" s="7">
        <v>20182135</v>
      </c>
      <c r="D7" s="7"/>
      <c r="E7" s="7" t="s">
        <v>27</v>
      </c>
    </row>
    <row r="8" s="2" customFormat="1" ht="18.75" spans="1:5">
      <c r="A8" s="8"/>
      <c r="B8" s="6">
        <v>6</v>
      </c>
      <c r="C8" s="7">
        <v>20182136</v>
      </c>
      <c r="D8" s="7"/>
      <c r="E8" s="7" t="s">
        <v>27</v>
      </c>
    </row>
    <row r="9" s="2" customFormat="1" ht="18.75" spans="1:5">
      <c r="A9" s="8"/>
      <c r="B9" s="6">
        <v>7</v>
      </c>
      <c r="C9" s="7">
        <v>20182137</v>
      </c>
      <c r="D9" s="7"/>
      <c r="E9" s="7" t="s">
        <v>27</v>
      </c>
    </row>
    <row r="10" s="2" customFormat="1" ht="18.75" spans="1:5">
      <c r="A10" s="8"/>
      <c r="B10" s="6">
        <v>8</v>
      </c>
      <c r="C10" s="7">
        <v>20183131</v>
      </c>
      <c r="D10" s="7" t="s">
        <v>640</v>
      </c>
      <c r="E10" s="7"/>
    </row>
    <row r="11" s="2" customFormat="1" ht="18.75" spans="1:5">
      <c r="A11" s="8"/>
      <c r="B11" s="6">
        <v>9</v>
      </c>
      <c r="C11" s="7">
        <v>20183132</v>
      </c>
      <c r="D11" s="7" t="s">
        <v>640</v>
      </c>
      <c r="E11" s="7"/>
    </row>
    <row r="12" s="2" customFormat="1" ht="18.75" spans="1:5">
      <c r="A12" s="8"/>
      <c r="B12" s="9">
        <v>10</v>
      </c>
      <c r="C12" s="7">
        <v>20192131</v>
      </c>
      <c r="D12" s="7" t="s">
        <v>640</v>
      </c>
      <c r="E12" s="7"/>
    </row>
    <row r="13" s="2" customFormat="1" ht="18.75" spans="1:5">
      <c r="A13" s="8"/>
      <c r="B13" s="9">
        <v>11</v>
      </c>
      <c r="C13" s="7">
        <v>20192132</v>
      </c>
      <c r="D13" s="7" t="s">
        <v>640</v>
      </c>
      <c r="E13" s="7"/>
    </row>
    <row r="14" s="2" customFormat="1" ht="18.75" spans="1:5">
      <c r="A14" s="8"/>
      <c r="B14" s="9">
        <v>12</v>
      </c>
      <c r="C14" s="7">
        <v>20192133</v>
      </c>
      <c r="D14" s="7" t="s">
        <v>640</v>
      </c>
      <c r="E14" s="7"/>
    </row>
    <row r="15" s="2" customFormat="1" ht="18.75" spans="1:5">
      <c r="A15" s="8"/>
      <c r="B15" s="9">
        <v>13</v>
      </c>
      <c r="C15" s="7">
        <v>20192134</v>
      </c>
      <c r="D15" s="7" t="s">
        <v>640</v>
      </c>
      <c r="E15" s="7"/>
    </row>
    <row r="16" s="2" customFormat="1" ht="18.75" spans="1:5">
      <c r="A16" s="8"/>
      <c r="B16" s="9">
        <v>14</v>
      </c>
      <c r="C16" s="7">
        <v>20192135</v>
      </c>
      <c r="D16" s="7"/>
      <c r="E16" s="7" t="s">
        <v>27</v>
      </c>
    </row>
    <row r="17" s="2" customFormat="1" ht="18.75" spans="1:5">
      <c r="A17" s="8"/>
      <c r="B17" s="9">
        <v>15</v>
      </c>
      <c r="C17" s="7">
        <v>20192136</v>
      </c>
      <c r="D17" s="7" t="s">
        <v>640</v>
      </c>
      <c r="E17" s="7"/>
    </row>
    <row r="18" s="2" customFormat="1" ht="18.75" spans="1:5">
      <c r="A18" s="8"/>
      <c r="B18" s="9">
        <v>16</v>
      </c>
      <c r="C18" s="7">
        <v>20192137</v>
      </c>
      <c r="D18" s="7" t="s">
        <v>640</v>
      </c>
      <c r="E18" s="7"/>
    </row>
    <row r="19" s="2" customFormat="1" ht="18.75" spans="1:5">
      <c r="A19" s="8"/>
      <c r="B19" s="9">
        <v>17</v>
      </c>
      <c r="C19" s="7">
        <v>20193131</v>
      </c>
      <c r="D19" s="7" t="s">
        <v>640</v>
      </c>
      <c r="E19" s="7"/>
    </row>
    <row r="20" s="2" customFormat="1" ht="18.75" spans="1:5">
      <c r="A20" s="8"/>
      <c r="B20" s="9">
        <v>18</v>
      </c>
      <c r="C20" s="7">
        <v>20193132</v>
      </c>
      <c r="D20" s="7" t="s">
        <v>640</v>
      </c>
      <c r="E20" s="7"/>
    </row>
    <row r="21" s="2" customFormat="1" ht="18.75" spans="1:5">
      <c r="A21" s="8"/>
      <c r="B21" s="9">
        <v>19</v>
      </c>
      <c r="C21" s="7">
        <v>20202131</v>
      </c>
      <c r="D21" s="7" t="s">
        <v>640</v>
      </c>
      <c r="E21" s="7"/>
    </row>
    <row r="22" s="2" customFormat="1" ht="18.75" spans="1:5">
      <c r="A22" s="8"/>
      <c r="B22" s="9">
        <v>20</v>
      </c>
      <c r="C22" s="7">
        <v>20202132</v>
      </c>
      <c r="D22" s="7" t="s">
        <v>640</v>
      </c>
      <c r="E22" s="7"/>
    </row>
    <row r="23" s="2" customFormat="1" ht="18.75" spans="1:5">
      <c r="A23" s="8"/>
      <c r="B23" s="9">
        <v>21</v>
      </c>
      <c r="C23" s="7">
        <v>20202133</v>
      </c>
      <c r="D23" s="7" t="s">
        <v>640</v>
      </c>
      <c r="E23" s="7"/>
    </row>
    <row r="24" s="2" customFormat="1" ht="18.75" spans="1:5">
      <c r="A24" s="8"/>
      <c r="B24" s="9">
        <v>22</v>
      </c>
      <c r="C24" s="7">
        <v>20202134</v>
      </c>
      <c r="D24" s="7" t="s">
        <v>640</v>
      </c>
      <c r="E24" s="7"/>
    </row>
    <row r="25" s="2" customFormat="1" ht="18.75" spans="1:5">
      <c r="A25" s="8"/>
      <c r="B25" s="9">
        <v>23</v>
      </c>
      <c r="C25" s="7">
        <v>20202135</v>
      </c>
      <c r="D25" s="7" t="s">
        <v>640</v>
      </c>
      <c r="E25" s="7"/>
    </row>
    <row r="26" s="2" customFormat="1" ht="18.75" spans="1:5">
      <c r="A26" s="8"/>
      <c r="B26" s="9">
        <v>24</v>
      </c>
      <c r="C26" s="7">
        <v>20202136</v>
      </c>
      <c r="D26" s="7" t="s">
        <v>640</v>
      </c>
      <c r="E26" s="7"/>
    </row>
    <row r="27" s="2" customFormat="1" ht="18.75" spans="1:5">
      <c r="A27" s="8"/>
      <c r="B27" s="9">
        <v>25</v>
      </c>
      <c r="C27" s="7">
        <v>20202137</v>
      </c>
      <c r="D27" s="7" t="s">
        <v>640</v>
      </c>
      <c r="E27" s="7"/>
    </row>
    <row r="28" s="2" customFormat="1" ht="18.75" spans="1:5">
      <c r="A28" s="8"/>
      <c r="B28" s="9">
        <v>26</v>
      </c>
      <c r="C28" s="7">
        <v>20202141</v>
      </c>
      <c r="D28" s="7" t="s">
        <v>640</v>
      </c>
      <c r="E28" s="7"/>
    </row>
    <row r="29" s="2" customFormat="1" ht="18.75" spans="1:5">
      <c r="A29" s="8"/>
      <c r="B29" s="9">
        <v>27</v>
      </c>
      <c r="C29" s="7">
        <v>20202142</v>
      </c>
      <c r="D29" s="7" t="s">
        <v>640</v>
      </c>
      <c r="E29" s="7"/>
    </row>
    <row r="30" s="2" customFormat="1" ht="18.75" spans="1:5">
      <c r="A30" s="8"/>
      <c r="B30" s="9">
        <v>28</v>
      </c>
      <c r="C30" s="7">
        <v>20202143</v>
      </c>
      <c r="D30" s="7" t="s">
        <v>640</v>
      </c>
      <c r="E30" s="7"/>
    </row>
    <row r="31" s="2" customFormat="1" ht="18.75" spans="1:5">
      <c r="A31" s="8"/>
      <c r="B31" s="9">
        <v>29</v>
      </c>
      <c r="C31" s="7">
        <v>20202144</v>
      </c>
      <c r="D31" s="7" t="s">
        <v>640</v>
      </c>
      <c r="E31" s="7"/>
    </row>
    <row r="32" s="2" customFormat="1" ht="18.75" spans="1:5">
      <c r="A32" s="8"/>
      <c r="B32" s="9">
        <v>30</v>
      </c>
      <c r="C32" s="7">
        <v>20202145</v>
      </c>
      <c r="D32" s="7" t="s">
        <v>640</v>
      </c>
      <c r="E32" s="7"/>
    </row>
    <row r="33" s="2" customFormat="1" ht="18.75" spans="1:5">
      <c r="A33" s="8"/>
      <c r="B33" s="9">
        <v>31</v>
      </c>
      <c r="C33" s="7">
        <v>20203131</v>
      </c>
      <c r="D33" s="7" t="s">
        <v>640</v>
      </c>
      <c r="E33" s="7"/>
    </row>
    <row r="34" s="2" customFormat="1" ht="18.75" spans="1:5">
      <c r="A34" s="8"/>
      <c r="B34" s="9">
        <v>32</v>
      </c>
      <c r="C34" s="7">
        <v>20203132</v>
      </c>
      <c r="D34" s="7" t="s">
        <v>640</v>
      </c>
      <c r="E34" s="7"/>
    </row>
    <row r="35" s="2" customFormat="1" ht="18.75" spans="1:5">
      <c r="A35" s="8"/>
      <c r="B35" s="9">
        <v>33</v>
      </c>
      <c r="C35" s="7">
        <v>20203141</v>
      </c>
      <c r="D35" s="7"/>
      <c r="E35" s="7" t="s">
        <v>27</v>
      </c>
    </row>
    <row r="36" s="2" customFormat="1" ht="18.75" spans="1:5">
      <c r="A36" s="8"/>
      <c r="B36" s="9">
        <v>34</v>
      </c>
      <c r="C36" s="7">
        <v>20212131</v>
      </c>
      <c r="D36" s="7" t="s">
        <v>640</v>
      </c>
      <c r="E36" s="7"/>
    </row>
    <row r="37" s="2" customFormat="1" ht="18.75" spans="1:5">
      <c r="A37" s="8"/>
      <c r="B37" s="9">
        <v>35</v>
      </c>
      <c r="C37" s="7">
        <v>20212132</v>
      </c>
      <c r="D37" s="7" t="s">
        <v>640</v>
      </c>
      <c r="E37" s="7"/>
    </row>
    <row r="38" s="2" customFormat="1" ht="18.75" spans="1:5">
      <c r="A38" s="8"/>
      <c r="B38" s="9">
        <v>36</v>
      </c>
      <c r="C38" s="7">
        <v>20212133</v>
      </c>
      <c r="D38" s="7" t="s">
        <v>640</v>
      </c>
      <c r="E38" s="7"/>
    </row>
    <row r="39" s="2" customFormat="1" ht="18.75" spans="1:5">
      <c r="A39" s="8"/>
      <c r="B39" s="9">
        <v>37</v>
      </c>
      <c r="C39" s="7">
        <v>20212134</v>
      </c>
      <c r="D39" s="7" t="s">
        <v>640</v>
      </c>
      <c r="E39" s="7"/>
    </row>
    <row r="40" s="2" customFormat="1" ht="18.75" spans="1:5">
      <c r="A40" s="8"/>
      <c r="B40" s="9">
        <v>38</v>
      </c>
      <c r="C40" s="7">
        <v>20212135</v>
      </c>
      <c r="D40" s="7" t="s">
        <v>640</v>
      </c>
      <c r="E40" s="7"/>
    </row>
    <row r="41" s="2" customFormat="1" ht="18.75" spans="1:5">
      <c r="A41" s="8"/>
      <c r="B41" s="9">
        <v>39</v>
      </c>
      <c r="C41" s="7">
        <v>20212136</v>
      </c>
      <c r="D41" s="7" t="s">
        <v>640</v>
      </c>
      <c r="E41" s="7"/>
    </row>
    <row r="42" s="2" customFormat="1" ht="18.75" spans="1:5">
      <c r="A42" s="8"/>
      <c r="B42" s="9">
        <v>40</v>
      </c>
      <c r="C42" s="7">
        <v>20212137</v>
      </c>
      <c r="D42" s="7" t="s">
        <v>640</v>
      </c>
      <c r="E42" s="7"/>
    </row>
    <row r="43" s="2" customFormat="1" ht="18.75" spans="1:5">
      <c r="A43" s="8"/>
      <c r="B43" s="9">
        <v>41</v>
      </c>
      <c r="C43" s="7">
        <v>20212138</v>
      </c>
      <c r="D43" s="7" t="s">
        <v>640</v>
      </c>
      <c r="E43" s="7"/>
    </row>
    <row r="44" s="2" customFormat="1" ht="18.75" spans="1:5">
      <c r="A44" s="8"/>
      <c r="B44" s="9">
        <v>42</v>
      </c>
      <c r="C44" s="7">
        <v>20213131</v>
      </c>
      <c r="D44" s="7" t="s">
        <v>640</v>
      </c>
      <c r="E44" s="7"/>
    </row>
    <row r="45" s="2" customFormat="1" ht="18.75" spans="1:5">
      <c r="A45" s="8"/>
      <c r="B45" s="9">
        <v>43</v>
      </c>
      <c r="C45" s="7">
        <v>20212141</v>
      </c>
      <c r="D45" s="7" t="s">
        <v>640</v>
      </c>
      <c r="E45" s="7"/>
    </row>
    <row r="46" s="2" customFormat="1" ht="18.75" spans="1:5">
      <c r="A46" s="8"/>
      <c r="B46" s="9">
        <v>44</v>
      </c>
      <c r="C46" s="7">
        <v>20212142</v>
      </c>
      <c r="D46" s="7" t="s">
        <v>640</v>
      </c>
      <c r="E46" s="7"/>
    </row>
    <row r="47" s="2" customFormat="1" ht="18.75" spans="1:5">
      <c r="A47" s="8"/>
      <c r="B47" s="9">
        <v>45</v>
      </c>
      <c r="C47" s="7">
        <v>20212143</v>
      </c>
      <c r="D47" s="7" t="s">
        <v>640</v>
      </c>
      <c r="E47" s="7"/>
    </row>
    <row r="48" s="2" customFormat="1" ht="18.75" spans="1:5">
      <c r="A48" s="8"/>
      <c r="B48" s="9">
        <v>46</v>
      </c>
      <c r="C48" s="7">
        <v>20212144</v>
      </c>
      <c r="D48" s="7" t="s">
        <v>640</v>
      </c>
      <c r="E48" s="7"/>
    </row>
    <row r="49" s="2" customFormat="1" ht="18.75" spans="1:5">
      <c r="A49" s="10"/>
      <c r="B49" s="9">
        <v>47</v>
      </c>
      <c r="C49" s="7">
        <v>20212145</v>
      </c>
      <c r="D49" s="7" t="s">
        <v>640</v>
      </c>
      <c r="E49" s="7"/>
    </row>
    <row r="50" s="2" customFormat="1" ht="18.75" spans="1:5">
      <c r="A50" s="6" t="s">
        <v>3</v>
      </c>
      <c r="B50" s="9">
        <v>48</v>
      </c>
      <c r="C50" s="11">
        <v>20182430</v>
      </c>
      <c r="D50" s="12"/>
      <c r="E50" s="12" t="s">
        <v>641</v>
      </c>
    </row>
    <row r="51" s="2" customFormat="1" ht="18.75" spans="1:5">
      <c r="A51" s="13"/>
      <c r="B51" s="9">
        <v>49</v>
      </c>
      <c r="C51" s="11">
        <v>20182431</v>
      </c>
      <c r="D51" s="12"/>
      <c r="E51" s="12" t="s">
        <v>641</v>
      </c>
    </row>
    <row r="52" s="2" customFormat="1" ht="18.75" spans="1:5">
      <c r="A52" s="13"/>
      <c r="B52" s="9">
        <v>50</v>
      </c>
      <c r="C52" s="11">
        <v>20182432</v>
      </c>
      <c r="D52" s="12"/>
      <c r="E52" s="12" t="s">
        <v>641</v>
      </c>
    </row>
    <row r="53" s="2" customFormat="1" ht="18.75" spans="1:5">
      <c r="A53" s="13"/>
      <c r="B53" s="9">
        <v>51</v>
      </c>
      <c r="C53" s="11">
        <v>20182433</v>
      </c>
      <c r="D53" s="12"/>
      <c r="E53" s="12" t="s">
        <v>641</v>
      </c>
    </row>
    <row r="54" s="2" customFormat="1" ht="18.75" spans="1:5">
      <c r="A54" s="13"/>
      <c r="B54" s="9">
        <v>52</v>
      </c>
      <c r="C54" s="11">
        <v>20182434</v>
      </c>
      <c r="D54" s="12"/>
      <c r="E54" s="12" t="s">
        <v>641</v>
      </c>
    </row>
    <row r="55" s="2" customFormat="1" ht="18.75" spans="1:5">
      <c r="A55" s="13"/>
      <c r="B55" s="9">
        <v>53</v>
      </c>
      <c r="C55" s="11">
        <v>20182435</v>
      </c>
      <c r="D55" s="12"/>
      <c r="E55" s="12" t="s">
        <v>641</v>
      </c>
    </row>
    <row r="56" s="2" customFormat="1" ht="18.75" spans="1:5">
      <c r="A56" s="13"/>
      <c r="B56" s="9">
        <v>54</v>
      </c>
      <c r="C56" s="11">
        <v>20182531</v>
      </c>
      <c r="D56" s="12" t="s">
        <v>640</v>
      </c>
      <c r="E56" s="14"/>
    </row>
    <row r="57" s="2" customFormat="1" ht="18.75" spans="1:5">
      <c r="A57" s="13"/>
      <c r="B57" s="9">
        <v>55</v>
      </c>
      <c r="C57" s="11">
        <v>20182532</v>
      </c>
      <c r="D57" s="12" t="s">
        <v>640</v>
      </c>
      <c r="E57" s="14"/>
    </row>
    <row r="58" s="2" customFormat="1" ht="18.75" spans="1:5">
      <c r="A58" s="13"/>
      <c r="B58" s="9">
        <v>56</v>
      </c>
      <c r="C58" s="11">
        <v>20182533</v>
      </c>
      <c r="D58" s="12" t="s">
        <v>640</v>
      </c>
      <c r="E58" s="14"/>
    </row>
    <row r="59" s="2" customFormat="1" ht="18.75" spans="1:5">
      <c r="A59" s="13"/>
      <c r="B59" s="9">
        <v>57</v>
      </c>
      <c r="C59" s="11">
        <v>20182534</v>
      </c>
      <c r="D59" s="12" t="s">
        <v>640</v>
      </c>
      <c r="E59" s="14"/>
    </row>
    <row r="60" s="2" customFormat="1" ht="18.75" spans="1:5">
      <c r="A60" s="13"/>
      <c r="B60" s="9">
        <v>58</v>
      </c>
      <c r="C60" s="11">
        <v>20182535</v>
      </c>
      <c r="D60" s="12" t="s">
        <v>640</v>
      </c>
      <c r="E60" s="14"/>
    </row>
    <row r="61" s="2" customFormat="1" ht="18.75" spans="1:5">
      <c r="A61" s="13"/>
      <c r="B61" s="9">
        <v>59</v>
      </c>
      <c r="C61" s="11">
        <v>20182536</v>
      </c>
      <c r="D61" s="12" t="s">
        <v>640</v>
      </c>
      <c r="E61" s="14"/>
    </row>
    <row r="62" s="2" customFormat="1" ht="18.75" spans="1:5">
      <c r="A62" s="13"/>
      <c r="B62" s="9">
        <v>60</v>
      </c>
      <c r="C62" s="11">
        <v>20182631</v>
      </c>
      <c r="D62" s="12" t="s">
        <v>640</v>
      </c>
      <c r="E62" s="14"/>
    </row>
    <row r="63" s="2" customFormat="1" ht="18.75" spans="1:5">
      <c r="A63" s="13"/>
      <c r="B63" s="9">
        <v>61</v>
      </c>
      <c r="C63" s="11">
        <v>20182632</v>
      </c>
      <c r="D63" s="12" t="s">
        <v>640</v>
      </c>
      <c r="E63" s="14"/>
    </row>
    <row r="64" s="2" customFormat="1" ht="18.75" spans="1:5">
      <c r="A64" s="13"/>
      <c r="B64" s="9">
        <v>62</v>
      </c>
      <c r="C64" s="11">
        <v>20182633</v>
      </c>
      <c r="D64" s="12"/>
      <c r="E64" s="12" t="s">
        <v>641</v>
      </c>
    </row>
    <row r="65" s="2" customFormat="1" ht="18.75" spans="1:5">
      <c r="A65" s="13"/>
      <c r="B65" s="9">
        <v>63</v>
      </c>
      <c r="C65" s="11">
        <v>20182634</v>
      </c>
      <c r="D65" s="12"/>
      <c r="E65" s="12" t="s">
        <v>641</v>
      </c>
    </row>
    <row r="66" s="2" customFormat="1" ht="18.75" spans="1:5">
      <c r="A66" s="13"/>
      <c r="B66" s="9">
        <v>64</v>
      </c>
      <c r="C66" s="11">
        <v>20192431</v>
      </c>
      <c r="D66" s="12" t="s">
        <v>640</v>
      </c>
      <c r="E66" s="14"/>
    </row>
    <row r="67" s="2" customFormat="1" ht="18.75" spans="1:5">
      <c r="A67" s="13"/>
      <c r="B67" s="9">
        <v>65</v>
      </c>
      <c r="C67" s="11">
        <v>20192432</v>
      </c>
      <c r="D67" s="12" t="s">
        <v>640</v>
      </c>
      <c r="E67" s="14"/>
    </row>
    <row r="68" s="2" customFormat="1" ht="18.75" spans="1:5">
      <c r="A68" s="13"/>
      <c r="B68" s="9">
        <v>66</v>
      </c>
      <c r="C68" s="11">
        <v>20192433</v>
      </c>
      <c r="D68" s="12" t="s">
        <v>640</v>
      </c>
      <c r="E68" s="14"/>
    </row>
    <row r="69" s="2" customFormat="1" ht="18.75" spans="1:5">
      <c r="A69" s="13"/>
      <c r="B69" s="9">
        <v>67</v>
      </c>
      <c r="C69" s="11">
        <v>20192434</v>
      </c>
      <c r="D69" s="12" t="s">
        <v>640</v>
      </c>
      <c r="E69" s="14"/>
    </row>
    <row r="70" s="2" customFormat="1" ht="18.75" spans="1:5">
      <c r="A70" s="13"/>
      <c r="B70" s="9">
        <v>68</v>
      </c>
      <c r="C70" s="11">
        <v>20192435</v>
      </c>
      <c r="D70" s="12" t="s">
        <v>640</v>
      </c>
      <c r="E70" s="14"/>
    </row>
    <row r="71" s="2" customFormat="1" ht="18.75" spans="1:5">
      <c r="A71" s="13"/>
      <c r="B71" s="9">
        <v>69</v>
      </c>
      <c r="C71" s="11">
        <v>20192436</v>
      </c>
      <c r="D71" s="12" t="s">
        <v>640</v>
      </c>
      <c r="E71" s="14"/>
    </row>
    <row r="72" s="2" customFormat="1" ht="18.75" spans="1:5">
      <c r="A72" s="13"/>
      <c r="B72" s="9">
        <v>70</v>
      </c>
      <c r="C72" s="11">
        <v>20192437</v>
      </c>
      <c r="D72" s="12" t="s">
        <v>640</v>
      </c>
      <c r="E72" s="14"/>
    </row>
    <row r="73" s="2" customFormat="1" ht="18.75" spans="1:5">
      <c r="A73" s="13"/>
      <c r="B73" s="9">
        <v>71</v>
      </c>
      <c r="C73" s="11">
        <v>20192531</v>
      </c>
      <c r="D73" s="12" t="s">
        <v>640</v>
      </c>
      <c r="E73" s="14"/>
    </row>
    <row r="74" s="2" customFormat="1" ht="18.75" spans="1:5">
      <c r="A74" s="13"/>
      <c r="B74" s="9">
        <v>72</v>
      </c>
      <c r="C74" s="11">
        <v>20192532</v>
      </c>
      <c r="D74" s="12" t="s">
        <v>640</v>
      </c>
      <c r="E74" s="14"/>
    </row>
    <row r="75" s="2" customFormat="1" ht="18.75" spans="1:5">
      <c r="A75" s="13"/>
      <c r="B75" s="9">
        <v>73</v>
      </c>
      <c r="C75" s="11">
        <v>20192533</v>
      </c>
      <c r="D75" s="12" t="s">
        <v>640</v>
      </c>
      <c r="E75" s="14"/>
    </row>
    <row r="76" s="2" customFormat="1" ht="18.75" spans="1:5">
      <c r="A76" s="13"/>
      <c r="B76" s="9">
        <v>74</v>
      </c>
      <c r="C76" s="11">
        <v>20192534</v>
      </c>
      <c r="D76" s="12" t="s">
        <v>640</v>
      </c>
      <c r="E76" s="14"/>
    </row>
    <row r="77" s="2" customFormat="1" ht="18.75" spans="1:5">
      <c r="A77" s="13"/>
      <c r="B77" s="9">
        <v>75</v>
      </c>
      <c r="C77" s="11">
        <v>20192535</v>
      </c>
      <c r="D77" s="12" t="s">
        <v>640</v>
      </c>
      <c r="E77" s="14"/>
    </row>
    <row r="78" s="2" customFormat="1" ht="18.75" spans="1:5">
      <c r="A78" s="13"/>
      <c r="B78" s="9">
        <v>76</v>
      </c>
      <c r="C78" s="11">
        <v>20192536</v>
      </c>
      <c r="D78" s="12" t="s">
        <v>640</v>
      </c>
      <c r="E78" s="14"/>
    </row>
    <row r="79" s="2" customFormat="1" ht="18.75" spans="1:5">
      <c r="A79" s="13"/>
      <c r="B79" s="9">
        <v>77</v>
      </c>
      <c r="C79" s="11">
        <v>20192631</v>
      </c>
      <c r="D79" s="12" t="s">
        <v>640</v>
      </c>
      <c r="E79" s="14"/>
    </row>
    <row r="80" s="2" customFormat="1" ht="18.75" spans="1:5">
      <c r="A80" s="13"/>
      <c r="B80" s="9">
        <v>78</v>
      </c>
      <c r="C80" s="11">
        <v>20192632</v>
      </c>
      <c r="D80" s="12" t="s">
        <v>640</v>
      </c>
      <c r="E80" s="14"/>
    </row>
    <row r="81" s="2" customFormat="1" ht="18.75" spans="1:5">
      <c r="A81" s="13"/>
      <c r="B81" s="9">
        <v>79</v>
      </c>
      <c r="C81" s="11">
        <v>20192633</v>
      </c>
      <c r="D81" s="12" t="s">
        <v>640</v>
      </c>
      <c r="E81" s="14"/>
    </row>
    <row r="82" s="2" customFormat="1" ht="18.75" spans="1:5">
      <c r="A82" s="13"/>
      <c r="B82" s="9">
        <v>80</v>
      </c>
      <c r="C82" s="11">
        <v>20192634</v>
      </c>
      <c r="D82" s="12" t="s">
        <v>640</v>
      </c>
      <c r="E82" s="14"/>
    </row>
    <row r="83" s="2" customFormat="1" ht="18.75" spans="1:5">
      <c r="A83" s="13"/>
      <c r="B83" s="9">
        <v>81</v>
      </c>
      <c r="C83" s="11">
        <v>20202430</v>
      </c>
      <c r="D83" s="12" t="s">
        <v>640</v>
      </c>
      <c r="E83" s="14"/>
    </row>
    <row r="84" s="2" customFormat="1" ht="18.75" spans="1:5">
      <c r="A84" s="13"/>
      <c r="B84" s="9">
        <v>82</v>
      </c>
      <c r="C84" s="11">
        <v>20202431</v>
      </c>
      <c r="D84" s="12" t="s">
        <v>640</v>
      </c>
      <c r="E84" s="14"/>
    </row>
    <row r="85" s="2" customFormat="1" ht="18.75" spans="1:5">
      <c r="A85" s="13"/>
      <c r="B85" s="9">
        <v>83</v>
      </c>
      <c r="C85" s="11">
        <v>20202432</v>
      </c>
      <c r="D85" s="12" t="s">
        <v>640</v>
      </c>
      <c r="E85" s="14"/>
    </row>
    <row r="86" s="2" customFormat="1" ht="18.75" spans="1:5">
      <c r="A86" s="13"/>
      <c r="B86" s="9">
        <v>84</v>
      </c>
      <c r="C86" s="11">
        <v>20202433</v>
      </c>
      <c r="D86" s="12" t="s">
        <v>640</v>
      </c>
      <c r="E86" s="14"/>
    </row>
    <row r="87" s="2" customFormat="1" ht="18.75" spans="1:5">
      <c r="A87" s="13"/>
      <c r="B87" s="9">
        <v>85</v>
      </c>
      <c r="C87" s="11">
        <v>20202434</v>
      </c>
      <c r="D87" s="12" t="s">
        <v>640</v>
      </c>
      <c r="E87" s="14"/>
    </row>
    <row r="88" s="2" customFormat="1" ht="18.75" spans="1:5">
      <c r="A88" s="13"/>
      <c r="B88" s="9">
        <v>86</v>
      </c>
      <c r="C88" s="11">
        <v>20202435</v>
      </c>
      <c r="D88" s="12" t="s">
        <v>640</v>
      </c>
      <c r="E88" s="14"/>
    </row>
    <row r="89" s="2" customFormat="1" ht="18.75" spans="1:5">
      <c r="A89" s="13"/>
      <c r="B89" s="9">
        <v>87</v>
      </c>
      <c r="C89" s="11">
        <v>20202531</v>
      </c>
      <c r="D89" s="12" t="s">
        <v>640</v>
      </c>
      <c r="E89" s="14"/>
    </row>
    <row r="90" s="2" customFormat="1" ht="18.75" spans="1:5">
      <c r="A90" s="13"/>
      <c r="B90" s="9">
        <v>88</v>
      </c>
      <c r="C90" s="11">
        <v>20202532</v>
      </c>
      <c r="D90" s="12" t="s">
        <v>640</v>
      </c>
      <c r="E90" s="14"/>
    </row>
    <row r="91" s="2" customFormat="1" ht="18.75" spans="1:5">
      <c r="A91" s="13"/>
      <c r="B91" s="9">
        <v>89</v>
      </c>
      <c r="C91" s="11">
        <v>20202533</v>
      </c>
      <c r="D91" s="12" t="s">
        <v>640</v>
      </c>
      <c r="E91" s="14"/>
    </row>
    <row r="92" s="2" customFormat="1" ht="18.75" spans="1:5">
      <c r="A92" s="13"/>
      <c r="B92" s="9">
        <v>90</v>
      </c>
      <c r="C92" s="11">
        <v>20202534</v>
      </c>
      <c r="D92" s="12" t="s">
        <v>640</v>
      </c>
      <c r="E92" s="14"/>
    </row>
    <row r="93" s="2" customFormat="1" ht="18.75" spans="1:5">
      <c r="A93" s="13"/>
      <c r="B93" s="9">
        <v>91</v>
      </c>
      <c r="C93" s="11">
        <v>20202535</v>
      </c>
      <c r="D93" s="12" t="s">
        <v>640</v>
      </c>
      <c r="E93" s="14"/>
    </row>
    <row r="94" s="2" customFormat="1" ht="18.75" spans="1:5">
      <c r="A94" s="13"/>
      <c r="B94" s="9">
        <v>92</v>
      </c>
      <c r="C94" s="11">
        <v>20202536</v>
      </c>
      <c r="D94" s="12" t="s">
        <v>640</v>
      </c>
      <c r="E94" s="14"/>
    </row>
    <row r="95" s="2" customFormat="1" ht="18.75" spans="1:5">
      <c r="A95" s="13"/>
      <c r="B95" s="9">
        <v>93</v>
      </c>
      <c r="C95" s="11">
        <v>20202631</v>
      </c>
      <c r="D95" s="12" t="s">
        <v>640</v>
      </c>
      <c r="E95" s="14"/>
    </row>
    <row r="96" s="2" customFormat="1" ht="18.75" spans="1:5">
      <c r="A96" s="13"/>
      <c r="B96" s="9">
        <v>94</v>
      </c>
      <c r="C96" s="11">
        <v>20202632</v>
      </c>
      <c r="D96" s="12" t="s">
        <v>640</v>
      </c>
      <c r="E96" s="14"/>
    </row>
    <row r="97" s="2" customFormat="1" ht="18.75" spans="1:5">
      <c r="A97" s="13"/>
      <c r="B97" s="9">
        <v>95</v>
      </c>
      <c r="C97" s="11">
        <v>20202633</v>
      </c>
      <c r="D97" s="12" t="s">
        <v>640</v>
      </c>
      <c r="E97" s="14"/>
    </row>
    <row r="98" s="2" customFormat="1" ht="18.75" spans="1:5">
      <c r="A98" s="13"/>
      <c r="B98" s="9">
        <v>96</v>
      </c>
      <c r="C98" s="11">
        <v>20202634</v>
      </c>
      <c r="D98" s="12" t="s">
        <v>640</v>
      </c>
      <c r="E98" s="14"/>
    </row>
    <row r="99" s="2" customFormat="1" ht="18.75" spans="1:5">
      <c r="A99" s="13"/>
      <c r="B99" s="9">
        <v>97</v>
      </c>
      <c r="C99" s="11">
        <v>20202641</v>
      </c>
      <c r="D99" s="12"/>
      <c r="E99" s="12" t="s">
        <v>641</v>
      </c>
    </row>
    <row r="100" s="2" customFormat="1" ht="18.75" spans="1:5">
      <c r="A100" s="13"/>
      <c r="B100" s="9">
        <v>98</v>
      </c>
      <c r="C100" s="11">
        <v>20202642</v>
      </c>
      <c r="D100" s="12" t="s">
        <v>640</v>
      </c>
      <c r="E100" s="14"/>
    </row>
    <row r="101" s="2" customFormat="1" ht="18.75" spans="1:5">
      <c r="A101" s="13"/>
      <c r="B101" s="9">
        <v>99</v>
      </c>
      <c r="C101" s="11">
        <v>20202643</v>
      </c>
      <c r="D101" s="12"/>
      <c r="E101" s="12" t="s">
        <v>641</v>
      </c>
    </row>
    <row r="102" s="2" customFormat="1" ht="18.75" spans="1:5">
      <c r="A102" s="13"/>
      <c r="B102" s="9">
        <v>100</v>
      </c>
      <c r="C102" s="11">
        <v>20212431</v>
      </c>
      <c r="D102" s="12" t="s">
        <v>640</v>
      </c>
      <c r="E102" s="14"/>
    </row>
    <row r="103" s="2" customFormat="1" ht="18.75" spans="1:5">
      <c r="A103" s="13"/>
      <c r="B103" s="9">
        <v>101</v>
      </c>
      <c r="C103" s="11">
        <v>20212432</v>
      </c>
      <c r="D103" s="12" t="s">
        <v>640</v>
      </c>
      <c r="E103" s="14"/>
    </row>
    <row r="104" s="2" customFormat="1" ht="18.75" spans="1:5">
      <c r="A104" s="13"/>
      <c r="B104" s="9">
        <v>102</v>
      </c>
      <c r="C104" s="11">
        <v>20212433</v>
      </c>
      <c r="D104" s="12" t="s">
        <v>640</v>
      </c>
      <c r="E104" s="14"/>
    </row>
    <row r="105" s="2" customFormat="1" ht="18.75" spans="1:5">
      <c r="A105" s="13"/>
      <c r="B105" s="9">
        <v>103</v>
      </c>
      <c r="C105" s="11">
        <v>20212434</v>
      </c>
      <c r="D105" s="12" t="s">
        <v>640</v>
      </c>
      <c r="E105" s="14"/>
    </row>
    <row r="106" s="2" customFormat="1" ht="18.75" spans="1:5">
      <c r="A106" s="13"/>
      <c r="B106" s="9">
        <v>104</v>
      </c>
      <c r="C106" s="11">
        <v>20212435</v>
      </c>
      <c r="D106" s="12" t="s">
        <v>640</v>
      </c>
      <c r="E106" s="14"/>
    </row>
    <row r="107" s="2" customFormat="1" ht="18.75" spans="1:5">
      <c r="A107" s="13"/>
      <c r="B107" s="9">
        <v>105</v>
      </c>
      <c r="C107" s="11">
        <v>20212531</v>
      </c>
      <c r="D107" s="12" t="s">
        <v>640</v>
      </c>
      <c r="E107" s="14"/>
    </row>
    <row r="108" s="2" customFormat="1" ht="18.75" spans="1:5">
      <c r="A108" s="13"/>
      <c r="B108" s="9">
        <v>106</v>
      </c>
      <c r="C108" s="11">
        <v>20212532</v>
      </c>
      <c r="D108" s="12" t="s">
        <v>640</v>
      </c>
      <c r="E108" s="14"/>
    </row>
    <row r="109" s="2" customFormat="1" ht="18.75" spans="1:5">
      <c r="A109" s="13"/>
      <c r="B109" s="9">
        <v>107</v>
      </c>
      <c r="C109" s="11">
        <v>20212533</v>
      </c>
      <c r="D109" s="12" t="s">
        <v>640</v>
      </c>
      <c r="E109" s="14"/>
    </row>
    <row r="110" s="2" customFormat="1" ht="18.75" spans="1:5">
      <c r="A110" s="13"/>
      <c r="B110" s="9">
        <v>108</v>
      </c>
      <c r="C110" s="11">
        <v>20212534</v>
      </c>
      <c r="D110" s="12" t="s">
        <v>640</v>
      </c>
      <c r="E110" s="14"/>
    </row>
    <row r="111" s="2" customFormat="1" ht="18.75" spans="1:5">
      <c r="A111" s="13"/>
      <c r="B111" s="9">
        <v>109</v>
      </c>
      <c r="C111" s="11">
        <v>20212535</v>
      </c>
      <c r="D111" s="12" t="s">
        <v>640</v>
      </c>
      <c r="E111" s="14"/>
    </row>
    <row r="112" s="2" customFormat="1" ht="18.75" spans="1:5">
      <c r="A112" s="13"/>
      <c r="B112" s="9">
        <v>110</v>
      </c>
      <c r="C112" s="11">
        <v>20212631</v>
      </c>
      <c r="D112" s="12" t="s">
        <v>640</v>
      </c>
      <c r="E112" s="14"/>
    </row>
    <row r="113" s="2" customFormat="1" ht="18.75" spans="1:5">
      <c r="A113" s="13"/>
      <c r="B113" s="9">
        <v>111</v>
      </c>
      <c r="C113" s="11">
        <v>20212632</v>
      </c>
      <c r="D113" s="12" t="s">
        <v>640</v>
      </c>
      <c r="E113" s="14"/>
    </row>
    <row r="114" s="2" customFormat="1" ht="18.75" spans="1:5">
      <c r="A114" s="13"/>
      <c r="B114" s="9">
        <v>112</v>
      </c>
      <c r="C114" s="11">
        <v>20212633</v>
      </c>
      <c r="D114" s="12" t="s">
        <v>640</v>
      </c>
      <c r="E114" s="14"/>
    </row>
    <row r="115" s="2" customFormat="1" ht="18.75" spans="1:5">
      <c r="A115" s="13"/>
      <c r="B115" s="9">
        <v>113</v>
      </c>
      <c r="C115" s="11">
        <v>20212634</v>
      </c>
      <c r="D115" s="12" t="s">
        <v>640</v>
      </c>
      <c r="E115" s="14"/>
    </row>
    <row r="116" s="2" customFormat="1" ht="18.75" spans="1:5">
      <c r="A116" s="6" t="s">
        <v>4</v>
      </c>
      <c r="B116" s="9">
        <v>114</v>
      </c>
      <c r="C116" s="14">
        <v>20182731</v>
      </c>
      <c r="D116" s="14"/>
      <c r="E116" s="14" t="s">
        <v>28</v>
      </c>
    </row>
    <row r="117" s="2" customFormat="1" ht="18.75" spans="1:5">
      <c r="A117" s="8"/>
      <c r="B117" s="9">
        <v>115</v>
      </c>
      <c r="C117" s="14">
        <v>20182831</v>
      </c>
      <c r="D117" s="14"/>
      <c r="E117" s="14" t="s">
        <v>28</v>
      </c>
    </row>
    <row r="118" s="2" customFormat="1" ht="18.75" spans="1:5">
      <c r="A118" s="8"/>
      <c r="B118" s="9">
        <v>116</v>
      </c>
      <c r="C118" s="14">
        <v>20182832</v>
      </c>
      <c r="D118" s="14"/>
      <c r="E118" s="14" t="s">
        <v>28</v>
      </c>
    </row>
    <row r="119" s="2" customFormat="1" ht="18.75" spans="1:5">
      <c r="A119" s="8"/>
      <c r="B119" s="9">
        <v>117</v>
      </c>
      <c r="C119" s="15">
        <v>20182833</v>
      </c>
      <c r="D119" s="14"/>
      <c r="E119" s="14" t="s">
        <v>28</v>
      </c>
    </row>
    <row r="120" s="2" customFormat="1" ht="18.75" spans="1:5">
      <c r="A120" s="8"/>
      <c r="B120" s="9">
        <v>118</v>
      </c>
      <c r="C120" s="15">
        <v>20182931</v>
      </c>
      <c r="D120" s="14"/>
      <c r="E120" s="14" t="s">
        <v>28</v>
      </c>
    </row>
    <row r="121" s="2" customFormat="1" ht="18.75" spans="1:5">
      <c r="A121" s="8"/>
      <c r="B121" s="9">
        <v>119</v>
      </c>
      <c r="C121" s="15">
        <v>20182932</v>
      </c>
      <c r="D121" s="14" t="s">
        <v>640</v>
      </c>
      <c r="E121" s="14"/>
    </row>
    <row r="122" s="2" customFormat="1" ht="18.75" spans="1:5">
      <c r="A122" s="8"/>
      <c r="B122" s="9">
        <v>120</v>
      </c>
      <c r="C122" s="15">
        <v>20183031</v>
      </c>
      <c r="D122" s="14"/>
      <c r="E122" s="14" t="s">
        <v>27</v>
      </c>
    </row>
    <row r="123" s="2" customFormat="1" ht="18.75" spans="1:5">
      <c r="A123" s="8"/>
      <c r="B123" s="9">
        <v>121</v>
      </c>
      <c r="C123" s="15">
        <v>20183032</v>
      </c>
      <c r="D123" s="14"/>
      <c r="E123" s="14" t="s">
        <v>27</v>
      </c>
    </row>
    <row r="124" s="2" customFormat="1" ht="18.75" spans="1:5">
      <c r="A124" s="8"/>
      <c r="B124" s="9">
        <v>122</v>
      </c>
      <c r="C124" s="15">
        <v>20183033</v>
      </c>
      <c r="D124" s="14"/>
      <c r="E124" s="14" t="s">
        <v>27</v>
      </c>
    </row>
    <row r="125" s="2" customFormat="1" ht="18.75" spans="1:5">
      <c r="A125" s="8"/>
      <c r="B125" s="9">
        <v>123</v>
      </c>
      <c r="C125" s="15">
        <v>20183034</v>
      </c>
      <c r="D125" s="14"/>
      <c r="E125" s="14" t="s">
        <v>27</v>
      </c>
    </row>
    <row r="126" s="2" customFormat="1" ht="18.75" spans="1:5">
      <c r="A126" s="8"/>
      <c r="B126" s="9">
        <v>124</v>
      </c>
      <c r="C126" s="15">
        <v>20183035</v>
      </c>
      <c r="D126" s="14"/>
      <c r="E126" s="14" t="s">
        <v>27</v>
      </c>
    </row>
    <row r="127" s="2" customFormat="1" ht="18.75" spans="1:5">
      <c r="A127" s="8"/>
      <c r="B127" s="9">
        <v>125</v>
      </c>
      <c r="C127" s="15">
        <v>20183036</v>
      </c>
      <c r="D127" s="14"/>
      <c r="E127" s="14" t="s">
        <v>27</v>
      </c>
    </row>
    <row r="128" s="2" customFormat="1" ht="18.75" spans="1:5">
      <c r="A128" s="8"/>
      <c r="B128" s="9">
        <v>126</v>
      </c>
      <c r="C128" s="15">
        <v>20183037</v>
      </c>
      <c r="D128" s="14"/>
      <c r="E128" s="14" t="s">
        <v>27</v>
      </c>
    </row>
    <row r="129" s="2" customFormat="1" ht="18.75" spans="1:5">
      <c r="A129" s="8"/>
      <c r="B129" s="9">
        <v>127</v>
      </c>
      <c r="C129" s="15">
        <v>20183038</v>
      </c>
      <c r="D129" s="14"/>
      <c r="E129" s="14" t="s">
        <v>27</v>
      </c>
    </row>
    <row r="130" s="2" customFormat="1" ht="18.75" spans="1:5">
      <c r="A130" s="8"/>
      <c r="B130" s="9">
        <v>128</v>
      </c>
      <c r="C130" s="14">
        <v>20183631</v>
      </c>
      <c r="D130" s="14"/>
      <c r="E130" s="14" t="s">
        <v>28</v>
      </c>
    </row>
    <row r="131" s="2" customFormat="1" ht="18.75" spans="1:5">
      <c r="A131" s="8"/>
      <c r="B131" s="9">
        <v>129</v>
      </c>
      <c r="C131" s="14">
        <v>20183632</v>
      </c>
      <c r="D131" s="14"/>
      <c r="E131" s="14" t="s">
        <v>28</v>
      </c>
    </row>
    <row r="132" s="2" customFormat="1" ht="18.75" spans="1:5">
      <c r="A132" s="8"/>
      <c r="B132" s="9">
        <v>130</v>
      </c>
      <c r="C132" s="14">
        <v>20183633</v>
      </c>
      <c r="D132" s="14"/>
      <c r="E132" s="14" t="s">
        <v>28</v>
      </c>
    </row>
    <row r="133" s="2" customFormat="1" ht="18.75" spans="1:5">
      <c r="A133" s="8"/>
      <c r="B133" s="9">
        <v>131</v>
      </c>
      <c r="C133" s="14">
        <v>20183634</v>
      </c>
      <c r="D133" s="14"/>
      <c r="E133" s="14" t="s">
        <v>28</v>
      </c>
    </row>
    <row r="134" s="2" customFormat="1" ht="18.75" spans="1:5">
      <c r="A134" s="8"/>
      <c r="B134" s="9">
        <v>132</v>
      </c>
      <c r="C134" s="14">
        <v>20183635</v>
      </c>
      <c r="D134" s="14" t="s">
        <v>640</v>
      </c>
      <c r="E134" s="14"/>
    </row>
    <row r="135" s="2" customFormat="1" ht="18.75" spans="1:5">
      <c r="A135" s="8"/>
      <c r="B135" s="9">
        <v>133</v>
      </c>
      <c r="C135" s="14">
        <v>20192731</v>
      </c>
      <c r="D135" s="14" t="s">
        <v>640</v>
      </c>
      <c r="E135" s="14"/>
    </row>
    <row r="136" s="2" customFormat="1" ht="18.75" spans="1:5">
      <c r="A136" s="8"/>
      <c r="B136" s="9">
        <v>134</v>
      </c>
      <c r="C136" s="14">
        <v>20192831</v>
      </c>
      <c r="D136" s="14" t="s">
        <v>640</v>
      </c>
      <c r="E136" s="14"/>
    </row>
    <row r="137" s="2" customFormat="1" ht="18.75" spans="1:5">
      <c r="A137" s="8"/>
      <c r="B137" s="9">
        <v>135</v>
      </c>
      <c r="C137" s="14">
        <v>20192832</v>
      </c>
      <c r="D137" s="14" t="s">
        <v>640</v>
      </c>
      <c r="E137" s="14"/>
    </row>
    <row r="138" s="2" customFormat="1" ht="18.75" spans="1:5">
      <c r="A138" s="8"/>
      <c r="B138" s="9">
        <v>136</v>
      </c>
      <c r="C138" s="14">
        <v>20192833</v>
      </c>
      <c r="D138" s="14" t="s">
        <v>640</v>
      </c>
      <c r="E138" s="14"/>
    </row>
    <row r="139" s="2" customFormat="1" ht="18.75" spans="1:5">
      <c r="A139" s="8"/>
      <c r="B139" s="9">
        <v>137</v>
      </c>
      <c r="C139" s="14">
        <v>20192931</v>
      </c>
      <c r="D139" s="14" t="s">
        <v>640</v>
      </c>
      <c r="E139" s="14"/>
    </row>
    <row r="140" s="2" customFormat="1" ht="18.75" spans="1:5">
      <c r="A140" s="8"/>
      <c r="B140" s="9">
        <v>138</v>
      </c>
      <c r="C140" s="14">
        <v>20192932</v>
      </c>
      <c r="D140" s="14" t="s">
        <v>640</v>
      </c>
      <c r="E140" s="14"/>
    </row>
    <row r="141" s="2" customFormat="1" ht="18.75" spans="1:5">
      <c r="A141" s="8"/>
      <c r="B141" s="9">
        <v>139</v>
      </c>
      <c r="C141" s="14">
        <v>20193031</v>
      </c>
      <c r="D141" s="14" t="s">
        <v>640</v>
      </c>
      <c r="E141" s="14"/>
    </row>
    <row r="142" s="2" customFormat="1" ht="18.75" spans="1:5">
      <c r="A142" s="8"/>
      <c r="B142" s="9">
        <v>140</v>
      </c>
      <c r="C142" s="14">
        <v>20193032</v>
      </c>
      <c r="D142" s="14" t="s">
        <v>640</v>
      </c>
      <c r="E142" s="14"/>
    </row>
    <row r="143" s="2" customFormat="1" ht="18.75" spans="1:5">
      <c r="A143" s="8"/>
      <c r="B143" s="9">
        <v>141</v>
      </c>
      <c r="C143" s="14">
        <v>20193033</v>
      </c>
      <c r="D143" s="14" t="s">
        <v>640</v>
      </c>
      <c r="E143" s="14"/>
    </row>
    <row r="144" s="2" customFormat="1" ht="18.75" spans="1:5">
      <c r="A144" s="8"/>
      <c r="B144" s="9">
        <v>142</v>
      </c>
      <c r="C144" s="14">
        <v>20193034</v>
      </c>
      <c r="D144" s="14" t="s">
        <v>642</v>
      </c>
      <c r="E144" s="14"/>
    </row>
    <row r="145" s="2" customFormat="1" ht="18.75" spans="1:5">
      <c r="A145" s="8"/>
      <c r="B145" s="9">
        <v>143</v>
      </c>
      <c r="C145" s="14">
        <v>20193035</v>
      </c>
      <c r="D145" s="14" t="s">
        <v>640</v>
      </c>
      <c r="E145" s="14"/>
    </row>
    <row r="146" s="2" customFormat="1" ht="18.75" spans="1:5">
      <c r="A146" s="8"/>
      <c r="B146" s="9">
        <v>144</v>
      </c>
      <c r="C146" s="14">
        <v>20193036</v>
      </c>
      <c r="D146" s="14" t="s">
        <v>640</v>
      </c>
      <c r="E146" s="14"/>
    </row>
    <row r="147" s="2" customFormat="1" ht="18.75" spans="1:5">
      <c r="A147" s="8"/>
      <c r="B147" s="9">
        <v>145</v>
      </c>
      <c r="C147" s="14">
        <v>20193037</v>
      </c>
      <c r="D147" s="14" t="s">
        <v>640</v>
      </c>
      <c r="E147" s="14"/>
    </row>
    <row r="148" s="2" customFormat="1" ht="18.75" spans="1:5">
      <c r="A148" s="8"/>
      <c r="B148" s="9">
        <v>146</v>
      </c>
      <c r="C148" s="14">
        <v>20193038</v>
      </c>
      <c r="D148" s="14" t="s">
        <v>640</v>
      </c>
      <c r="E148" s="14"/>
    </row>
    <row r="149" s="2" customFormat="1" ht="18.75" spans="1:5">
      <c r="A149" s="8"/>
      <c r="B149" s="9">
        <v>147</v>
      </c>
      <c r="C149" s="14">
        <v>20193631</v>
      </c>
      <c r="D149" s="14" t="s">
        <v>640</v>
      </c>
      <c r="E149" s="14"/>
    </row>
    <row r="150" s="2" customFormat="1" ht="18.75" spans="1:5">
      <c r="A150" s="8"/>
      <c r="B150" s="9">
        <v>148</v>
      </c>
      <c r="C150" s="14">
        <v>20193632</v>
      </c>
      <c r="D150" s="14" t="s">
        <v>640</v>
      </c>
      <c r="E150" s="14"/>
    </row>
    <row r="151" s="2" customFormat="1" ht="18.75" spans="1:5">
      <c r="A151" s="8"/>
      <c r="B151" s="9">
        <v>149</v>
      </c>
      <c r="C151" s="14">
        <v>20193633</v>
      </c>
      <c r="D151" s="14" t="s">
        <v>640</v>
      </c>
      <c r="E151" s="14"/>
    </row>
    <row r="152" s="2" customFormat="1" ht="18.75" spans="1:5">
      <c r="A152" s="8"/>
      <c r="B152" s="9">
        <v>150</v>
      </c>
      <c r="C152" s="14">
        <v>20193634</v>
      </c>
      <c r="D152" s="14" t="s">
        <v>640</v>
      </c>
      <c r="E152" s="14"/>
    </row>
    <row r="153" s="2" customFormat="1" ht="18.75" spans="1:5">
      <c r="A153" s="8"/>
      <c r="B153" s="9">
        <v>151</v>
      </c>
      <c r="C153" s="14">
        <v>20193635</v>
      </c>
      <c r="D153" s="14" t="s">
        <v>640</v>
      </c>
      <c r="E153" s="14"/>
    </row>
    <row r="154" s="2" customFormat="1" ht="18.75" spans="1:5">
      <c r="A154" s="8"/>
      <c r="B154" s="9">
        <v>152</v>
      </c>
      <c r="C154" s="14">
        <v>20202731</v>
      </c>
      <c r="D154" s="14" t="s">
        <v>640</v>
      </c>
      <c r="E154" s="16"/>
    </row>
    <row r="155" s="2" customFormat="1" ht="18.75" spans="1:5">
      <c r="A155" s="8"/>
      <c r="B155" s="9">
        <v>153</v>
      </c>
      <c r="C155" s="14">
        <v>20202831</v>
      </c>
      <c r="D155" s="14" t="s">
        <v>640</v>
      </c>
      <c r="E155" s="16"/>
    </row>
    <row r="156" s="2" customFormat="1" ht="18.75" spans="1:5">
      <c r="A156" s="8"/>
      <c r="B156" s="9">
        <v>154</v>
      </c>
      <c r="C156" s="14">
        <v>20202832</v>
      </c>
      <c r="D156" s="14" t="s">
        <v>640</v>
      </c>
      <c r="E156" s="14"/>
    </row>
    <row r="157" s="2" customFormat="1" ht="18.75" spans="1:5">
      <c r="A157" s="8"/>
      <c r="B157" s="9">
        <v>155</v>
      </c>
      <c r="C157" s="14">
        <v>20202833</v>
      </c>
      <c r="D157" s="14" t="s">
        <v>640</v>
      </c>
      <c r="E157" s="16"/>
    </row>
    <row r="158" s="2" customFormat="1" ht="18.75" spans="1:5">
      <c r="A158" s="8"/>
      <c r="B158" s="9">
        <v>156</v>
      </c>
      <c r="C158" s="14">
        <v>20202841</v>
      </c>
      <c r="D158" s="14" t="s">
        <v>640</v>
      </c>
      <c r="E158" s="16"/>
    </row>
    <row r="159" s="2" customFormat="1" ht="18.75" spans="1:5">
      <c r="A159" s="8"/>
      <c r="B159" s="9">
        <v>157</v>
      </c>
      <c r="C159" s="14">
        <v>20202842</v>
      </c>
      <c r="D159" s="14" t="s">
        <v>640</v>
      </c>
      <c r="E159" s="16"/>
    </row>
    <row r="160" s="2" customFormat="1" ht="18.75" spans="1:5">
      <c r="A160" s="8"/>
      <c r="B160" s="9">
        <v>158</v>
      </c>
      <c r="C160" s="14">
        <v>20202843</v>
      </c>
      <c r="D160" s="14" t="s">
        <v>640</v>
      </c>
      <c r="E160" s="16"/>
    </row>
    <row r="161" s="2" customFormat="1" ht="18.75" spans="1:5">
      <c r="A161" s="8"/>
      <c r="B161" s="9">
        <v>159</v>
      </c>
      <c r="C161" s="14">
        <v>20202844</v>
      </c>
      <c r="D161" s="14" t="s">
        <v>640</v>
      </c>
      <c r="E161" s="16"/>
    </row>
    <row r="162" s="2" customFormat="1" ht="18.75" spans="1:5">
      <c r="A162" s="8"/>
      <c r="B162" s="9">
        <v>160</v>
      </c>
      <c r="C162" s="14">
        <v>20202931</v>
      </c>
      <c r="D162" s="14" t="s">
        <v>640</v>
      </c>
      <c r="E162" s="16"/>
    </row>
    <row r="163" s="2" customFormat="1" ht="18.75" spans="1:5">
      <c r="A163" s="8"/>
      <c r="B163" s="9">
        <v>161</v>
      </c>
      <c r="C163" s="14">
        <v>20202932</v>
      </c>
      <c r="D163" s="14" t="s">
        <v>640</v>
      </c>
      <c r="E163" s="16"/>
    </row>
    <row r="164" s="2" customFormat="1" ht="18.75" spans="1:5">
      <c r="A164" s="8"/>
      <c r="B164" s="9">
        <v>162</v>
      </c>
      <c r="C164" s="14">
        <v>20202933</v>
      </c>
      <c r="D164" s="14" t="s">
        <v>640</v>
      </c>
      <c r="E164" s="16"/>
    </row>
    <row r="165" s="2" customFormat="1" ht="18.75" spans="1:5">
      <c r="A165" s="8"/>
      <c r="B165" s="9">
        <v>163</v>
      </c>
      <c r="C165" s="14">
        <v>20203031</v>
      </c>
      <c r="D165" s="14" t="s">
        <v>640</v>
      </c>
      <c r="E165" s="16"/>
    </row>
    <row r="166" s="2" customFormat="1" ht="18.75" spans="1:5">
      <c r="A166" s="8"/>
      <c r="B166" s="9">
        <v>164</v>
      </c>
      <c r="C166" s="14">
        <v>20203032</v>
      </c>
      <c r="D166" s="14" t="s">
        <v>640</v>
      </c>
      <c r="E166" s="14"/>
    </row>
    <row r="167" s="2" customFormat="1" ht="18.75" spans="1:5">
      <c r="A167" s="8"/>
      <c r="B167" s="9">
        <v>165</v>
      </c>
      <c r="C167" s="14">
        <v>20203033</v>
      </c>
      <c r="D167" s="14" t="s">
        <v>640</v>
      </c>
      <c r="E167" s="16"/>
    </row>
    <row r="168" s="2" customFormat="1" ht="18.75" spans="1:5">
      <c r="A168" s="8"/>
      <c r="B168" s="9">
        <v>166</v>
      </c>
      <c r="C168" s="14">
        <v>20203034</v>
      </c>
      <c r="D168" s="14" t="s">
        <v>640</v>
      </c>
      <c r="E168" s="16"/>
    </row>
    <row r="169" s="2" customFormat="1" ht="18.75" spans="1:5">
      <c r="A169" s="8"/>
      <c r="B169" s="9">
        <v>167</v>
      </c>
      <c r="C169" s="14">
        <v>20203035</v>
      </c>
      <c r="D169" s="14" t="s">
        <v>640</v>
      </c>
      <c r="E169" s="16"/>
    </row>
    <row r="170" s="2" customFormat="1" ht="18.75" spans="1:5">
      <c r="A170" s="8"/>
      <c r="B170" s="9">
        <v>168</v>
      </c>
      <c r="C170" s="14">
        <v>20203036</v>
      </c>
      <c r="D170" s="14" t="s">
        <v>640</v>
      </c>
      <c r="E170" s="16"/>
    </row>
    <row r="171" s="2" customFormat="1" ht="18.75" spans="1:5">
      <c r="A171" s="8"/>
      <c r="B171" s="9">
        <v>169</v>
      </c>
      <c r="C171" s="14">
        <v>20203631</v>
      </c>
      <c r="D171" s="14" t="s">
        <v>640</v>
      </c>
      <c r="E171" s="16"/>
    </row>
    <row r="172" s="2" customFormat="1" ht="18.75" spans="1:5">
      <c r="A172" s="8"/>
      <c r="B172" s="9">
        <v>170</v>
      </c>
      <c r="C172" s="14">
        <v>20203632</v>
      </c>
      <c r="D172" s="14" t="s">
        <v>640</v>
      </c>
      <c r="E172" s="16"/>
    </row>
    <row r="173" s="2" customFormat="1" ht="18.75" spans="1:5">
      <c r="A173" s="8"/>
      <c r="B173" s="9">
        <v>171</v>
      </c>
      <c r="C173" s="14">
        <v>20203633</v>
      </c>
      <c r="D173" s="14" t="s">
        <v>640</v>
      </c>
      <c r="E173" s="16"/>
    </row>
    <row r="174" s="2" customFormat="1" ht="18.75" spans="1:5">
      <c r="A174" s="8"/>
      <c r="B174" s="9">
        <v>172</v>
      </c>
      <c r="C174" s="14">
        <v>20203634</v>
      </c>
      <c r="D174" s="14" t="s">
        <v>640</v>
      </c>
      <c r="E174" s="16"/>
    </row>
    <row r="175" s="2" customFormat="1" ht="18.75" spans="1:5">
      <c r="A175" s="8"/>
      <c r="B175" s="9">
        <v>173</v>
      </c>
      <c r="C175" s="14">
        <v>20203635</v>
      </c>
      <c r="D175" s="14" t="s">
        <v>640</v>
      </c>
      <c r="E175" s="16"/>
    </row>
    <row r="176" s="2" customFormat="1" ht="18.75" spans="1:5">
      <c r="A176" s="8"/>
      <c r="B176" s="9">
        <v>174</v>
      </c>
      <c r="C176" s="14">
        <v>20203641</v>
      </c>
      <c r="D176" s="14" t="s">
        <v>640</v>
      </c>
      <c r="E176" s="17"/>
    </row>
    <row r="177" s="2" customFormat="1" ht="18.75" spans="1:5">
      <c r="A177" s="8"/>
      <c r="B177" s="9">
        <v>175</v>
      </c>
      <c r="C177" s="14">
        <v>20212731</v>
      </c>
      <c r="D177" s="14" t="s">
        <v>640</v>
      </c>
      <c r="E177" s="14"/>
    </row>
    <row r="178" s="2" customFormat="1" ht="18.75" spans="1:5">
      <c r="A178" s="8"/>
      <c r="B178" s="9">
        <v>176</v>
      </c>
      <c r="C178" s="14">
        <v>20212831</v>
      </c>
      <c r="D178" s="14" t="s">
        <v>640</v>
      </c>
      <c r="E178" s="14"/>
    </row>
    <row r="179" s="2" customFormat="1" ht="18.75" spans="1:5">
      <c r="A179" s="8"/>
      <c r="B179" s="9">
        <v>177</v>
      </c>
      <c r="C179" s="14">
        <v>20212832</v>
      </c>
      <c r="D179" s="14" t="s">
        <v>640</v>
      </c>
      <c r="E179" s="14"/>
    </row>
    <row r="180" s="2" customFormat="1" ht="18.75" spans="1:5">
      <c r="A180" s="8"/>
      <c r="B180" s="9">
        <v>178</v>
      </c>
      <c r="C180" s="14">
        <v>20212841</v>
      </c>
      <c r="D180" s="14" t="s">
        <v>640</v>
      </c>
      <c r="E180" s="14"/>
    </row>
    <row r="181" s="2" customFormat="1" ht="18.75" spans="1:5">
      <c r="A181" s="8"/>
      <c r="B181" s="9">
        <v>179</v>
      </c>
      <c r="C181" s="14">
        <v>20212842</v>
      </c>
      <c r="D181" s="14" t="s">
        <v>640</v>
      </c>
      <c r="E181" s="14"/>
    </row>
    <row r="182" s="2" customFormat="1" ht="18.75" spans="1:5">
      <c r="A182" s="8"/>
      <c r="B182" s="9">
        <v>180</v>
      </c>
      <c r="C182" s="14">
        <v>20212843</v>
      </c>
      <c r="D182" s="14" t="s">
        <v>640</v>
      </c>
      <c r="E182" s="14"/>
    </row>
    <row r="183" s="2" customFormat="1" ht="18.75" spans="1:5">
      <c r="A183" s="8"/>
      <c r="B183" s="9">
        <v>181</v>
      </c>
      <c r="C183" s="14">
        <v>20212931</v>
      </c>
      <c r="D183" s="14" t="s">
        <v>640</v>
      </c>
      <c r="E183" s="14"/>
    </row>
    <row r="184" s="2" customFormat="1" ht="18.75" spans="1:5">
      <c r="A184" s="8"/>
      <c r="B184" s="9">
        <v>182</v>
      </c>
      <c r="C184" s="14">
        <v>20212932</v>
      </c>
      <c r="D184" s="14" t="s">
        <v>640</v>
      </c>
      <c r="E184" s="14"/>
    </row>
    <row r="185" s="2" customFormat="1" ht="18.75" spans="1:5">
      <c r="A185" s="8"/>
      <c r="B185" s="9">
        <v>183</v>
      </c>
      <c r="C185" s="14">
        <v>20212933</v>
      </c>
      <c r="D185" s="14" t="s">
        <v>640</v>
      </c>
      <c r="E185" s="14"/>
    </row>
    <row r="186" s="2" customFormat="1" ht="18.75" spans="1:5">
      <c r="A186" s="8"/>
      <c r="B186" s="9">
        <v>184</v>
      </c>
      <c r="C186" s="14">
        <v>20212941</v>
      </c>
      <c r="D186" s="14" t="s">
        <v>640</v>
      </c>
      <c r="E186" s="14"/>
    </row>
    <row r="187" s="2" customFormat="1" ht="18.75" spans="1:5">
      <c r="A187" s="8"/>
      <c r="B187" s="9">
        <v>185</v>
      </c>
      <c r="C187" s="14">
        <v>20213031</v>
      </c>
      <c r="D187" s="14" t="s">
        <v>640</v>
      </c>
      <c r="E187" s="14"/>
    </row>
    <row r="188" s="2" customFormat="1" ht="18.75" spans="1:5">
      <c r="A188" s="8"/>
      <c r="B188" s="9">
        <v>186</v>
      </c>
      <c r="C188" s="14">
        <v>20213032</v>
      </c>
      <c r="D188" s="14" t="s">
        <v>640</v>
      </c>
      <c r="E188" s="14"/>
    </row>
    <row r="189" s="2" customFormat="1" ht="18.75" spans="1:5">
      <c r="A189" s="8"/>
      <c r="B189" s="9">
        <v>187</v>
      </c>
      <c r="C189" s="14">
        <v>20213033</v>
      </c>
      <c r="D189" s="14" t="s">
        <v>640</v>
      </c>
      <c r="E189" s="14"/>
    </row>
    <row r="190" s="2" customFormat="1" ht="18.75" spans="1:5">
      <c r="A190" s="8"/>
      <c r="B190" s="9">
        <v>188</v>
      </c>
      <c r="C190" s="14">
        <v>20213631</v>
      </c>
      <c r="D190" s="14" t="s">
        <v>640</v>
      </c>
      <c r="E190" s="14"/>
    </row>
    <row r="191" s="2" customFormat="1" ht="18.75" spans="1:5">
      <c r="A191" s="8"/>
      <c r="B191" s="9">
        <v>189</v>
      </c>
      <c r="C191" s="14">
        <v>20213632</v>
      </c>
      <c r="D191" s="14" t="s">
        <v>640</v>
      </c>
      <c r="E191" s="14"/>
    </row>
    <row r="192" s="2" customFormat="1" ht="18.75" spans="1:5">
      <c r="A192" s="8"/>
      <c r="B192" s="9">
        <v>190</v>
      </c>
      <c r="C192" s="14">
        <v>20213633</v>
      </c>
      <c r="D192" s="14" t="s">
        <v>640</v>
      </c>
      <c r="E192" s="14"/>
    </row>
    <row r="193" s="2" customFormat="1" ht="18.75" spans="1:5">
      <c r="A193" s="8"/>
      <c r="B193" s="9">
        <v>191</v>
      </c>
      <c r="C193" s="14">
        <v>20213634</v>
      </c>
      <c r="D193" s="14" t="s">
        <v>640</v>
      </c>
      <c r="E193" s="14"/>
    </row>
    <row r="194" s="2" customFormat="1" ht="18.75" spans="1:5">
      <c r="A194" s="8"/>
      <c r="B194" s="9">
        <v>192</v>
      </c>
      <c r="C194" s="14">
        <v>20213635</v>
      </c>
      <c r="D194" s="14" t="s">
        <v>640</v>
      </c>
      <c r="E194" s="14"/>
    </row>
    <row r="195" s="2" customFormat="1" ht="18.75" spans="1:5">
      <c r="A195" s="8"/>
      <c r="B195" s="9">
        <v>193</v>
      </c>
      <c r="C195" s="14">
        <v>20213641</v>
      </c>
      <c r="D195" s="14" t="s">
        <v>640</v>
      </c>
      <c r="E195" s="14"/>
    </row>
    <row r="196" s="2" customFormat="1" ht="18.75" spans="1:5">
      <c r="A196" s="10"/>
      <c r="B196" s="9">
        <v>194</v>
      </c>
      <c r="C196" s="14">
        <v>20213642</v>
      </c>
      <c r="D196" s="14" t="s">
        <v>640</v>
      </c>
      <c r="E196" s="14"/>
    </row>
    <row r="197" s="2" customFormat="1" ht="18.75" spans="1:5">
      <c r="A197" s="8" t="s">
        <v>5</v>
      </c>
      <c r="B197" s="9">
        <v>195</v>
      </c>
      <c r="C197" s="7">
        <v>20182331</v>
      </c>
      <c r="D197" s="7" t="s">
        <v>640</v>
      </c>
      <c r="E197" s="7"/>
    </row>
    <row r="198" s="2" customFormat="1" ht="18.75" spans="1:5">
      <c r="A198" s="8"/>
      <c r="B198" s="9">
        <v>196</v>
      </c>
      <c r="C198" s="7">
        <v>20182332</v>
      </c>
      <c r="D198" s="7" t="s">
        <v>640</v>
      </c>
      <c r="E198" s="7"/>
    </row>
    <row r="199" ht="18.75" spans="1:5">
      <c r="A199" s="8"/>
      <c r="B199" s="9">
        <v>197</v>
      </c>
      <c r="C199" s="7">
        <v>20192331</v>
      </c>
      <c r="D199" s="7" t="s">
        <v>640</v>
      </c>
      <c r="E199" s="7"/>
    </row>
    <row r="200" ht="18.75" spans="1:5">
      <c r="A200" s="8"/>
      <c r="B200" s="9">
        <v>198</v>
      </c>
      <c r="C200" s="7">
        <v>20192332</v>
      </c>
      <c r="D200" s="7" t="s">
        <v>640</v>
      </c>
      <c r="E200" s="18"/>
    </row>
    <row r="201" ht="18.75" spans="1:5">
      <c r="A201" s="8"/>
      <c r="B201" s="9">
        <v>199</v>
      </c>
      <c r="C201" s="7">
        <v>20202331</v>
      </c>
      <c r="D201" s="7" t="s">
        <v>640</v>
      </c>
      <c r="E201" s="18"/>
    </row>
    <row r="202" ht="18.75" spans="1:5">
      <c r="A202" s="8"/>
      <c r="B202" s="9">
        <v>200</v>
      </c>
      <c r="C202" s="7">
        <v>20202332</v>
      </c>
      <c r="D202" s="7" t="s">
        <v>640</v>
      </c>
      <c r="E202" s="18"/>
    </row>
    <row r="203" ht="18.75" spans="1:5">
      <c r="A203" s="8"/>
      <c r="B203" s="9">
        <v>201</v>
      </c>
      <c r="C203" s="7">
        <v>20212331</v>
      </c>
      <c r="D203" s="7" t="s">
        <v>640</v>
      </c>
      <c r="E203" s="18"/>
    </row>
    <row r="204" ht="18.75" spans="1:5">
      <c r="A204" s="8"/>
      <c r="B204" s="9">
        <v>202</v>
      </c>
      <c r="C204" s="7">
        <v>20212332</v>
      </c>
      <c r="D204" s="7" t="s">
        <v>640</v>
      </c>
      <c r="E204" s="18"/>
    </row>
    <row r="205" ht="18.75" spans="1:5">
      <c r="A205" s="10"/>
      <c r="B205" s="19">
        <v>203</v>
      </c>
      <c r="C205" s="7">
        <v>20212333</v>
      </c>
      <c r="D205" s="7" t="s">
        <v>640</v>
      </c>
      <c r="E205" s="18"/>
    </row>
    <row r="206" ht="18.75" spans="2:2">
      <c r="B206" s="20"/>
    </row>
    <row r="207" ht="18.75" spans="2:2">
      <c r="B207" s="20"/>
    </row>
    <row r="208" spans="2:2">
      <c r="B208" s="21"/>
    </row>
    <row r="209" spans="2:2">
      <c r="B209" s="21"/>
    </row>
  </sheetData>
  <mergeCells count="5">
    <mergeCell ref="A1:E1"/>
    <mergeCell ref="A3:A49"/>
    <mergeCell ref="A50:A115"/>
    <mergeCell ref="A116:A196"/>
    <mergeCell ref="A197:A20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0"/>
  <sheetViews>
    <sheetView topLeftCell="A176" workbookViewId="0">
      <selection activeCell="A197" sqref="A197:A205"/>
    </sheetView>
  </sheetViews>
  <sheetFormatPr defaultColWidth="9" defaultRowHeight="13.5"/>
  <cols>
    <col min="1" max="1" width="20.0916666666667" customWidth="1"/>
    <col min="2" max="2" width="7.36666666666667" style="3" customWidth="1"/>
    <col min="3" max="3" width="18.6333333333333" customWidth="1"/>
    <col min="4" max="4" width="16.9083333333333" customWidth="1"/>
    <col min="5" max="5" width="20.6333333333333" customWidth="1"/>
    <col min="6" max="6" width="16.9083333333333" style="155" customWidth="1"/>
    <col min="7" max="7" width="21" customWidth="1"/>
    <col min="8" max="8" width="55.725" style="59" customWidth="1"/>
    <col min="10" max="10" width="9" customWidth="1"/>
  </cols>
  <sheetData>
    <row r="1" ht="22.5" spans="1:8">
      <c r="A1" s="110" t="s">
        <v>18</v>
      </c>
      <c r="B1" s="110"/>
      <c r="C1" s="187"/>
      <c r="D1" s="187"/>
      <c r="E1" s="187"/>
      <c r="F1" s="187"/>
      <c r="G1" s="187"/>
      <c r="H1" s="187"/>
    </row>
    <row r="2" s="185" customFormat="1" ht="21" customHeight="1" spans="1:8">
      <c r="A2" s="112" t="s">
        <v>19</v>
      </c>
      <c r="B2" s="112" t="s">
        <v>20</v>
      </c>
      <c r="C2" s="112" t="s">
        <v>21</v>
      </c>
      <c r="D2" s="112" t="s">
        <v>22</v>
      </c>
      <c r="E2" s="112" t="s">
        <v>23</v>
      </c>
      <c r="F2" s="157" t="s">
        <v>24</v>
      </c>
      <c r="G2" s="112" t="s">
        <v>25</v>
      </c>
      <c r="H2" s="112" t="s">
        <v>26</v>
      </c>
    </row>
    <row r="3" s="185" customFormat="1" ht="18.75" spans="1:8">
      <c r="A3" s="70" t="s">
        <v>2</v>
      </c>
      <c r="B3" s="29">
        <v>1</v>
      </c>
      <c r="C3" s="7">
        <v>20182131</v>
      </c>
      <c r="D3" s="7"/>
      <c r="E3" s="7">
        <v>47</v>
      </c>
      <c r="F3" s="158">
        <f t="shared" ref="F3:F50" si="0">D3/E3</f>
        <v>0</v>
      </c>
      <c r="G3" s="7"/>
      <c r="H3" s="7" t="s">
        <v>27</v>
      </c>
    </row>
    <row r="4" s="185" customFormat="1" ht="18.75" spans="1:8">
      <c r="A4" s="169"/>
      <c r="B4" s="29">
        <v>2</v>
      </c>
      <c r="C4" s="7">
        <v>20182132</v>
      </c>
      <c r="D4" s="7"/>
      <c r="E4" s="7">
        <v>29</v>
      </c>
      <c r="F4" s="158">
        <f t="shared" si="0"/>
        <v>0</v>
      </c>
      <c r="G4" s="7"/>
      <c r="H4" s="7" t="s">
        <v>28</v>
      </c>
    </row>
    <row r="5" s="185" customFormat="1" ht="18.75" spans="1:8">
      <c r="A5" s="169"/>
      <c r="B5" s="188">
        <v>3</v>
      </c>
      <c r="C5" s="7">
        <v>20182133</v>
      </c>
      <c r="D5" s="7"/>
      <c r="E5" s="7">
        <v>45</v>
      </c>
      <c r="F5" s="158">
        <f t="shared" si="0"/>
        <v>0</v>
      </c>
      <c r="G5" s="7"/>
      <c r="H5" s="7" t="s">
        <v>27</v>
      </c>
    </row>
    <row r="6" s="185" customFormat="1" ht="18.75" spans="1:8">
      <c r="A6" s="169"/>
      <c r="B6" s="29">
        <v>4</v>
      </c>
      <c r="C6" s="7">
        <v>20182134</v>
      </c>
      <c r="D6" s="7"/>
      <c r="E6" s="7">
        <v>38</v>
      </c>
      <c r="F6" s="158">
        <f t="shared" si="0"/>
        <v>0</v>
      </c>
      <c r="G6" s="7"/>
      <c r="H6" s="7" t="s">
        <v>27</v>
      </c>
    </row>
    <row r="7" s="185" customFormat="1" ht="18.75" spans="1:8">
      <c r="A7" s="169"/>
      <c r="B7" s="188">
        <v>5</v>
      </c>
      <c r="C7" s="7">
        <v>20182135</v>
      </c>
      <c r="D7" s="7"/>
      <c r="E7" s="7">
        <v>43</v>
      </c>
      <c r="F7" s="158">
        <f t="shared" si="0"/>
        <v>0</v>
      </c>
      <c r="G7" s="7"/>
      <c r="H7" s="7" t="s">
        <v>27</v>
      </c>
    </row>
    <row r="8" s="185" customFormat="1" ht="18.75" spans="1:8">
      <c r="A8" s="169"/>
      <c r="B8" s="188">
        <v>6</v>
      </c>
      <c r="C8" s="7">
        <v>20182136</v>
      </c>
      <c r="D8" s="7"/>
      <c r="E8" s="7">
        <v>40</v>
      </c>
      <c r="F8" s="158">
        <f t="shared" si="0"/>
        <v>0</v>
      </c>
      <c r="G8" s="7"/>
      <c r="H8" s="7" t="s">
        <v>27</v>
      </c>
    </row>
    <row r="9" s="185" customFormat="1" ht="18.75" spans="1:8">
      <c r="A9" s="169"/>
      <c r="B9" s="188">
        <v>7</v>
      </c>
      <c r="C9" s="7">
        <v>20182137</v>
      </c>
      <c r="D9" s="7">
        <v>0</v>
      </c>
      <c r="E9" s="7">
        <v>39</v>
      </c>
      <c r="F9" s="158">
        <f t="shared" si="0"/>
        <v>0</v>
      </c>
      <c r="G9" s="7">
        <f t="shared" ref="G9:G49" si="1">RANK(F9,$F$3:$F$49,1)</f>
        <v>1</v>
      </c>
      <c r="H9" s="7"/>
    </row>
    <row r="10" s="185" customFormat="1" ht="18.75" spans="1:8">
      <c r="A10" s="169"/>
      <c r="B10" s="188">
        <v>8</v>
      </c>
      <c r="C10" s="7">
        <v>20183131</v>
      </c>
      <c r="D10" s="7">
        <v>0</v>
      </c>
      <c r="E10" s="7">
        <v>45</v>
      </c>
      <c r="F10" s="158">
        <f t="shared" si="0"/>
        <v>0</v>
      </c>
      <c r="G10" s="7">
        <f t="shared" si="1"/>
        <v>1</v>
      </c>
      <c r="H10" s="7"/>
    </row>
    <row r="11" s="185" customFormat="1" ht="18.75" spans="1:8">
      <c r="A11" s="169"/>
      <c r="B11" s="188">
        <v>9</v>
      </c>
      <c r="C11" s="7">
        <v>20183132</v>
      </c>
      <c r="D11" s="7">
        <v>0</v>
      </c>
      <c r="E11" s="7">
        <v>45</v>
      </c>
      <c r="F11" s="158">
        <f t="shared" si="0"/>
        <v>0</v>
      </c>
      <c r="G11" s="7">
        <f t="shared" si="1"/>
        <v>1</v>
      </c>
      <c r="H11" s="7"/>
    </row>
    <row r="12" s="185" customFormat="1" ht="18.75" spans="1:8">
      <c r="A12" s="169"/>
      <c r="B12" s="188">
        <v>10</v>
      </c>
      <c r="C12" s="7">
        <v>20192131</v>
      </c>
      <c r="D12" s="7">
        <v>0</v>
      </c>
      <c r="E12" s="7">
        <v>49</v>
      </c>
      <c r="F12" s="158">
        <f t="shared" si="0"/>
        <v>0</v>
      </c>
      <c r="G12" s="7">
        <f t="shared" si="1"/>
        <v>1</v>
      </c>
      <c r="H12" s="7"/>
    </row>
    <row r="13" s="185" customFormat="1" ht="18.75" spans="1:8">
      <c r="A13" s="169"/>
      <c r="B13" s="188">
        <v>11</v>
      </c>
      <c r="C13" s="7">
        <v>20192132</v>
      </c>
      <c r="D13" s="7">
        <v>0</v>
      </c>
      <c r="E13" s="7">
        <v>23</v>
      </c>
      <c r="F13" s="158">
        <f t="shared" si="0"/>
        <v>0</v>
      </c>
      <c r="G13" s="7">
        <f t="shared" si="1"/>
        <v>1</v>
      </c>
      <c r="H13" s="7"/>
    </row>
    <row r="14" s="185" customFormat="1" ht="18.75" spans="1:8">
      <c r="A14" s="169"/>
      <c r="B14" s="188">
        <v>12</v>
      </c>
      <c r="C14" s="7">
        <v>20192133</v>
      </c>
      <c r="D14" s="7">
        <v>0</v>
      </c>
      <c r="E14" s="7">
        <v>38</v>
      </c>
      <c r="F14" s="158">
        <f t="shared" si="0"/>
        <v>0</v>
      </c>
      <c r="G14" s="7">
        <f t="shared" si="1"/>
        <v>1</v>
      </c>
      <c r="H14" s="7"/>
    </row>
    <row r="15" s="185" customFormat="1" ht="18.75" spans="1:8">
      <c r="A15" s="169"/>
      <c r="B15" s="188">
        <v>13</v>
      </c>
      <c r="C15" s="7">
        <v>20192134</v>
      </c>
      <c r="D15" s="7">
        <v>0</v>
      </c>
      <c r="E15" s="7">
        <v>35</v>
      </c>
      <c r="F15" s="158">
        <f t="shared" si="0"/>
        <v>0</v>
      </c>
      <c r="G15" s="7">
        <f t="shared" si="1"/>
        <v>1</v>
      </c>
      <c r="H15" s="7"/>
    </row>
    <row r="16" s="185" customFormat="1" ht="18.75" spans="1:8">
      <c r="A16" s="169"/>
      <c r="B16" s="188">
        <v>14</v>
      </c>
      <c r="C16" s="7">
        <v>20192135</v>
      </c>
      <c r="D16" s="7"/>
      <c r="E16" s="7">
        <v>47</v>
      </c>
      <c r="F16" s="158">
        <f t="shared" si="0"/>
        <v>0</v>
      </c>
      <c r="G16" s="7"/>
      <c r="H16" s="7" t="s">
        <v>27</v>
      </c>
    </row>
    <row r="17" s="185" customFormat="1" ht="18.75" spans="1:8">
      <c r="A17" s="169"/>
      <c r="B17" s="188">
        <v>15</v>
      </c>
      <c r="C17" s="7">
        <v>20192136</v>
      </c>
      <c r="D17" s="7">
        <v>0</v>
      </c>
      <c r="E17" s="7">
        <v>40</v>
      </c>
      <c r="F17" s="158">
        <f t="shared" si="0"/>
        <v>0</v>
      </c>
      <c r="G17" s="7">
        <f t="shared" si="1"/>
        <v>1</v>
      </c>
      <c r="H17" s="7"/>
    </row>
    <row r="18" s="185" customFormat="1" ht="18.75" spans="1:8">
      <c r="A18" s="169"/>
      <c r="B18" s="188">
        <v>16</v>
      </c>
      <c r="C18" s="7">
        <v>20192137</v>
      </c>
      <c r="D18" s="7">
        <v>0</v>
      </c>
      <c r="E18" s="7">
        <v>40</v>
      </c>
      <c r="F18" s="158">
        <f t="shared" si="0"/>
        <v>0</v>
      </c>
      <c r="G18" s="7">
        <f t="shared" si="1"/>
        <v>1</v>
      </c>
      <c r="H18" s="7"/>
    </row>
    <row r="19" s="185" customFormat="1" ht="18.75" spans="1:8">
      <c r="A19" s="169"/>
      <c r="B19" s="188">
        <v>17</v>
      </c>
      <c r="C19" s="7">
        <v>20193131</v>
      </c>
      <c r="D19" s="7">
        <v>0</v>
      </c>
      <c r="E19" s="7">
        <v>47</v>
      </c>
      <c r="F19" s="158">
        <f t="shared" si="0"/>
        <v>0</v>
      </c>
      <c r="G19" s="7">
        <f t="shared" si="1"/>
        <v>1</v>
      </c>
      <c r="H19" s="7"/>
    </row>
    <row r="20" s="185" customFormat="1" ht="18.75" spans="1:8">
      <c r="A20" s="169"/>
      <c r="B20" s="189">
        <v>18</v>
      </c>
      <c r="C20" s="189">
        <v>20193132</v>
      </c>
      <c r="D20" s="189">
        <v>2</v>
      </c>
      <c r="E20" s="189">
        <v>43</v>
      </c>
      <c r="F20" s="190">
        <f t="shared" si="0"/>
        <v>0.0465116279069767</v>
      </c>
      <c r="G20" s="189">
        <f t="shared" si="1"/>
        <v>45</v>
      </c>
      <c r="H20" s="189" t="s">
        <v>29</v>
      </c>
    </row>
    <row r="21" s="185" customFormat="1" ht="18.75" spans="1:8">
      <c r="A21" s="169"/>
      <c r="B21" s="188">
        <v>19</v>
      </c>
      <c r="C21" s="7">
        <v>20202131</v>
      </c>
      <c r="D21" s="7">
        <v>0</v>
      </c>
      <c r="E21" s="7">
        <v>40</v>
      </c>
      <c r="F21" s="158">
        <f t="shared" si="0"/>
        <v>0</v>
      </c>
      <c r="G21" s="7">
        <f t="shared" si="1"/>
        <v>1</v>
      </c>
      <c r="H21" s="7"/>
    </row>
    <row r="22" s="185" customFormat="1" ht="18.75" spans="1:8">
      <c r="A22" s="169"/>
      <c r="B22" s="188">
        <v>20</v>
      </c>
      <c r="C22" s="7">
        <v>20202132</v>
      </c>
      <c r="D22" s="7">
        <v>0</v>
      </c>
      <c r="E22" s="7">
        <v>38</v>
      </c>
      <c r="F22" s="158">
        <f t="shared" si="0"/>
        <v>0</v>
      </c>
      <c r="G22" s="7">
        <f t="shared" si="1"/>
        <v>1</v>
      </c>
      <c r="H22" s="7"/>
    </row>
    <row r="23" s="185" customFormat="1" ht="18.75" spans="1:8">
      <c r="A23" s="169"/>
      <c r="B23" s="188">
        <v>21</v>
      </c>
      <c r="C23" s="7">
        <v>20202133</v>
      </c>
      <c r="D23" s="7">
        <v>0</v>
      </c>
      <c r="E23" s="7">
        <v>35</v>
      </c>
      <c r="F23" s="158">
        <f t="shared" si="0"/>
        <v>0</v>
      </c>
      <c r="G23" s="7">
        <f t="shared" si="1"/>
        <v>1</v>
      </c>
      <c r="H23" s="7"/>
    </row>
    <row r="24" s="185" customFormat="1" ht="18.75" spans="1:8">
      <c r="A24" s="169"/>
      <c r="B24" s="188">
        <v>22</v>
      </c>
      <c r="C24" s="7">
        <v>20202134</v>
      </c>
      <c r="D24" s="7">
        <v>0</v>
      </c>
      <c r="E24" s="7">
        <v>34</v>
      </c>
      <c r="F24" s="158">
        <f t="shared" si="0"/>
        <v>0</v>
      </c>
      <c r="G24" s="7">
        <f t="shared" si="1"/>
        <v>1</v>
      </c>
      <c r="H24" s="7"/>
    </row>
    <row r="25" s="185" customFormat="1" ht="18.75" spans="1:11">
      <c r="A25" s="169"/>
      <c r="B25" s="191">
        <v>23</v>
      </c>
      <c r="C25" s="192">
        <v>20202135</v>
      </c>
      <c r="D25" s="192">
        <v>3</v>
      </c>
      <c r="E25" s="192">
        <v>54</v>
      </c>
      <c r="F25" s="193">
        <f t="shared" si="0"/>
        <v>0.0555555555555556</v>
      </c>
      <c r="G25" s="192">
        <f t="shared" si="1"/>
        <v>46</v>
      </c>
      <c r="H25" s="189" t="s">
        <v>29</v>
      </c>
      <c r="K25" s="194"/>
    </row>
    <row r="26" s="185" customFormat="1" ht="18.75" spans="1:8">
      <c r="A26" s="169"/>
      <c r="B26" s="188">
        <v>24</v>
      </c>
      <c r="C26" s="7">
        <v>20202136</v>
      </c>
      <c r="D26" s="7">
        <v>0</v>
      </c>
      <c r="E26" s="7">
        <v>37</v>
      </c>
      <c r="F26" s="158">
        <f t="shared" si="0"/>
        <v>0</v>
      </c>
      <c r="G26" s="7">
        <f t="shared" si="1"/>
        <v>1</v>
      </c>
      <c r="H26" s="7"/>
    </row>
    <row r="27" s="185" customFormat="1" ht="18.75" spans="1:8">
      <c r="A27" s="169"/>
      <c r="B27" s="188">
        <v>25</v>
      </c>
      <c r="C27" s="7">
        <v>20202137</v>
      </c>
      <c r="D27" s="7">
        <v>0</v>
      </c>
      <c r="E27" s="7">
        <v>33</v>
      </c>
      <c r="F27" s="158">
        <f t="shared" si="0"/>
        <v>0</v>
      </c>
      <c r="G27" s="7">
        <f t="shared" si="1"/>
        <v>1</v>
      </c>
      <c r="H27" s="7"/>
    </row>
    <row r="28" s="185" customFormat="1" ht="18.75" spans="1:8">
      <c r="A28" s="169"/>
      <c r="B28" s="188">
        <v>26</v>
      </c>
      <c r="C28" s="7">
        <v>20202141</v>
      </c>
      <c r="D28" s="7">
        <v>0</v>
      </c>
      <c r="E28" s="7">
        <v>33</v>
      </c>
      <c r="F28" s="158">
        <f t="shared" si="0"/>
        <v>0</v>
      </c>
      <c r="G28" s="7">
        <f t="shared" si="1"/>
        <v>1</v>
      </c>
      <c r="H28" s="7"/>
    </row>
    <row r="29" s="185" customFormat="1" ht="18.75" spans="1:8">
      <c r="A29" s="169"/>
      <c r="B29" s="188">
        <v>27</v>
      </c>
      <c r="C29" s="7">
        <v>20202142</v>
      </c>
      <c r="D29" s="7">
        <v>0</v>
      </c>
      <c r="E29" s="7">
        <v>32</v>
      </c>
      <c r="F29" s="158">
        <f t="shared" si="0"/>
        <v>0</v>
      </c>
      <c r="G29" s="7">
        <f t="shared" si="1"/>
        <v>1</v>
      </c>
      <c r="H29" s="7"/>
    </row>
    <row r="30" s="185" customFormat="1" ht="18.75" spans="1:8">
      <c r="A30" s="169"/>
      <c r="B30" s="188">
        <v>28</v>
      </c>
      <c r="C30" s="7">
        <v>20202143</v>
      </c>
      <c r="D30" s="7">
        <v>0</v>
      </c>
      <c r="E30" s="7">
        <v>34</v>
      </c>
      <c r="F30" s="158">
        <f t="shared" si="0"/>
        <v>0</v>
      </c>
      <c r="G30" s="7">
        <f t="shared" si="1"/>
        <v>1</v>
      </c>
      <c r="H30" s="7"/>
    </row>
    <row r="31" s="185" customFormat="1" ht="18.5" customHeight="1" spans="1:8">
      <c r="A31" s="169"/>
      <c r="B31" s="191">
        <v>29</v>
      </c>
      <c r="C31" s="192">
        <v>20202144</v>
      </c>
      <c r="D31" s="192">
        <v>2</v>
      </c>
      <c r="E31" s="192">
        <v>33</v>
      </c>
      <c r="F31" s="193">
        <f t="shared" si="0"/>
        <v>0.0606060606060606</v>
      </c>
      <c r="G31" s="192">
        <f t="shared" si="1"/>
        <v>47</v>
      </c>
      <c r="H31" s="189" t="s">
        <v>29</v>
      </c>
    </row>
    <row r="32" s="185" customFormat="1" ht="18.75" spans="1:8">
      <c r="A32" s="169"/>
      <c r="B32" s="188">
        <v>30</v>
      </c>
      <c r="C32" s="7">
        <v>20202145</v>
      </c>
      <c r="D32" s="7">
        <v>0</v>
      </c>
      <c r="E32" s="7">
        <v>36</v>
      </c>
      <c r="F32" s="158">
        <f t="shared" si="0"/>
        <v>0</v>
      </c>
      <c r="G32" s="7">
        <f t="shared" si="1"/>
        <v>1</v>
      </c>
      <c r="H32" s="7"/>
    </row>
    <row r="33" s="185" customFormat="1" ht="18.75" spans="1:8">
      <c r="A33" s="169"/>
      <c r="B33" s="188">
        <v>31</v>
      </c>
      <c r="C33" s="7">
        <v>20203131</v>
      </c>
      <c r="D33" s="7">
        <v>0</v>
      </c>
      <c r="E33" s="7">
        <v>30</v>
      </c>
      <c r="F33" s="158">
        <f t="shared" si="0"/>
        <v>0</v>
      </c>
      <c r="G33" s="7">
        <f t="shared" si="1"/>
        <v>1</v>
      </c>
      <c r="H33" s="7"/>
    </row>
    <row r="34" s="185" customFormat="1" ht="18.75" spans="1:8">
      <c r="A34" s="169"/>
      <c r="B34" s="188">
        <v>32</v>
      </c>
      <c r="C34" s="7">
        <v>20203132</v>
      </c>
      <c r="D34" s="7">
        <v>0</v>
      </c>
      <c r="E34" s="7">
        <v>33</v>
      </c>
      <c r="F34" s="158">
        <f t="shared" si="0"/>
        <v>0</v>
      </c>
      <c r="G34" s="7">
        <f t="shared" si="1"/>
        <v>1</v>
      </c>
      <c r="H34" s="7"/>
    </row>
    <row r="35" s="185" customFormat="1" ht="18.75" spans="1:8">
      <c r="A35" s="169"/>
      <c r="B35" s="188">
        <v>33</v>
      </c>
      <c r="C35" s="7">
        <v>20203141</v>
      </c>
      <c r="D35" s="7"/>
      <c r="E35" s="7">
        <v>47</v>
      </c>
      <c r="F35" s="158">
        <f t="shared" si="0"/>
        <v>0</v>
      </c>
      <c r="G35" s="7"/>
      <c r="H35" s="7" t="s">
        <v>27</v>
      </c>
    </row>
    <row r="36" s="185" customFormat="1" ht="18.75" spans="1:8">
      <c r="A36" s="169"/>
      <c r="B36" s="188">
        <v>34</v>
      </c>
      <c r="C36" s="7">
        <v>20212131</v>
      </c>
      <c r="D36" s="7">
        <v>0</v>
      </c>
      <c r="E36" s="161">
        <v>39</v>
      </c>
      <c r="F36" s="158">
        <f t="shared" si="0"/>
        <v>0</v>
      </c>
      <c r="G36" s="7">
        <f t="shared" si="1"/>
        <v>1</v>
      </c>
      <c r="H36" s="7"/>
    </row>
    <row r="37" s="185" customFormat="1" ht="18.75" spans="1:8">
      <c r="A37" s="169"/>
      <c r="B37" s="188">
        <v>35</v>
      </c>
      <c r="C37" s="7">
        <v>20212132</v>
      </c>
      <c r="D37" s="7">
        <v>0</v>
      </c>
      <c r="E37" s="161">
        <v>39</v>
      </c>
      <c r="F37" s="158">
        <f t="shared" si="0"/>
        <v>0</v>
      </c>
      <c r="G37" s="7">
        <f t="shared" si="1"/>
        <v>1</v>
      </c>
      <c r="H37" s="7"/>
    </row>
    <row r="38" s="185" customFormat="1" ht="18.75" spans="1:8">
      <c r="A38" s="169"/>
      <c r="B38" s="188">
        <v>36</v>
      </c>
      <c r="C38" s="7">
        <v>20212133</v>
      </c>
      <c r="D38" s="7">
        <v>0</v>
      </c>
      <c r="E38" s="161">
        <v>39</v>
      </c>
      <c r="F38" s="158">
        <f t="shared" si="0"/>
        <v>0</v>
      </c>
      <c r="G38" s="7">
        <f t="shared" si="1"/>
        <v>1</v>
      </c>
      <c r="H38" s="7"/>
    </row>
    <row r="39" s="185" customFormat="1" ht="18.75" spans="1:8">
      <c r="A39" s="169"/>
      <c r="B39" s="188">
        <v>37</v>
      </c>
      <c r="C39" s="7">
        <v>20212134</v>
      </c>
      <c r="D39" s="7">
        <v>0</v>
      </c>
      <c r="E39" s="161">
        <v>40</v>
      </c>
      <c r="F39" s="158">
        <f t="shared" si="0"/>
        <v>0</v>
      </c>
      <c r="G39" s="7">
        <f t="shared" si="1"/>
        <v>1</v>
      </c>
      <c r="H39" s="7"/>
    </row>
    <row r="40" s="185" customFormat="1" ht="18.75" spans="1:8">
      <c r="A40" s="169"/>
      <c r="B40" s="188">
        <v>38</v>
      </c>
      <c r="C40" s="7">
        <v>20212135</v>
      </c>
      <c r="D40" s="7">
        <v>0</v>
      </c>
      <c r="E40" s="7">
        <v>40</v>
      </c>
      <c r="F40" s="158">
        <f t="shared" si="0"/>
        <v>0</v>
      </c>
      <c r="G40" s="7">
        <f t="shared" si="1"/>
        <v>1</v>
      </c>
      <c r="H40" s="7"/>
    </row>
    <row r="41" s="185" customFormat="1" ht="18.75" spans="1:8">
      <c r="A41" s="169"/>
      <c r="B41" s="188">
        <v>39</v>
      </c>
      <c r="C41" s="7">
        <v>20212136</v>
      </c>
      <c r="D41" s="7">
        <v>0</v>
      </c>
      <c r="E41" s="7">
        <v>39</v>
      </c>
      <c r="F41" s="158">
        <f t="shared" si="0"/>
        <v>0</v>
      </c>
      <c r="G41" s="7">
        <f t="shared" si="1"/>
        <v>1</v>
      </c>
      <c r="H41" s="7"/>
    </row>
    <row r="42" s="185" customFormat="1" ht="18.75" spans="1:8">
      <c r="A42" s="169"/>
      <c r="B42" s="188">
        <v>40</v>
      </c>
      <c r="C42" s="7">
        <v>20212137</v>
      </c>
      <c r="D42" s="7">
        <v>0</v>
      </c>
      <c r="E42" s="7">
        <v>38</v>
      </c>
      <c r="F42" s="158">
        <f t="shared" si="0"/>
        <v>0</v>
      </c>
      <c r="G42" s="7">
        <f t="shared" si="1"/>
        <v>1</v>
      </c>
      <c r="H42" s="7"/>
    </row>
    <row r="43" s="185" customFormat="1" ht="18.75" spans="1:8">
      <c r="A43" s="169"/>
      <c r="B43" s="188">
        <v>41</v>
      </c>
      <c r="C43" s="7">
        <v>20212138</v>
      </c>
      <c r="D43" s="7">
        <v>0</v>
      </c>
      <c r="E43" s="161">
        <v>39</v>
      </c>
      <c r="F43" s="158">
        <f t="shared" si="0"/>
        <v>0</v>
      </c>
      <c r="G43" s="7">
        <f t="shared" si="1"/>
        <v>1</v>
      </c>
      <c r="H43" s="7"/>
    </row>
    <row r="44" s="185" customFormat="1" ht="18.75" spans="1:8">
      <c r="A44" s="169"/>
      <c r="B44" s="188">
        <v>42</v>
      </c>
      <c r="C44" s="7">
        <v>20213131</v>
      </c>
      <c r="D44" s="7">
        <v>0</v>
      </c>
      <c r="E44" s="161">
        <v>41</v>
      </c>
      <c r="F44" s="158">
        <f t="shared" si="0"/>
        <v>0</v>
      </c>
      <c r="G44" s="7">
        <f t="shared" si="1"/>
        <v>1</v>
      </c>
      <c r="H44" s="7"/>
    </row>
    <row r="45" s="185" customFormat="1" ht="18.75" spans="1:8">
      <c r="A45" s="169"/>
      <c r="B45" s="188">
        <v>43</v>
      </c>
      <c r="C45" s="7">
        <v>20212141</v>
      </c>
      <c r="D45" s="7">
        <v>0</v>
      </c>
      <c r="E45" s="161">
        <v>43</v>
      </c>
      <c r="F45" s="158">
        <f t="shared" si="0"/>
        <v>0</v>
      </c>
      <c r="G45" s="7">
        <f t="shared" si="1"/>
        <v>1</v>
      </c>
      <c r="H45" s="7"/>
    </row>
    <row r="46" s="185" customFormat="1" ht="18.75" spans="1:8">
      <c r="A46" s="169"/>
      <c r="B46" s="188">
        <v>44</v>
      </c>
      <c r="C46" s="7">
        <v>20212142</v>
      </c>
      <c r="D46" s="7">
        <v>0</v>
      </c>
      <c r="E46" s="161">
        <v>43</v>
      </c>
      <c r="F46" s="158">
        <f t="shared" si="0"/>
        <v>0</v>
      </c>
      <c r="G46" s="7">
        <f t="shared" si="1"/>
        <v>1</v>
      </c>
      <c r="H46" s="7"/>
    </row>
    <row r="47" s="186" customFormat="1" ht="18.75" spans="1:8">
      <c r="A47" s="169"/>
      <c r="B47" s="188">
        <v>45</v>
      </c>
      <c r="C47" s="7">
        <v>20212143</v>
      </c>
      <c r="D47" s="7">
        <v>0</v>
      </c>
      <c r="E47" s="7">
        <v>43</v>
      </c>
      <c r="F47" s="158">
        <f t="shared" si="0"/>
        <v>0</v>
      </c>
      <c r="G47" s="7">
        <f t="shared" si="1"/>
        <v>1</v>
      </c>
      <c r="H47" s="7"/>
    </row>
    <row r="48" s="186" customFormat="1" ht="18.75" spans="1:8">
      <c r="A48" s="169"/>
      <c r="B48" s="188">
        <v>46</v>
      </c>
      <c r="C48" s="7">
        <v>20212144</v>
      </c>
      <c r="D48" s="7">
        <v>0</v>
      </c>
      <c r="E48" s="7">
        <v>42</v>
      </c>
      <c r="F48" s="158">
        <f t="shared" si="0"/>
        <v>0</v>
      </c>
      <c r="G48" s="7">
        <f t="shared" si="1"/>
        <v>1</v>
      </c>
      <c r="H48" s="7"/>
    </row>
    <row r="49" s="186" customFormat="1" ht="18.75" spans="1:8">
      <c r="A49" s="170"/>
      <c r="B49" s="188">
        <v>47</v>
      </c>
      <c r="C49" s="7">
        <v>20212145</v>
      </c>
      <c r="D49" s="7">
        <v>0</v>
      </c>
      <c r="E49" s="7">
        <v>43</v>
      </c>
      <c r="F49" s="158">
        <f t="shared" si="0"/>
        <v>0</v>
      </c>
      <c r="G49" s="7">
        <f t="shared" si="1"/>
        <v>1</v>
      </c>
      <c r="H49" s="7"/>
    </row>
    <row r="50" s="186" customFormat="1" ht="18.75" spans="1:8">
      <c r="A50" s="8" t="s">
        <v>3</v>
      </c>
      <c r="B50" s="188">
        <v>48</v>
      </c>
      <c r="C50" s="11">
        <v>20182430</v>
      </c>
      <c r="D50" s="14">
        <v>0</v>
      </c>
      <c r="E50" s="14">
        <v>42</v>
      </c>
      <c r="F50" s="163">
        <f t="shared" si="0"/>
        <v>0</v>
      </c>
      <c r="G50" s="14">
        <f>RANK(F50,$F$50:$F$115,1)</f>
        <v>1</v>
      </c>
      <c r="H50" s="105"/>
    </row>
    <row r="51" s="186" customFormat="1" ht="18.75" spans="1:8">
      <c r="A51" s="36"/>
      <c r="B51" s="188">
        <v>49</v>
      </c>
      <c r="C51" s="11">
        <v>20182431</v>
      </c>
      <c r="D51" s="14">
        <v>0</v>
      </c>
      <c r="E51" s="14">
        <v>30</v>
      </c>
      <c r="F51" s="163">
        <f t="shared" ref="F51:F114" si="2">D51/E51</f>
        <v>0</v>
      </c>
      <c r="G51" s="14">
        <f t="shared" ref="G51:G114" si="3">RANK(F51,$F$50:$F$115,1)</f>
        <v>1</v>
      </c>
      <c r="H51" s="105"/>
    </row>
    <row r="52" s="186" customFormat="1" ht="18.75" spans="1:8">
      <c r="A52" s="36"/>
      <c r="B52" s="188">
        <v>50</v>
      </c>
      <c r="C52" s="11">
        <v>20182432</v>
      </c>
      <c r="D52" s="14">
        <v>0</v>
      </c>
      <c r="E52" s="14">
        <v>44</v>
      </c>
      <c r="F52" s="163">
        <f t="shared" si="2"/>
        <v>0</v>
      </c>
      <c r="G52" s="14">
        <f t="shared" si="3"/>
        <v>1</v>
      </c>
      <c r="H52" s="105"/>
    </row>
    <row r="53" s="186" customFormat="1" ht="18.75" spans="1:8">
      <c r="A53" s="36"/>
      <c r="B53" s="188">
        <v>51</v>
      </c>
      <c r="C53" s="11">
        <v>20182433</v>
      </c>
      <c r="D53" s="14">
        <v>0</v>
      </c>
      <c r="E53" s="14">
        <v>30</v>
      </c>
      <c r="F53" s="163">
        <f t="shared" si="2"/>
        <v>0</v>
      </c>
      <c r="G53" s="14">
        <f t="shared" si="3"/>
        <v>1</v>
      </c>
      <c r="H53" s="105"/>
    </row>
    <row r="54" s="186" customFormat="1" ht="18.75" spans="1:8">
      <c r="A54" s="36"/>
      <c r="B54" s="188">
        <v>52</v>
      </c>
      <c r="C54" s="11">
        <v>20182434</v>
      </c>
      <c r="D54" s="14">
        <v>0</v>
      </c>
      <c r="E54" s="14">
        <v>50</v>
      </c>
      <c r="F54" s="163">
        <f t="shared" si="2"/>
        <v>0</v>
      </c>
      <c r="G54" s="14">
        <f t="shared" si="3"/>
        <v>1</v>
      </c>
      <c r="H54" s="105"/>
    </row>
    <row r="55" s="186" customFormat="1" ht="18.75" spans="1:8">
      <c r="A55" s="36"/>
      <c r="B55" s="188">
        <v>53</v>
      </c>
      <c r="C55" s="11">
        <v>20182435</v>
      </c>
      <c r="D55" s="14">
        <v>0</v>
      </c>
      <c r="E55" s="14">
        <v>23</v>
      </c>
      <c r="F55" s="163">
        <f t="shared" si="2"/>
        <v>0</v>
      </c>
      <c r="G55" s="14">
        <f t="shared" si="3"/>
        <v>1</v>
      </c>
      <c r="H55" s="105"/>
    </row>
    <row r="56" s="186" customFormat="1" ht="18.75" spans="1:8">
      <c r="A56" s="36"/>
      <c r="B56" s="188">
        <v>54</v>
      </c>
      <c r="C56" s="11">
        <v>20182531</v>
      </c>
      <c r="D56" s="14">
        <v>0</v>
      </c>
      <c r="E56" s="14">
        <v>32</v>
      </c>
      <c r="F56" s="163">
        <f t="shared" si="2"/>
        <v>0</v>
      </c>
      <c r="G56" s="14">
        <f t="shared" si="3"/>
        <v>1</v>
      </c>
      <c r="H56" s="105"/>
    </row>
    <row r="57" s="186" customFormat="1" ht="18.75" spans="1:8">
      <c r="A57" s="36"/>
      <c r="B57" s="188">
        <v>55</v>
      </c>
      <c r="C57" s="11">
        <v>20182532</v>
      </c>
      <c r="D57" s="14">
        <v>0</v>
      </c>
      <c r="E57" s="14">
        <v>32</v>
      </c>
      <c r="F57" s="163">
        <f t="shared" si="2"/>
        <v>0</v>
      </c>
      <c r="G57" s="14">
        <f t="shared" si="3"/>
        <v>1</v>
      </c>
      <c r="H57" s="105"/>
    </row>
    <row r="58" s="186" customFormat="1" ht="18.75" spans="1:8">
      <c r="A58" s="36"/>
      <c r="B58" s="188">
        <v>56</v>
      </c>
      <c r="C58" s="11">
        <v>20182533</v>
      </c>
      <c r="D58" s="14">
        <v>0</v>
      </c>
      <c r="E58" s="14">
        <v>32</v>
      </c>
      <c r="F58" s="163">
        <f t="shared" si="2"/>
        <v>0</v>
      </c>
      <c r="G58" s="14">
        <f t="shared" si="3"/>
        <v>1</v>
      </c>
      <c r="H58" s="105"/>
    </row>
    <row r="59" s="186" customFormat="1" ht="18.75" spans="1:8">
      <c r="A59" s="36"/>
      <c r="B59" s="188">
        <v>57</v>
      </c>
      <c r="C59" s="11">
        <v>20182534</v>
      </c>
      <c r="D59" s="14">
        <v>0</v>
      </c>
      <c r="E59" s="14">
        <v>37</v>
      </c>
      <c r="F59" s="163">
        <f t="shared" si="2"/>
        <v>0</v>
      </c>
      <c r="G59" s="14">
        <f t="shared" si="3"/>
        <v>1</v>
      </c>
      <c r="H59" s="105"/>
    </row>
    <row r="60" s="186" customFormat="1" ht="18.75" spans="1:8">
      <c r="A60" s="36"/>
      <c r="B60" s="188">
        <v>58</v>
      </c>
      <c r="C60" s="11">
        <v>20182535</v>
      </c>
      <c r="D60" s="14">
        <v>0</v>
      </c>
      <c r="E60" s="14">
        <v>37</v>
      </c>
      <c r="F60" s="163">
        <f t="shared" si="2"/>
        <v>0</v>
      </c>
      <c r="G60" s="14">
        <f t="shared" si="3"/>
        <v>1</v>
      </c>
      <c r="H60" s="105"/>
    </row>
    <row r="61" s="186" customFormat="1" ht="18.75" spans="1:8">
      <c r="A61" s="36"/>
      <c r="B61" s="188">
        <v>59</v>
      </c>
      <c r="C61" s="11">
        <v>20182536</v>
      </c>
      <c r="D61" s="14">
        <v>0</v>
      </c>
      <c r="E61" s="14">
        <v>35</v>
      </c>
      <c r="F61" s="163">
        <f t="shared" si="2"/>
        <v>0</v>
      </c>
      <c r="G61" s="14">
        <f t="shared" si="3"/>
        <v>1</v>
      </c>
      <c r="H61" s="105"/>
    </row>
    <row r="62" s="186" customFormat="1" ht="18.75" spans="1:8">
      <c r="A62" s="36"/>
      <c r="B62" s="188">
        <v>60</v>
      </c>
      <c r="C62" s="11">
        <v>20182631</v>
      </c>
      <c r="D62" s="14">
        <v>0</v>
      </c>
      <c r="E62" s="14">
        <v>38</v>
      </c>
      <c r="F62" s="163">
        <f t="shared" si="2"/>
        <v>0</v>
      </c>
      <c r="G62" s="14">
        <f t="shared" si="3"/>
        <v>1</v>
      </c>
      <c r="H62" s="105"/>
    </row>
    <row r="63" s="186" customFormat="1" ht="18.75" spans="1:8">
      <c r="A63" s="36"/>
      <c r="B63" s="188">
        <v>61</v>
      </c>
      <c r="C63" s="11">
        <v>20182632</v>
      </c>
      <c r="D63" s="14">
        <v>0</v>
      </c>
      <c r="E63" s="14">
        <v>37</v>
      </c>
      <c r="F63" s="163">
        <f t="shared" si="2"/>
        <v>0</v>
      </c>
      <c r="G63" s="14">
        <f t="shared" si="3"/>
        <v>1</v>
      </c>
      <c r="H63" s="105"/>
    </row>
    <row r="64" s="186" customFormat="1" ht="18.75" spans="1:8">
      <c r="A64" s="36"/>
      <c r="B64" s="188">
        <v>62</v>
      </c>
      <c r="C64" s="11">
        <v>20182633</v>
      </c>
      <c r="D64" s="14">
        <v>0</v>
      </c>
      <c r="E64" s="14">
        <v>39</v>
      </c>
      <c r="F64" s="163">
        <f t="shared" si="2"/>
        <v>0</v>
      </c>
      <c r="G64" s="14">
        <f t="shared" si="3"/>
        <v>1</v>
      </c>
      <c r="H64" s="105"/>
    </row>
    <row r="65" s="186" customFormat="1" ht="18.75" spans="1:8">
      <c r="A65" s="36"/>
      <c r="B65" s="188">
        <v>63</v>
      </c>
      <c r="C65" s="11">
        <v>20182634</v>
      </c>
      <c r="D65" s="14">
        <v>0</v>
      </c>
      <c r="E65" s="14">
        <v>39</v>
      </c>
      <c r="F65" s="163">
        <f t="shared" si="2"/>
        <v>0</v>
      </c>
      <c r="G65" s="14">
        <f t="shared" si="3"/>
        <v>1</v>
      </c>
      <c r="H65" s="105"/>
    </row>
    <row r="66" s="186" customFormat="1" ht="18.75" spans="1:8">
      <c r="A66" s="36"/>
      <c r="B66" s="188">
        <v>64</v>
      </c>
      <c r="C66" s="11">
        <v>20192431</v>
      </c>
      <c r="D66" s="14">
        <v>0</v>
      </c>
      <c r="E66" s="14">
        <v>36</v>
      </c>
      <c r="F66" s="163">
        <f t="shared" si="2"/>
        <v>0</v>
      </c>
      <c r="G66" s="14">
        <f t="shared" si="3"/>
        <v>1</v>
      </c>
      <c r="H66" s="105"/>
    </row>
    <row r="67" s="186" customFormat="1" ht="18.75" spans="1:8">
      <c r="A67" s="36"/>
      <c r="B67" s="188">
        <v>65</v>
      </c>
      <c r="C67" s="11">
        <v>20192432</v>
      </c>
      <c r="D67" s="14">
        <v>0</v>
      </c>
      <c r="E67" s="14">
        <v>36</v>
      </c>
      <c r="F67" s="163">
        <f t="shared" si="2"/>
        <v>0</v>
      </c>
      <c r="G67" s="14">
        <f t="shared" si="3"/>
        <v>1</v>
      </c>
      <c r="H67" s="105"/>
    </row>
    <row r="68" s="186" customFormat="1" ht="18.75" spans="1:8">
      <c r="A68" s="36"/>
      <c r="B68" s="188">
        <v>66</v>
      </c>
      <c r="C68" s="11">
        <v>20192433</v>
      </c>
      <c r="D68" s="14">
        <v>0</v>
      </c>
      <c r="E68" s="14">
        <v>36</v>
      </c>
      <c r="F68" s="163">
        <f t="shared" si="2"/>
        <v>0</v>
      </c>
      <c r="G68" s="14">
        <f t="shared" si="3"/>
        <v>1</v>
      </c>
      <c r="H68" s="105"/>
    </row>
    <row r="69" s="186" customFormat="1" ht="18.75" spans="1:8">
      <c r="A69" s="36"/>
      <c r="B69" s="188">
        <v>67</v>
      </c>
      <c r="C69" s="11">
        <v>20192434</v>
      </c>
      <c r="D69" s="14">
        <v>0</v>
      </c>
      <c r="E69" s="14">
        <v>35</v>
      </c>
      <c r="F69" s="163">
        <f t="shared" si="2"/>
        <v>0</v>
      </c>
      <c r="G69" s="14">
        <f t="shared" si="3"/>
        <v>1</v>
      </c>
      <c r="H69" s="105"/>
    </row>
    <row r="70" s="186" customFormat="1" ht="18.75" spans="1:8">
      <c r="A70" s="36"/>
      <c r="B70" s="188">
        <v>68</v>
      </c>
      <c r="C70" s="11">
        <v>20192435</v>
      </c>
      <c r="D70" s="14">
        <v>0</v>
      </c>
      <c r="E70" s="14">
        <v>24</v>
      </c>
      <c r="F70" s="163">
        <f t="shared" si="2"/>
        <v>0</v>
      </c>
      <c r="G70" s="14">
        <f t="shared" si="3"/>
        <v>1</v>
      </c>
      <c r="H70" s="105"/>
    </row>
    <row r="71" s="186" customFormat="1" ht="18.75" spans="1:8">
      <c r="A71" s="36"/>
      <c r="B71" s="188">
        <v>69</v>
      </c>
      <c r="C71" s="11">
        <v>20192436</v>
      </c>
      <c r="D71" s="14">
        <v>0</v>
      </c>
      <c r="E71" s="14">
        <v>25</v>
      </c>
      <c r="F71" s="163">
        <f t="shared" si="2"/>
        <v>0</v>
      </c>
      <c r="G71" s="14">
        <f t="shared" si="3"/>
        <v>1</v>
      </c>
      <c r="H71" s="105"/>
    </row>
    <row r="72" s="186" customFormat="1" ht="18.75" spans="1:8">
      <c r="A72" s="36"/>
      <c r="B72" s="188">
        <v>70</v>
      </c>
      <c r="C72" s="11">
        <v>20192437</v>
      </c>
      <c r="D72" s="14">
        <v>0</v>
      </c>
      <c r="E72" s="14">
        <v>28</v>
      </c>
      <c r="F72" s="163">
        <f t="shared" si="2"/>
        <v>0</v>
      </c>
      <c r="G72" s="14">
        <f t="shared" si="3"/>
        <v>1</v>
      </c>
      <c r="H72" s="105"/>
    </row>
    <row r="73" s="186" customFormat="1" ht="18.75" spans="1:8">
      <c r="A73" s="36"/>
      <c r="B73" s="188">
        <v>71</v>
      </c>
      <c r="C73" s="11">
        <v>20192531</v>
      </c>
      <c r="D73" s="14">
        <v>0</v>
      </c>
      <c r="E73" s="14">
        <v>35</v>
      </c>
      <c r="F73" s="163">
        <f t="shared" si="2"/>
        <v>0</v>
      </c>
      <c r="G73" s="14">
        <f t="shared" si="3"/>
        <v>1</v>
      </c>
      <c r="H73" s="105"/>
    </row>
    <row r="74" s="186" customFormat="1" ht="18.75" spans="1:8">
      <c r="A74" s="36"/>
      <c r="B74" s="188">
        <v>72</v>
      </c>
      <c r="C74" s="11">
        <v>20192532</v>
      </c>
      <c r="D74" s="14">
        <v>0</v>
      </c>
      <c r="E74" s="14">
        <v>38</v>
      </c>
      <c r="F74" s="163">
        <f t="shared" si="2"/>
        <v>0</v>
      </c>
      <c r="G74" s="14">
        <f t="shared" si="3"/>
        <v>1</v>
      </c>
      <c r="H74" s="105"/>
    </row>
    <row r="75" s="186" customFormat="1" ht="18.75" spans="1:8">
      <c r="A75" s="36"/>
      <c r="B75" s="188">
        <v>73</v>
      </c>
      <c r="C75" s="11">
        <v>20192533</v>
      </c>
      <c r="D75" s="14">
        <v>0</v>
      </c>
      <c r="E75" s="14">
        <v>37</v>
      </c>
      <c r="F75" s="163">
        <f t="shared" si="2"/>
        <v>0</v>
      </c>
      <c r="G75" s="14">
        <f t="shared" si="3"/>
        <v>1</v>
      </c>
      <c r="H75" s="105"/>
    </row>
    <row r="76" s="186" customFormat="1" ht="18.75" spans="1:8">
      <c r="A76" s="36"/>
      <c r="B76" s="188">
        <v>74</v>
      </c>
      <c r="C76" s="11">
        <v>20192534</v>
      </c>
      <c r="D76" s="14">
        <v>0</v>
      </c>
      <c r="E76" s="14">
        <v>35</v>
      </c>
      <c r="F76" s="163">
        <f t="shared" si="2"/>
        <v>0</v>
      </c>
      <c r="G76" s="14">
        <f t="shared" si="3"/>
        <v>1</v>
      </c>
      <c r="H76" s="105"/>
    </row>
    <row r="77" s="186" customFormat="1" ht="18.75" spans="1:8">
      <c r="A77" s="36"/>
      <c r="B77" s="188">
        <v>75</v>
      </c>
      <c r="C77" s="11">
        <v>20192535</v>
      </c>
      <c r="D77" s="14">
        <v>0</v>
      </c>
      <c r="E77" s="14">
        <v>29</v>
      </c>
      <c r="F77" s="163">
        <f t="shared" si="2"/>
        <v>0</v>
      </c>
      <c r="G77" s="14">
        <f t="shared" si="3"/>
        <v>1</v>
      </c>
      <c r="H77" s="105"/>
    </row>
    <row r="78" s="186" customFormat="1" ht="18.75" spans="1:8">
      <c r="A78" s="36"/>
      <c r="B78" s="188">
        <v>76</v>
      </c>
      <c r="C78" s="11">
        <v>20192536</v>
      </c>
      <c r="D78" s="14">
        <v>0</v>
      </c>
      <c r="E78" s="14">
        <v>29</v>
      </c>
      <c r="F78" s="163">
        <f t="shared" si="2"/>
        <v>0</v>
      </c>
      <c r="G78" s="14">
        <f t="shared" si="3"/>
        <v>1</v>
      </c>
      <c r="H78" s="105"/>
    </row>
    <row r="79" s="186" customFormat="1" ht="18.75" spans="1:8">
      <c r="A79" s="36"/>
      <c r="B79" s="188">
        <v>77</v>
      </c>
      <c r="C79" s="11">
        <v>20192631</v>
      </c>
      <c r="D79" s="14">
        <v>0</v>
      </c>
      <c r="E79" s="14">
        <v>39</v>
      </c>
      <c r="F79" s="163">
        <f t="shared" si="2"/>
        <v>0</v>
      </c>
      <c r="G79" s="14">
        <f t="shared" si="3"/>
        <v>1</v>
      </c>
      <c r="H79" s="105"/>
    </row>
    <row r="80" s="186" customFormat="1" ht="18.75" spans="1:8">
      <c r="A80" s="36"/>
      <c r="B80" s="188">
        <v>78</v>
      </c>
      <c r="C80" s="11">
        <v>20192632</v>
      </c>
      <c r="D80" s="14">
        <v>0</v>
      </c>
      <c r="E80" s="14">
        <v>39</v>
      </c>
      <c r="F80" s="163">
        <f t="shared" si="2"/>
        <v>0</v>
      </c>
      <c r="G80" s="14">
        <f t="shared" si="3"/>
        <v>1</v>
      </c>
      <c r="H80" s="105"/>
    </row>
    <row r="81" s="186" customFormat="1" ht="18.75" spans="1:8">
      <c r="A81" s="36"/>
      <c r="B81" s="188">
        <v>79</v>
      </c>
      <c r="C81" s="11">
        <v>20192633</v>
      </c>
      <c r="D81" s="14">
        <v>0</v>
      </c>
      <c r="E81" s="14">
        <v>36</v>
      </c>
      <c r="F81" s="163">
        <f t="shared" si="2"/>
        <v>0</v>
      </c>
      <c r="G81" s="14">
        <f t="shared" si="3"/>
        <v>1</v>
      </c>
      <c r="H81" s="105"/>
    </row>
    <row r="82" s="186" customFormat="1" ht="18.75" spans="1:8">
      <c r="A82" s="36"/>
      <c r="B82" s="188">
        <v>80</v>
      </c>
      <c r="C82" s="11">
        <v>20192634</v>
      </c>
      <c r="D82" s="14">
        <v>0</v>
      </c>
      <c r="E82" s="14">
        <v>35</v>
      </c>
      <c r="F82" s="163">
        <f t="shared" si="2"/>
        <v>0</v>
      </c>
      <c r="G82" s="14">
        <f t="shared" si="3"/>
        <v>1</v>
      </c>
      <c r="H82" s="105"/>
    </row>
    <row r="83" s="186" customFormat="1" ht="18.75" spans="1:8">
      <c r="A83" s="36"/>
      <c r="B83" s="188">
        <v>81</v>
      </c>
      <c r="C83" s="11">
        <v>20202430</v>
      </c>
      <c r="D83" s="14">
        <v>0</v>
      </c>
      <c r="E83" s="14">
        <v>41</v>
      </c>
      <c r="F83" s="163">
        <f t="shared" si="2"/>
        <v>0</v>
      </c>
      <c r="G83" s="14">
        <f t="shared" si="3"/>
        <v>1</v>
      </c>
      <c r="H83" s="105"/>
    </row>
    <row r="84" s="186" customFormat="1" ht="18.75" spans="1:8">
      <c r="A84" s="36"/>
      <c r="B84" s="188">
        <v>82</v>
      </c>
      <c r="C84" s="11">
        <v>20202431</v>
      </c>
      <c r="D84" s="14">
        <v>0</v>
      </c>
      <c r="E84" s="14">
        <v>42</v>
      </c>
      <c r="F84" s="163">
        <f t="shared" si="2"/>
        <v>0</v>
      </c>
      <c r="G84" s="14">
        <f t="shared" si="3"/>
        <v>1</v>
      </c>
      <c r="H84" s="105"/>
    </row>
    <row r="85" s="186" customFormat="1" ht="18.75" spans="1:8">
      <c r="A85" s="36"/>
      <c r="B85" s="188">
        <v>83</v>
      </c>
      <c r="C85" s="11">
        <v>20202432</v>
      </c>
      <c r="D85" s="14">
        <v>0</v>
      </c>
      <c r="E85" s="14">
        <v>40</v>
      </c>
      <c r="F85" s="163">
        <f t="shared" si="2"/>
        <v>0</v>
      </c>
      <c r="G85" s="14">
        <f t="shared" si="3"/>
        <v>1</v>
      </c>
      <c r="H85" s="105"/>
    </row>
    <row r="86" s="186" customFormat="1" ht="18.75" spans="1:8">
      <c r="A86" s="36"/>
      <c r="B86" s="188">
        <v>84</v>
      </c>
      <c r="C86" s="11">
        <v>20202433</v>
      </c>
      <c r="D86" s="14">
        <v>0</v>
      </c>
      <c r="E86" s="14">
        <v>40</v>
      </c>
      <c r="F86" s="163">
        <f t="shared" si="2"/>
        <v>0</v>
      </c>
      <c r="G86" s="14">
        <f t="shared" si="3"/>
        <v>1</v>
      </c>
      <c r="H86" s="105"/>
    </row>
    <row r="87" s="186" customFormat="1" ht="18.75" spans="1:8">
      <c r="A87" s="36"/>
      <c r="B87" s="188">
        <v>85</v>
      </c>
      <c r="C87" s="11">
        <v>20202434</v>
      </c>
      <c r="D87" s="14">
        <v>0</v>
      </c>
      <c r="E87" s="14">
        <v>42</v>
      </c>
      <c r="F87" s="163">
        <f t="shared" si="2"/>
        <v>0</v>
      </c>
      <c r="G87" s="14">
        <f t="shared" si="3"/>
        <v>1</v>
      </c>
      <c r="H87" s="105"/>
    </row>
    <row r="88" s="186" customFormat="1" ht="18.75" spans="1:8">
      <c r="A88" s="36"/>
      <c r="B88" s="188">
        <v>86</v>
      </c>
      <c r="C88" s="11">
        <v>20202435</v>
      </c>
      <c r="D88" s="14">
        <v>0</v>
      </c>
      <c r="E88" s="14">
        <v>50</v>
      </c>
      <c r="F88" s="163">
        <f t="shared" si="2"/>
        <v>0</v>
      </c>
      <c r="G88" s="14">
        <f t="shared" si="3"/>
        <v>1</v>
      </c>
      <c r="H88" s="105"/>
    </row>
    <row r="89" s="186" customFormat="1" ht="18.75" spans="1:8">
      <c r="A89" s="36"/>
      <c r="B89" s="188">
        <v>87</v>
      </c>
      <c r="C89" s="11">
        <v>20202531</v>
      </c>
      <c r="D89" s="14">
        <v>0</v>
      </c>
      <c r="E89" s="14">
        <v>39</v>
      </c>
      <c r="F89" s="163">
        <f t="shared" si="2"/>
        <v>0</v>
      </c>
      <c r="G89" s="14">
        <f t="shared" si="3"/>
        <v>1</v>
      </c>
      <c r="H89" s="105"/>
    </row>
    <row r="90" s="186" customFormat="1" ht="18.75" spans="1:8">
      <c r="A90" s="36"/>
      <c r="B90" s="191">
        <v>88</v>
      </c>
      <c r="C90" s="195">
        <v>20202532</v>
      </c>
      <c r="D90" s="189">
        <v>2</v>
      </c>
      <c r="E90" s="189">
        <v>34</v>
      </c>
      <c r="F90" s="196">
        <f t="shared" si="2"/>
        <v>0.0588235294117647</v>
      </c>
      <c r="G90" s="189">
        <f t="shared" si="3"/>
        <v>66</v>
      </c>
      <c r="H90" s="189" t="s">
        <v>29</v>
      </c>
    </row>
    <row r="91" s="186" customFormat="1" ht="18.75" spans="1:8">
      <c r="A91" s="36"/>
      <c r="B91" s="188">
        <v>89</v>
      </c>
      <c r="C91" s="11">
        <v>20202533</v>
      </c>
      <c r="D91" s="14">
        <v>0</v>
      </c>
      <c r="E91" s="14">
        <v>40</v>
      </c>
      <c r="F91" s="163">
        <f t="shared" si="2"/>
        <v>0</v>
      </c>
      <c r="G91" s="14">
        <f t="shared" si="3"/>
        <v>1</v>
      </c>
      <c r="H91" s="105"/>
    </row>
    <row r="92" s="186" customFormat="1" ht="18.75" spans="1:8">
      <c r="A92" s="36"/>
      <c r="B92" s="188">
        <v>90</v>
      </c>
      <c r="C92" s="11">
        <v>20202534</v>
      </c>
      <c r="D92" s="14">
        <v>0</v>
      </c>
      <c r="E92" s="14">
        <v>36</v>
      </c>
      <c r="F92" s="163">
        <f t="shared" si="2"/>
        <v>0</v>
      </c>
      <c r="G92" s="14">
        <f t="shared" si="3"/>
        <v>1</v>
      </c>
      <c r="H92" s="105"/>
    </row>
    <row r="93" s="186" customFormat="1" ht="18.75" spans="1:8">
      <c r="A93" s="36"/>
      <c r="B93" s="188">
        <v>91</v>
      </c>
      <c r="C93" s="11">
        <v>20202535</v>
      </c>
      <c r="D93" s="14">
        <v>0</v>
      </c>
      <c r="E93" s="14">
        <v>26</v>
      </c>
      <c r="F93" s="163">
        <f t="shared" si="2"/>
        <v>0</v>
      </c>
      <c r="G93" s="14">
        <f t="shared" si="3"/>
        <v>1</v>
      </c>
      <c r="H93" s="105"/>
    </row>
    <row r="94" s="186" customFormat="1" ht="18.75" spans="1:8">
      <c r="A94" s="36"/>
      <c r="B94" s="188">
        <v>92</v>
      </c>
      <c r="C94" s="11">
        <v>20202536</v>
      </c>
      <c r="D94" s="14">
        <v>0</v>
      </c>
      <c r="E94" s="14">
        <v>26</v>
      </c>
      <c r="F94" s="163">
        <f t="shared" si="2"/>
        <v>0</v>
      </c>
      <c r="G94" s="14">
        <f t="shared" si="3"/>
        <v>1</v>
      </c>
      <c r="H94" s="105"/>
    </row>
    <row r="95" s="186" customFormat="1" ht="18.75" spans="1:8">
      <c r="A95" s="36"/>
      <c r="B95" s="188">
        <v>93</v>
      </c>
      <c r="C95" s="11">
        <v>20202631</v>
      </c>
      <c r="D95" s="14">
        <v>0</v>
      </c>
      <c r="E95" s="14">
        <v>46</v>
      </c>
      <c r="F95" s="163">
        <f t="shared" si="2"/>
        <v>0</v>
      </c>
      <c r="G95" s="14">
        <f t="shared" si="3"/>
        <v>1</v>
      </c>
      <c r="H95" s="105"/>
    </row>
    <row r="96" s="186" customFormat="1" ht="18.75" spans="1:8">
      <c r="A96" s="36"/>
      <c r="B96" s="188">
        <v>94</v>
      </c>
      <c r="C96" s="11">
        <v>20202632</v>
      </c>
      <c r="D96" s="14">
        <v>0</v>
      </c>
      <c r="E96" s="14">
        <v>45</v>
      </c>
      <c r="F96" s="163">
        <f t="shared" si="2"/>
        <v>0</v>
      </c>
      <c r="G96" s="14">
        <f t="shared" si="3"/>
        <v>1</v>
      </c>
      <c r="H96" s="105"/>
    </row>
    <row r="97" s="186" customFormat="1" ht="18.75" spans="1:8">
      <c r="A97" s="36"/>
      <c r="B97" s="188">
        <v>95</v>
      </c>
      <c r="C97" s="11">
        <v>20202633</v>
      </c>
      <c r="D97" s="14">
        <v>0</v>
      </c>
      <c r="E97" s="14">
        <v>35</v>
      </c>
      <c r="F97" s="163">
        <f t="shared" si="2"/>
        <v>0</v>
      </c>
      <c r="G97" s="14">
        <f t="shared" si="3"/>
        <v>1</v>
      </c>
      <c r="H97" s="105"/>
    </row>
    <row r="98" s="186" customFormat="1" ht="18.75" spans="1:8">
      <c r="A98" s="36"/>
      <c r="B98" s="188">
        <v>96</v>
      </c>
      <c r="C98" s="11">
        <v>20202634</v>
      </c>
      <c r="D98" s="14">
        <v>0</v>
      </c>
      <c r="E98" s="14">
        <v>32</v>
      </c>
      <c r="F98" s="163">
        <f t="shared" si="2"/>
        <v>0</v>
      </c>
      <c r="G98" s="14">
        <f t="shared" si="3"/>
        <v>1</v>
      </c>
      <c r="H98" s="105"/>
    </row>
    <row r="99" s="186" customFormat="1" ht="18.75" spans="1:8">
      <c r="A99" s="36"/>
      <c r="B99" s="188">
        <v>97</v>
      </c>
      <c r="C99" s="11">
        <v>20202641</v>
      </c>
      <c r="D99" s="14">
        <v>0</v>
      </c>
      <c r="E99" s="14">
        <v>47</v>
      </c>
      <c r="F99" s="163">
        <f t="shared" si="2"/>
        <v>0</v>
      </c>
      <c r="G99" s="14">
        <f t="shared" si="3"/>
        <v>1</v>
      </c>
      <c r="H99" s="105"/>
    </row>
    <row r="100" s="186" customFormat="1" ht="18.75" spans="1:8">
      <c r="A100" s="36"/>
      <c r="B100" s="188">
        <v>98</v>
      </c>
      <c r="C100" s="11">
        <v>20202642</v>
      </c>
      <c r="D100" s="14">
        <v>0</v>
      </c>
      <c r="E100" s="14">
        <v>44</v>
      </c>
      <c r="F100" s="163">
        <f t="shared" si="2"/>
        <v>0</v>
      </c>
      <c r="G100" s="14">
        <f t="shared" si="3"/>
        <v>1</v>
      </c>
      <c r="H100" s="105"/>
    </row>
    <row r="101" s="186" customFormat="1" ht="18.75" spans="1:8">
      <c r="A101" s="36"/>
      <c r="B101" s="188">
        <v>99</v>
      </c>
      <c r="C101" s="11">
        <v>20202643</v>
      </c>
      <c r="D101" s="14">
        <v>0</v>
      </c>
      <c r="E101" s="14">
        <v>41</v>
      </c>
      <c r="F101" s="163">
        <f t="shared" si="2"/>
        <v>0</v>
      </c>
      <c r="G101" s="14">
        <f t="shared" si="3"/>
        <v>1</v>
      </c>
      <c r="H101" s="105"/>
    </row>
    <row r="102" s="186" customFormat="1" ht="18.75" spans="1:8">
      <c r="A102" s="36"/>
      <c r="B102" s="188">
        <v>100</v>
      </c>
      <c r="C102" s="11">
        <v>20212431</v>
      </c>
      <c r="D102" s="14">
        <v>0</v>
      </c>
      <c r="E102" s="14">
        <v>45</v>
      </c>
      <c r="F102" s="163">
        <f t="shared" si="2"/>
        <v>0</v>
      </c>
      <c r="G102" s="14">
        <f t="shared" si="3"/>
        <v>1</v>
      </c>
      <c r="H102" s="105"/>
    </row>
    <row r="103" s="186" customFormat="1" ht="18.75" spans="1:8">
      <c r="A103" s="36"/>
      <c r="B103" s="188">
        <v>101</v>
      </c>
      <c r="C103" s="11">
        <v>20212432</v>
      </c>
      <c r="D103" s="14">
        <v>0</v>
      </c>
      <c r="E103" s="14">
        <v>45</v>
      </c>
      <c r="F103" s="163">
        <f t="shared" si="2"/>
        <v>0</v>
      </c>
      <c r="G103" s="14">
        <f t="shared" si="3"/>
        <v>1</v>
      </c>
      <c r="H103" s="105"/>
    </row>
    <row r="104" s="186" customFormat="1" ht="18.75" spans="1:8">
      <c r="A104" s="36"/>
      <c r="B104" s="188">
        <v>102</v>
      </c>
      <c r="C104" s="11">
        <v>20212433</v>
      </c>
      <c r="D104" s="14">
        <v>0</v>
      </c>
      <c r="E104" s="14">
        <v>45</v>
      </c>
      <c r="F104" s="163">
        <f t="shared" si="2"/>
        <v>0</v>
      </c>
      <c r="G104" s="14">
        <f t="shared" si="3"/>
        <v>1</v>
      </c>
      <c r="H104" s="105"/>
    </row>
    <row r="105" s="186" customFormat="1" ht="18.75" spans="1:8">
      <c r="A105" s="36"/>
      <c r="B105" s="188">
        <v>103</v>
      </c>
      <c r="C105" s="11">
        <v>20212434</v>
      </c>
      <c r="D105" s="14">
        <v>0</v>
      </c>
      <c r="E105" s="14">
        <v>45</v>
      </c>
      <c r="F105" s="163">
        <f t="shared" si="2"/>
        <v>0</v>
      </c>
      <c r="G105" s="14">
        <f t="shared" si="3"/>
        <v>1</v>
      </c>
      <c r="H105" s="105"/>
    </row>
    <row r="106" s="186" customFormat="1" ht="18.75" spans="1:8">
      <c r="A106" s="36"/>
      <c r="B106" s="188">
        <v>104</v>
      </c>
      <c r="C106" s="11">
        <v>20212435</v>
      </c>
      <c r="D106" s="14">
        <v>0</v>
      </c>
      <c r="E106" s="14">
        <v>45</v>
      </c>
      <c r="F106" s="163">
        <f t="shared" si="2"/>
        <v>0</v>
      </c>
      <c r="G106" s="14">
        <f t="shared" si="3"/>
        <v>1</v>
      </c>
      <c r="H106" s="105"/>
    </row>
    <row r="107" s="186" customFormat="1" ht="18.75" spans="1:8">
      <c r="A107" s="36"/>
      <c r="B107" s="188">
        <v>105</v>
      </c>
      <c r="C107" s="11">
        <v>20212531</v>
      </c>
      <c r="D107" s="14">
        <v>0</v>
      </c>
      <c r="E107" s="14">
        <v>35</v>
      </c>
      <c r="F107" s="163">
        <f t="shared" si="2"/>
        <v>0</v>
      </c>
      <c r="G107" s="14">
        <f t="shared" si="3"/>
        <v>1</v>
      </c>
      <c r="H107" s="105"/>
    </row>
    <row r="108" s="186" customFormat="1" ht="18.75" spans="1:8">
      <c r="A108" s="36"/>
      <c r="B108" s="188">
        <v>106</v>
      </c>
      <c r="C108" s="11">
        <v>20212532</v>
      </c>
      <c r="D108" s="14">
        <v>0</v>
      </c>
      <c r="E108" s="14">
        <v>35</v>
      </c>
      <c r="F108" s="163">
        <f t="shared" si="2"/>
        <v>0</v>
      </c>
      <c r="G108" s="14">
        <f t="shared" si="3"/>
        <v>1</v>
      </c>
      <c r="H108" s="105"/>
    </row>
    <row r="109" s="186" customFormat="1" ht="18.75" spans="1:8">
      <c r="A109" s="36"/>
      <c r="B109" s="188">
        <v>107</v>
      </c>
      <c r="C109" s="11">
        <v>20212533</v>
      </c>
      <c r="D109" s="14">
        <v>0</v>
      </c>
      <c r="E109" s="14">
        <v>33</v>
      </c>
      <c r="F109" s="163">
        <f t="shared" si="2"/>
        <v>0</v>
      </c>
      <c r="G109" s="14">
        <f t="shared" si="3"/>
        <v>1</v>
      </c>
      <c r="H109" s="105"/>
    </row>
    <row r="110" s="186" customFormat="1" ht="18.75" spans="1:8">
      <c r="A110" s="36"/>
      <c r="B110" s="188">
        <v>108</v>
      </c>
      <c r="C110" s="11">
        <v>20212534</v>
      </c>
      <c r="D110" s="14">
        <v>0</v>
      </c>
      <c r="E110" s="14">
        <v>40</v>
      </c>
      <c r="F110" s="163">
        <f t="shared" si="2"/>
        <v>0</v>
      </c>
      <c r="G110" s="14">
        <f t="shared" si="3"/>
        <v>1</v>
      </c>
      <c r="H110" s="105"/>
    </row>
    <row r="111" s="186" customFormat="1" ht="18.75" spans="1:8">
      <c r="A111" s="36"/>
      <c r="B111" s="188">
        <v>109</v>
      </c>
      <c r="C111" s="11">
        <v>20212535</v>
      </c>
      <c r="D111" s="14">
        <v>0</v>
      </c>
      <c r="E111" s="14">
        <v>35</v>
      </c>
      <c r="F111" s="163">
        <f t="shared" si="2"/>
        <v>0</v>
      </c>
      <c r="G111" s="14">
        <f t="shared" si="3"/>
        <v>1</v>
      </c>
      <c r="H111" s="105"/>
    </row>
    <row r="112" s="186" customFormat="1" ht="18.75" spans="1:8">
      <c r="A112" s="36"/>
      <c r="B112" s="188">
        <v>110</v>
      </c>
      <c r="C112" s="11">
        <v>20212631</v>
      </c>
      <c r="D112" s="14">
        <v>0</v>
      </c>
      <c r="E112" s="14">
        <v>39</v>
      </c>
      <c r="F112" s="163">
        <f t="shared" si="2"/>
        <v>0</v>
      </c>
      <c r="G112" s="14">
        <f t="shared" si="3"/>
        <v>1</v>
      </c>
      <c r="H112" s="105"/>
    </row>
    <row r="113" s="186" customFormat="1" ht="18.75" spans="1:8">
      <c r="A113" s="36"/>
      <c r="B113" s="188">
        <v>111</v>
      </c>
      <c r="C113" s="11">
        <v>20212632</v>
      </c>
      <c r="D113" s="14">
        <v>0</v>
      </c>
      <c r="E113" s="14">
        <v>40</v>
      </c>
      <c r="F113" s="163">
        <f t="shared" si="2"/>
        <v>0</v>
      </c>
      <c r="G113" s="14">
        <f t="shared" si="3"/>
        <v>1</v>
      </c>
      <c r="H113" s="105"/>
    </row>
    <row r="114" s="186" customFormat="1" ht="18.75" spans="1:8">
      <c r="A114" s="36"/>
      <c r="B114" s="188">
        <v>112</v>
      </c>
      <c r="C114" s="11">
        <v>20212633</v>
      </c>
      <c r="D114" s="14">
        <v>0</v>
      </c>
      <c r="E114" s="14">
        <v>41</v>
      </c>
      <c r="F114" s="163">
        <f t="shared" si="2"/>
        <v>0</v>
      </c>
      <c r="G114" s="14">
        <f t="shared" si="3"/>
        <v>1</v>
      </c>
      <c r="H114" s="105"/>
    </row>
    <row r="115" s="186" customFormat="1" ht="18.75" spans="1:8">
      <c r="A115" s="36"/>
      <c r="B115" s="188">
        <v>113</v>
      </c>
      <c r="C115" s="11">
        <v>20212634</v>
      </c>
      <c r="D115" s="14">
        <v>0</v>
      </c>
      <c r="E115" s="14">
        <v>40</v>
      </c>
      <c r="F115" s="163">
        <f t="shared" ref="F115" si="4">D115/E115</f>
        <v>0</v>
      </c>
      <c r="G115" s="14">
        <f t="shared" ref="G115" si="5">RANK(F115,$F$50:$F$115,1)</f>
        <v>1</v>
      </c>
      <c r="H115" s="105"/>
    </row>
    <row r="116" s="186" customFormat="1" ht="18.75" spans="1:8">
      <c r="A116" s="57" t="s">
        <v>4</v>
      </c>
      <c r="B116" s="188">
        <v>114</v>
      </c>
      <c r="C116" s="14">
        <v>20182731</v>
      </c>
      <c r="D116" s="14"/>
      <c r="E116" s="14">
        <v>30</v>
      </c>
      <c r="F116" s="163">
        <f t="shared" ref="F116:F179" si="6">D116/(E116*5)</f>
        <v>0</v>
      </c>
      <c r="G116" s="14"/>
      <c r="H116" s="14" t="s">
        <v>28</v>
      </c>
    </row>
    <row r="117" s="186" customFormat="1" ht="18.75" spans="1:8">
      <c r="A117" s="168"/>
      <c r="B117" s="188">
        <v>115</v>
      </c>
      <c r="C117" s="14">
        <v>20182831</v>
      </c>
      <c r="D117" s="14"/>
      <c r="E117" s="14">
        <v>51</v>
      </c>
      <c r="F117" s="163">
        <f t="shared" si="6"/>
        <v>0</v>
      </c>
      <c r="G117" s="14"/>
      <c r="H117" s="14" t="s">
        <v>28</v>
      </c>
    </row>
    <row r="118" s="186" customFormat="1" ht="18.75" spans="1:8">
      <c r="A118" s="168"/>
      <c r="B118" s="188">
        <v>116</v>
      </c>
      <c r="C118" s="14">
        <v>20182832</v>
      </c>
      <c r="D118" s="14"/>
      <c r="E118" s="14">
        <v>29</v>
      </c>
      <c r="F118" s="163">
        <f t="shared" si="6"/>
        <v>0</v>
      </c>
      <c r="G118" s="14"/>
      <c r="H118" s="14" t="s">
        <v>28</v>
      </c>
    </row>
    <row r="119" s="186" customFormat="1" ht="18.75" spans="1:8">
      <c r="A119" s="168"/>
      <c r="B119" s="188">
        <v>117</v>
      </c>
      <c r="C119" s="14">
        <v>20182833</v>
      </c>
      <c r="D119" s="14"/>
      <c r="E119" s="14">
        <v>31</v>
      </c>
      <c r="F119" s="163">
        <f t="shared" si="6"/>
        <v>0</v>
      </c>
      <c r="G119" s="14"/>
      <c r="H119" s="14" t="s">
        <v>28</v>
      </c>
    </row>
    <row r="120" s="186" customFormat="1" ht="18.75" spans="1:10">
      <c r="A120" s="168"/>
      <c r="B120" s="188">
        <v>118</v>
      </c>
      <c r="C120" s="14">
        <v>20182931</v>
      </c>
      <c r="D120" s="14"/>
      <c r="E120" s="14">
        <v>30</v>
      </c>
      <c r="F120" s="163">
        <f t="shared" si="6"/>
        <v>0</v>
      </c>
      <c r="G120" s="14"/>
      <c r="H120" s="14" t="s">
        <v>28</v>
      </c>
      <c r="J120" s="197"/>
    </row>
    <row r="121" s="186" customFormat="1" ht="18.75" spans="1:8">
      <c r="A121" s="168"/>
      <c r="B121" s="188">
        <v>119</v>
      </c>
      <c r="C121" s="14">
        <v>20182932</v>
      </c>
      <c r="D121" s="14"/>
      <c r="E121" s="14">
        <v>31</v>
      </c>
      <c r="F121" s="163">
        <f t="shared" si="6"/>
        <v>0</v>
      </c>
      <c r="G121" s="14"/>
      <c r="H121" s="14"/>
    </row>
    <row r="122" s="186" customFormat="1" ht="18.75" spans="1:8">
      <c r="A122" s="168"/>
      <c r="B122" s="188">
        <v>120</v>
      </c>
      <c r="C122" s="14">
        <v>20183031</v>
      </c>
      <c r="D122" s="14"/>
      <c r="E122" s="14">
        <v>44</v>
      </c>
      <c r="F122" s="163">
        <f t="shared" si="6"/>
        <v>0</v>
      </c>
      <c r="G122" s="14"/>
      <c r="H122" s="14" t="s">
        <v>27</v>
      </c>
    </row>
    <row r="123" s="186" customFormat="1" ht="18.75" spans="1:8">
      <c r="A123" s="168"/>
      <c r="B123" s="188">
        <v>121</v>
      </c>
      <c r="C123" s="14">
        <v>20183032</v>
      </c>
      <c r="D123" s="14"/>
      <c r="E123" s="14">
        <v>44</v>
      </c>
      <c r="F123" s="163">
        <f t="shared" si="6"/>
        <v>0</v>
      </c>
      <c r="G123" s="14"/>
      <c r="H123" s="14" t="s">
        <v>27</v>
      </c>
    </row>
    <row r="124" s="186" customFormat="1" ht="18.75" spans="1:8">
      <c r="A124" s="168"/>
      <c r="B124" s="188">
        <v>122</v>
      </c>
      <c r="C124" s="14">
        <v>20183033</v>
      </c>
      <c r="D124" s="14"/>
      <c r="E124" s="14">
        <v>43</v>
      </c>
      <c r="F124" s="163">
        <f t="shared" si="6"/>
        <v>0</v>
      </c>
      <c r="G124" s="14"/>
      <c r="H124" s="14" t="s">
        <v>27</v>
      </c>
    </row>
    <row r="125" s="186" customFormat="1" ht="18.75" spans="1:8">
      <c r="A125" s="168"/>
      <c r="B125" s="188">
        <v>123</v>
      </c>
      <c r="C125" s="14">
        <v>20183034</v>
      </c>
      <c r="D125" s="14"/>
      <c r="E125" s="14">
        <v>44</v>
      </c>
      <c r="F125" s="163">
        <f t="shared" si="6"/>
        <v>0</v>
      </c>
      <c r="G125" s="14"/>
      <c r="H125" s="14" t="s">
        <v>27</v>
      </c>
    </row>
    <row r="126" s="186" customFormat="1" ht="18.75" spans="1:8">
      <c r="A126" s="168"/>
      <c r="B126" s="188">
        <v>124</v>
      </c>
      <c r="C126" s="14">
        <v>20183035</v>
      </c>
      <c r="D126" s="14"/>
      <c r="E126" s="14">
        <v>48</v>
      </c>
      <c r="F126" s="163">
        <f t="shared" si="6"/>
        <v>0</v>
      </c>
      <c r="G126" s="14"/>
      <c r="H126" s="14" t="s">
        <v>27</v>
      </c>
    </row>
    <row r="127" s="186" customFormat="1" ht="18.75" spans="1:8">
      <c r="A127" s="168"/>
      <c r="B127" s="188">
        <v>125</v>
      </c>
      <c r="C127" s="14">
        <v>20183036</v>
      </c>
      <c r="D127" s="14"/>
      <c r="E127" s="14">
        <v>45</v>
      </c>
      <c r="F127" s="163">
        <f t="shared" si="6"/>
        <v>0</v>
      </c>
      <c r="G127" s="14"/>
      <c r="H127" s="14" t="s">
        <v>27</v>
      </c>
    </row>
    <row r="128" s="186" customFormat="1" ht="18.75" spans="1:8">
      <c r="A128" s="168"/>
      <c r="B128" s="188">
        <v>126</v>
      </c>
      <c r="C128" s="14">
        <v>20183037</v>
      </c>
      <c r="D128" s="14"/>
      <c r="E128" s="14">
        <v>45</v>
      </c>
      <c r="F128" s="163">
        <f t="shared" si="6"/>
        <v>0</v>
      </c>
      <c r="G128" s="14"/>
      <c r="H128" s="14" t="s">
        <v>27</v>
      </c>
    </row>
    <row r="129" s="186" customFormat="1" ht="18.75" spans="1:8">
      <c r="A129" s="168"/>
      <c r="B129" s="188">
        <v>127</v>
      </c>
      <c r="C129" s="14">
        <v>20183038</v>
      </c>
      <c r="D129" s="14"/>
      <c r="E129" s="14">
        <v>44</v>
      </c>
      <c r="F129" s="163">
        <f t="shared" si="6"/>
        <v>0</v>
      </c>
      <c r="G129" s="14"/>
      <c r="H129" s="14" t="s">
        <v>27</v>
      </c>
    </row>
    <row r="130" s="186" customFormat="1" ht="18.75" spans="1:8">
      <c r="A130" s="168"/>
      <c r="B130" s="188">
        <v>128</v>
      </c>
      <c r="C130" s="14">
        <v>20183631</v>
      </c>
      <c r="D130" s="14"/>
      <c r="E130" s="14">
        <v>32</v>
      </c>
      <c r="F130" s="163">
        <f t="shared" si="6"/>
        <v>0</v>
      </c>
      <c r="G130" s="14"/>
      <c r="H130" s="14" t="s">
        <v>28</v>
      </c>
    </row>
    <row r="131" s="186" customFormat="1" ht="18.75" spans="1:8">
      <c r="A131" s="168"/>
      <c r="B131" s="188">
        <v>129</v>
      </c>
      <c r="C131" s="14">
        <v>20183632</v>
      </c>
      <c r="D131" s="14"/>
      <c r="E131" s="14">
        <v>30</v>
      </c>
      <c r="F131" s="163">
        <f t="shared" si="6"/>
        <v>0</v>
      </c>
      <c r="G131" s="14"/>
      <c r="H131" s="14" t="s">
        <v>28</v>
      </c>
    </row>
    <row r="132" s="186" customFormat="1" ht="18.75" spans="1:8">
      <c r="A132" s="168"/>
      <c r="B132" s="188">
        <v>130</v>
      </c>
      <c r="C132" s="14">
        <v>20183633</v>
      </c>
      <c r="D132" s="14"/>
      <c r="E132" s="14">
        <v>35</v>
      </c>
      <c r="F132" s="163">
        <f t="shared" si="6"/>
        <v>0</v>
      </c>
      <c r="G132" s="14"/>
      <c r="H132" s="14" t="s">
        <v>28</v>
      </c>
    </row>
    <row r="133" s="186" customFormat="1" ht="18.75" spans="1:8">
      <c r="A133" s="168"/>
      <c r="B133" s="188">
        <v>131</v>
      </c>
      <c r="C133" s="14">
        <v>20183634</v>
      </c>
      <c r="D133" s="14"/>
      <c r="E133" s="14">
        <v>38</v>
      </c>
      <c r="F133" s="163">
        <f t="shared" si="6"/>
        <v>0</v>
      </c>
      <c r="G133" s="14"/>
      <c r="H133" s="14" t="s">
        <v>28</v>
      </c>
    </row>
    <row r="134" s="186" customFormat="1" ht="18.75" spans="1:8">
      <c r="A134" s="168"/>
      <c r="B134" s="188">
        <v>132</v>
      </c>
      <c r="C134" s="14">
        <v>20183635</v>
      </c>
      <c r="D134" s="14">
        <v>0</v>
      </c>
      <c r="E134" s="14">
        <v>31</v>
      </c>
      <c r="F134" s="163">
        <f t="shared" si="6"/>
        <v>0</v>
      </c>
      <c r="G134" s="14">
        <f t="shared" ref="G134:G185" si="7">RANK(F134,$F$116:$F$196,1)</f>
        <v>1</v>
      </c>
      <c r="H134" s="14"/>
    </row>
    <row r="135" s="186" customFormat="1" ht="18.75" spans="1:8">
      <c r="A135" s="168"/>
      <c r="B135" s="188">
        <v>133</v>
      </c>
      <c r="C135" s="14">
        <v>20192731</v>
      </c>
      <c r="D135" s="14">
        <v>0</v>
      </c>
      <c r="E135" s="14">
        <v>30</v>
      </c>
      <c r="F135" s="163">
        <f t="shared" si="6"/>
        <v>0</v>
      </c>
      <c r="G135" s="14">
        <f t="shared" si="7"/>
        <v>1</v>
      </c>
      <c r="H135" s="14"/>
    </row>
    <row r="136" s="186" customFormat="1" ht="18.75" spans="1:8">
      <c r="A136" s="168"/>
      <c r="B136" s="188">
        <v>134</v>
      </c>
      <c r="C136" s="14">
        <v>20192831</v>
      </c>
      <c r="D136" s="14">
        <v>0</v>
      </c>
      <c r="E136" s="14">
        <v>47</v>
      </c>
      <c r="F136" s="163">
        <f t="shared" si="6"/>
        <v>0</v>
      </c>
      <c r="G136" s="14">
        <f t="shared" si="7"/>
        <v>1</v>
      </c>
      <c r="H136" s="14"/>
    </row>
    <row r="137" s="186" customFormat="1" ht="18.75" spans="1:8">
      <c r="A137" s="168"/>
      <c r="B137" s="188">
        <v>135</v>
      </c>
      <c r="C137" s="14">
        <v>20192832</v>
      </c>
      <c r="D137" s="14">
        <v>0</v>
      </c>
      <c r="E137" s="14">
        <v>29</v>
      </c>
      <c r="F137" s="163">
        <f t="shared" si="6"/>
        <v>0</v>
      </c>
      <c r="G137" s="14">
        <f t="shared" si="7"/>
        <v>1</v>
      </c>
      <c r="H137" s="14"/>
    </row>
    <row r="138" s="186" customFormat="1" ht="18.75" spans="1:8">
      <c r="A138" s="168"/>
      <c r="B138" s="188">
        <v>136</v>
      </c>
      <c r="C138" s="14">
        <v>20192833</v>
      </c>
      <c r="D138" s="14">
        <v>0</v>
      </c>
      <c r="E138" s="14">
        <v>32</v>
      </c>
      <c r="F138" s="163">
        <f t="shared" si="6"/>
        <v>0</v>
      </c>
      <c r="G138" s="14">
        <f t="shared" si="7"/>
        <v>1</v>
      </c>
      <c r="H138" s="14"/>
    </row>
    <row r="139" s="186" customFormat="1" ht="18.75" spans="1:8">
      <c r="A139" s="168"/>
      <c r="B139" s="188">
        <v>137</v>
      </c>
      <c r="C139" s="14">
        <v>20192931</v>
      </c>
      <c r="D139" s="14">
        <v>0</v>
      </c>
      <c r="E139" s="14">
        <v>31</v>
      </c>
      <c r="F139" s="163">
        <f t="shared" si="6"/>
        <v>0</v>
      </c>
      <c r="G139" s="14">
        <f t="shared" si="7"/>
        <v>1</v>
      </c>
      <c r="H139" s="14"/>
    </row>
    <row r="140" s="186" customFormat="1" ht="18.75" spans="1:8">
      <c r="A140" s="168"/>
      <c r="B140" s="188">
        <v>138</v>
      </c>
      <c r="C140" s="14">
        <v>20192932</v>
      </c>
      <c r="D140" s="14">
        <v>0</v>
      </c>
      <c r="E140" s="14">
        <v>29</v>
      </c>
      <c r="F140" s="163">
        <f t="shared" si="6"/>
        <v>0</v>
      </c>
      <c r="G140" s="14">
        <f t="shared" si="7"/>
        <v>1</v>
      </c>
      <c r="H140" s="14"/>
    </row>
    <row r="141" s="186" customFormat="1" ht="18.75" spans="1:8">
      <c r="A141" s="168"/>
      <c r="B141" s="191">
        <v>139</v>
      </c>
      <c r="C141" s="189">
        <v>20193031</v>
      </c>
      <c r="D141" s="189">
        <v>1</v>
      </c>
      <c r="E141" s="189">
        <v>45</v>
      </c>
      <c r="F141" s="196">
        <f t="shared" si="6"/>
        <v>0.00444444444444444</v>
      </c>
      <c r="G141" s="189">
        <f t="shared" si="7"/>
        <v>79</v>
      </c>
      <c r="H141" s="189" t="s">
        <v>29</v>
      </c>
    </row>
    <row r="142" s="186" customFormat="1" ht="18.75" spans="1:8">
      <c r="A142" s="168"/>
      <c r="B142" s="188">
        <v>140</v>
      </c>
      <c r="C142" s="14">
        <v>20193032</v>
      </c>
      <c r="D142" s="14">
        <v>0</v>
      </c>
      <c r="E142" s="14">
        <v>47</v>
      </c>
      <c r="F142" s="163">
        <f t="shared" si="6"/>
        <v>0</v>
      </c>
      <c r="G142" s="14">
        <f t="shared" si="7"/>
        <v>1</v>
      </c>
      <c r="H142" s="14"/>
    </row>
    <row r="143" s="186" customFormat="1" ht="18.75" spans="1:8">
      <c r="A143" s="168"/>
      <c r="B143" s="188">
        <v>141</v>
      </c>
      <c r="C143" s="14">
        <v>20193033</v>
      </c>
      <c r="D143" s="14">
        <v>0</v>
      </c>
      <c r="E143" s="14">
        <v>46</v>
      </c>
      <c r="F143" s="163">
        <f t="shared" si="6"/>
        <v>0</v>
      </c>
      <c r="G143" s="14">
        <f t="shared" si="7"/>
        <v>1</v>
      </c>
      <c r="H143" s="14"/>
    </row>
    <row r="144" s="186" customFormat="1" ht="18.75" spans="1:8">
      <c r="A144" s="168"/>
      <c r="B144" s="188">
        <v>142</v>
      </c>
      <c r="C144" s="14">
        <v>20193034</v>
      </c>
      <c r="D144" s="14">
        <v>0</v>
      </c>
      <c r="E144" s="14">
        <v>43</v>
      </c>
      <c r="F144" s="163">
        <f t="shared" si="6"/>
        <v>0</v>
      </c>
      <c r="G144" s="14">
        <f t="shared" si="7"/>
        <v>1</v>
      </c>
      <c r="H144" s="14"/>
    </row>
    <row r="145" s="186" customFormat="1" ht="18.75" spans="1:8">
      <c r="A145" s="168"/>
      <c r="B145" s="188">
        <v>143</v>
      </c>
      <c r="C145" s="14">
        <v>20193035</v>
      </c>
      <c r="D145" s="14">
        <v>0</v>
      </c>
      <c r="E145" s="14">
        <v>43</v>
      </c>
      <c r="F145" s="163">
        <f t="shared" si="6"/>
        <v>0</v>
      </c>
      <c r="G145" s="14">
        <f t="shared" si="7"/>
        <v>1</v>
      </c>
      <c r="H145" s="14"/>
    </row>
    <row r="146" s="186" customFormat="1" ht="18.75" spans="1:8">
      <c r="A146" s="168"/>
      <c r="B146" s="188">
        <v>144</v>
      </c>
      <c r="C146" s="14">
        <v>20193036</v>
      </c>
      <c r="D146" s="14">
        <v>0</v>
      </c>
      <c r="E146" s="14">
        <v>46</v>
      </c>
      <c r="F146" s="163">
        <f t="shared" si="6"/>
        <v>0</v>
      </c>
      <c r="G146" s="14">
        <f t="shared" si="7"/>
        <v>1</v>
      </c>
      <c r="H146" s="14"/>
    </row>
    <row r="147" s="186" customFormat="1" ht="18.75" spans="1:8">
      <c r="A147" s="168"/>
      <c r="B147" s="188">
        <v>145</v>
      </c>
      <c r="C147" s="14">
        <v>20193037</v>
      </c>
      <c r="D147" s="14">
        <v>0</v>
      </c>
      <c r="E147" s="14">
        <v>43</v>
      </c>
      <c r="F147" s="163">
        <f t="shared" si="6"/>
        <v>0</v>
      </c>
      <c r="G147" s="14">
        <f t="shared" si="7"/>
        <v>1</v>
      </c>
      <c r="H147" s="14"/>
    </row>
    <row r="148" s="186" customFormat="1" ht="18.75" spans="1:8">
      <c r="A148" s="168"/>
      <c r="B148" s="188">
        <v>146</v>
      </c>
      <c r="C148" s="14">
        <v>20193038</v>
      </c>
      <c r="D148" s="14">
        <v>0</v>
      </c>
      <c r="E148" s="14">
        <v>43</v>
      </c>
      <c r="F148" s="163">
        <f t="shared" si="6"/>
        <v>0</v>
      </c>
      <c r="G148" s="14">
        <f t="shared" si="7"/>
        <v>1</v>
      </c>
      <c r="H148" s="14"/>
    </row>
    <row r="149" s="186" customFormat="1" ht="18.75" spans="1:8">
      <c r="A149" s="168"/>
      <c r="B149" s="191">
        <v>147</v>
      </c>
      <c r="C149" s="189">
        <v>20193631</v>
      </c>
      <c r="D149" s="189">
        <v>2</v>
      </c>
      <c r="E149" s="189">
        <v>30</v>
      </c>
      <c r="F149" s="196">
        <f t="shared" si="6"/>
        <v>0.0133333333333333</v>
      </c>
      <c r="G149" s="189">
        <f t="shared" si="7"/>
        <v>81</v>
      </c>
      <c r="H149" s="189" t="s">
        <v>29</v>
      </c>
    </row>
    <row r="150" s="186" customFormat="1" ht="18.75" spans="1:8">
      <c r="A150" s="168"/>
      <c r="B150" s="188">
        <v>148</v>
      </c>
      <c r="C150" s="14">
        <v>20193632</v>
      </c>
      <c r="D150" s="14">
        <v>0</v>
      </c>
      <c r="E150" s="14">
        <v>32</v>
      </c>
      <c r="F150" s="163">
        <f t="shared" si="6"/>
        <v>0</v>
      </c>
      <c r="G150" s="14">
        <f t="shared" si="7"/>
        <v>1</v>
      </c>
      <c r="H150" s="14"/>
    </row>
    <row r="151" s="186" customFormat="1" ht="18.75" spans="1:8">
      <c r="A151" s="168"/>
      <c r="B151" s="188">
        <v>149</v>
      </c>
      <c r="C151" s="14">
        <v>20193633</v>
      </c>
      <c r="D151" s="14">
        <v>0</v>
      </c>
      <c r="E151" s="14">
        <v>37</v>
      </c>
      <c r="F151" s="163">
        <f t="shared" si="6"/>
        <v>0</v>
      </c>
      <c r="G151" s="14">
        <f t="shared" si="7"/>
        <v>1</v>
      </c>
      <c r="H151" s="14"/>
    </row>
    <row r="152" s="186" customFormat="1" ht="18.75" spans="1:8">
      <c r="A152" s="168"/>
      <c r="B152" s="188">
        <v>150</v>
      </c>
      <c r="C152" s="14">
        <v>20193634</v>
      </c>
      <c r="D152" s="14">
        <v>0</v>
      </c>
      <c r="E152" s="14">
        <v>38</v>
      </c>
      <c r="F152" s="163">
        <f t="shared" si="6"/>
        <v>0</v>
      </c>
      <c r="G152" s="14">
        <f t="shared" si="7"/>
        <v>1</v>
      </c>
      <c r="H152" s="14"/>
    </row>
    <row r="153" s="186" customFormat="1" ht="18.75" spans="1:8">
      <c r="A153" s="168"/>
      <c r="B153" s="188">
        <v>151</v>
      </c>
      <c r="C153" s="14">
        <v>20193635</v>
      </c>
      <c r="D153" s="14">
        <v>0</v>
      </c>
      <c r="E153" s="14">
        <v>32</v>
      </c>
      <c r="F153" s="163">
        <f t="shared" si="6"/>
        <v>0</v>
      </c>
      <c r="G153" s="14">
        <f t="shared" si="7"/>
        <v>1</v>
      </c>
      <c r="H153" s="14"/>
    </row>
    <row r="154" s="186" customFormat="1" ht="18.75" spans="1:8">
      <c r="A154" s="168"/>
      <c r="B154" s="188">
        <v>152</v>
      </c>
      <c r="C154" s="14">
        <v>20202731</v>
      </c>
      <c r="D154" s="14">
        <v>0</v>
      </c>
      <c r="E154" s="14">
        <v>27</v>
      </c>
      <c r="F154" s="163">
        <f t="shared" si="6"/>
        <v>0</v>
      </c>
      <c r="G154" s="14">
        <f t="shared" si="7"/>
        <v>1</v>
      </c>
      <c r="H154" s="14"/>
    </row>
    <row r="155" s="186" customFormat="1" ht="18.75" spans="1:8">
      <c r="A155" s="168"/>
      <c r="B155" s="188">
        <v>153</v>
      </c>
      <c r="C155" s="14">
        <v>20202831</v>
      </c>
      <c r="D155" s="14">
        <v>0</v>
      </c>
      <c r="E155" s="14">
        <v>47</v>
      </c>
      <c r="F155" s="163">
        <f t="shared" si="6"/>
        <v>0</v>
      </c>
      <c r="G155" s="14">
        <f t="shared" si="7"/>
        <v>1</v>
      </c>
      <c r="H155" s="14"/>
    </row>
    <row r="156" s="186" customFormat="1" ht="18.75" spans="1:8">
      <c r="A156" s="168"/>
      <c r="B156" s="188">
        <v>154</v>
      </c>
      <c r="C156" s="14">
        <v>20202832</v>
      </c>
      <c r="D156" s="14">
        <v>0</v>
      </c>
      <c r="E156" s="14">
        <v>27</v>
      </c>
      <c r="F156" s="163">
        <f t="shared" si="6"/>
        <v>0</v>
      </c>
      <c r="G156" s="14">
        <f t="shared" si="7"/>
        <v>1</v>
      </c>
      <c r="H156" s="14"/>
    </row>
    <row r="157" s="186" customFormat="1" ht="18.75" spans="1:8">
      <c r="A157" s="168"/>
      <c r="B157" s="188">
        <v>155</v>
      </c>
      <c r="C157" s="14">
        <v>20202833</v>
      </c>
      <c r="D157" s="14">
        <v>0</v>
      </c>
      <c r="E157" s="14">
        <v>23</v>
      </c>
      <c r="F157" s="163">
        <f t="shared" si="6"/>
        <v>0</v>
      </c>
      <c r="G157" s="14">
        <f t="shared" si="7"/>
        <v>1</v>
      </c>
      <c r="H157" s="14"/>
    </row>
    <row r="158" s="186" customFormat="1" ht="18.75" spans="1:8">
      <c r="A158" s="168"/>
      <c r="B158" s="188">
        <v>156</v>
      </c>
      <c r="C158" s="14">
        <v>20202841</v>
      </c>
      <c r="D158" s="14">
        <v>0</v>
      </c>
      <c r="E158" s="14">
        <v>30</v>
      </c>
      <c r="F158" s="163">
        <f t="shared" si="6"/>
        <v>0</v>
      </c>
      <c r="G158" s="14">
        <f t="shared" si="7"/>
        <v>1</v>
      </c>
      <c r="H158" s="14"/>
    </row>
    <row r="159" s="186" customFormat="1" ht="18.75" spans="1:8">
      <c r="A159" s="168"/>
      <c r="B159" s="188">
        <v>157</v>
      </c>
      <c r="C159" s="14">
        <v>20202842</v>
      </c>
      <c r="D159" s="14">
        <v>0</v>
      </c>
      <c r="E159" s="14">
        <v>32</v>
      </c>
      <c r="F159" s="163">
        <f t="shared" si="6"/>
        <v>0</v>
      </c>
      <c r="G159" s="14">
        <f t="shared" si="7"/>
        <v>1</v>
      </c>
      <c r="H159" s="14"/>
    </row>
    <row r="160" s="186" customFormat="1" ht="18.75" spans="1:8">
      <c r="A160" s="168"/>
      <c r="B160" s="188">
        <v>158</v>
      </c>
      <c r="C160" s="14">
        <v>20202843</v>
      </c>
      <c r="D160" s="14">
        <v>0</v>
      </c>
      <c r="E160" s="14">
        <v>31</v>
      </c>
      <c r="F160" s="163">
        <f t="shared" si="6"/>
        <v>0</v>
      </c>
      <c r="G160" s="14">
        <f t="shared" si="7"/>
        <v>1</v>
      </c>
      <c r="H160" s="14"/>
    </row>
    <row r="161" s="186" customFormat="1" ht="18.75" spans="1:8">
      <c r="A161" s="168"/>
      <c r="B161" s="188">
        <v>159</v>
      </c>
      <c r="C161" s="14">
        <v>20202844</v>
      </c>
      <c r="D161" s="14">
        <v>0</v>
      </c>
      <c r="E161" s="14">
        <v>29</v>
      </c>
      <c r="F161" s="163">
        <f t="shared" si="6"/>
        <v>0</v>
      </c>
      <c r="G161" s="14">
        <f t="shared" si="7"/>
        <v>1</v>
      </c>
      <c r="H161" s="14"/>
    </row>
    <row r="162" s="186" customFormat="1" ht="18.75" spans="1:8">
      <c r="A162" s="168"/>
      <c r="B162" s="188">
        <v>160</v>
      </c>
      <c r="C162" s="14">
        <v>20202931</v>
      </c>
      <c r="D162" s="14">
        <v>0</v>
      </c>
      <c r="E162" s="14">
        <v>31</v>
      </c>
      <c r="F162" s="163">
        <f t="shared" si="6"/>
        <v>0</v>
      </c>
      <c r="G162" s="14">
        <f t="shared" si="7"/>
        <v>1</v>
      </c>
      <c r="H162" s="14"/>
    </row>
    <row r="163" s="186" customFormat="1" ht="18.75" spans="1:8">
      <c r="A163" s="168"/>
      <c r="B163" s="188">
        <v>161</v>
      </c>
      <c r="C163" s="14">
        <v>20202932</v>
      </c>
      <c r="D163" s="14">
        <v>0</v>
      </c>
      <c r="E163" s="14">
        <v>24</v>
      </c>
      <c r="F163" s="163">
        <f t="shared" si="6"/>
        <v>0</v>
      </c>
      <c r="G163" s="14">
        <f t="shared" si="7"/>
        <v>1</v>
      </c>
      <c r="H163" s="14"/>
    </row>
    <row r="164" s="186" customFormat="1" ht="18.75" spans="1:8">
      <c r="A164" s="168"/>
      <c r="B164" s="188">
        <v>162</v>
      </c>
      <c r="C164" s="14">
        <v>20202933</v>
      </c>
      <c r="D164" s="14">
        <v>0</v>
      </c>
      <c r="E164" s="14">
        <v>29</v>
      </c>
      <c r="F164" s="163">
        <f t="shared" si="6"/>
        <v>0</v>
      </c>
      <c r="G164" s="14">
        <f t="shared" si="7"/>
        <v>1</v>
      </c>
      <c r="H164" s="14"/>
    </row>
    <row r="165" s="186" customFormat="1" ht="18.75" spans="1:8">
      <c r="A165" s="168"/>
      <c r="B165" s="188">
        <v>163</v>
      </c>
      <c r="C165" s="14">
        <v>20203031</v>
      </c>
      <c r="D165" s="14">
        <v>0</v>
      </c>
      <c r="E165" s="14">
        <v>51</v>
      </c>
      <c r="F165" s="163">
        <f t="shared" si="6"/>
        <v>0</v>
      </c>
      <c r="G165" s="14">
        <f t="shared" si="7"/>
        <v>1</v>
      </c>
      <c r="H165" s="14"/>
    </row>
    <row r="166" s="186" customFormat="1" ht="18.75" spans="1:8">
      <c r="A166" s="168"/>
      <c r="B166" s="188">
        <v>164</v>
      </c>
      <c r="C166" s="14">
        <v>20203032</v>
      </c>
      <c r="D166" s="14">
        <v>0</v>
      </c>
      <c r="E166" s="14">
        <v>52</v>
      </c>
      <c r="F166" s="163">
        <f t="shared" si="6"/>
        <v>0</v>
      </c>
      <c r="G166" s="14">
        <f t="shared" si="7"/>
        <v>1</v>
      </c>
      <c r="H166" s="14"/>
    </row>
    <row r="167" s="186" customFormat="1" ht="18.75" spans="1:8">
      <c r="A167" s="168"/>
      <c r="B167" s="188">
        <v>165</v>
      </c>
      <c r="C167" s="14">
        <v>20203033</v>
      </c>
      <c r="D167" s="14">
        <v>0</v>
      </c>
      <c r="E167" s="14">
        <v>48</v>
      </c>
      <c r="F167" s="163">
        <f t="shared" si="6"/>
        <v>0</v>
      </c>
      <c r="G167" s="14">
        <f t="shared" si="7"/>
        <v>1</v>
      </c>
      <c r="H167" s="14"/>
    </row>
    <row r="168" s="186" customFormat="1" ht="18.75" spans="1:8">
      <c r="A168" s="168"/>
      <c r="B168" s="188">
        <v>166</v>
      </c>
      <c r="C168" s="14">
        <v>20203034</v>
      </c>
      <c r="D168" s="14">
        <v>0</v>
      </c>
      <c r="E168" s="14">
        <v>49</v>
      </c>
      <c r="F168" s="163">
        <f t="shared" si="6"/>
        <v>0</v>
      </c>
      <c r="G168" s="14">
        <f t="shared" si="7"/>
        <v>1</v>
      </c>
      <c r="H168" s="14"/>
    </row>
    <row r="169" s="186" customFormat="1" ht="18.75" spans="1:8">
      <c r="A169" s="168"/>
      <c r="B169" s="188">
        <v>167</v>
      </c>
      <c r="C169" s="14">
        <v>20203035</v>
      </c>
      <c r="D169" s="14">
        <v>0</v>
      </c>
      <c r="E169" s="14">
        <v>50</v>
      </c>
      <c r="F169" s="163">
        <f t="shared" si="6"/>
        <v>0</v>
      </c>
      <c r="G169" s="14">
        <f t="shared" si="7"/>
        <v>1</v>
      </c>
      <c r="H169" s="14"/>
    </row>
    <row r="170" s="186" customFormat="1" ht="18.75" spans="1:8">
      <c r="A170" s="168"/>
      <c r="B170" s="188">
        <v>168</v>
      </c>
      <c r="C170" s="14">
        <v>20203036</v>
      </c>
      <c r="D170" s="14">
        <v>0</v>
      </c>
      <c r="E170" s="14">
        <v>51</v>
      </c>
      <c r="F170" s="163">
        <f t="shared" si="6"/>
        <v>0</v>
      </c>
      <c r="G170" s="14">
        <f t="shared" si="7"/>
        <v>1</v>
      </c>
      <c r="H170" s="14"/>
    </row>
    <row r="171" s="186" customFormat="1" ht="18.75" spans="1:8">
      <c r="A171" s="168"/>
      <c r="B171" s="188">
        <v>169</v>
      </c>
      <c r="C171" s="14">
        <v>20203631</v>
      </c>
      <c r="D171" s="14">
        <v>0</v>
      </c>
      <c r="E171" s="14">
        <v>32</v>
      </c>
      <c r="F171" s="163">
        <f t="shared" si="6"/>
        <v>0</v>
      </c>
      <c r="G171" s="14">
        <f t="shared" si="7"/>
        <v>1</v>
      </c>
      <c r="H171" s="14"/>
    </row>
    <row r="172" s="186" customFormat="1" ht="18.75" spans="1:8">
      <c r="A172" s="168"/>
      <c r="B172" s="188">
        <v>170</v>
      </c>
      <c r="C172" s="14">
        <v>20203632</v>
      </c>
      <c r="D172" s="14">
        <v>0</v>
      </c>
      <c r="E172" s="14">
        <v>32</v>
      </c>
      <c r="F172" s="163">
        <f t="shared" si="6"/>
        <v>0</v>
      </c>
      <c r="G172" s="14">
        <f t="shared" si="7"/>
        <v>1</v>
      </c>
      <c r="H172" s="14"/>
    </row>
    <row r="173" s="186" customFormat="1" ht="18.75" spans="1:8">
      <c r="A173" s="168"/>
      <c r="B173" s="188">
        <v>171</v>
      </c>
      <c r="C173" s="14">
        <v>20203633</v>
      </c>
      <c r="D173" s="14">
        <v>0</v>
      </c>
      <c r="E173" s="14">
        <v>33</v>
      </c>
      <c r="F173" s="163">
        <f t="shared" si="6"/>
        <v>0</v>
      </c>
      <c r="G173" s="14">
        <f t="shared" si="7"/>
        <v>1</v>
      </c>
      <c r="H173" s="14"/>
    </row>
    <row r="174" s="186" customFormat="1" ht="18.75" spans="1:8">
      <c r="A174" s="168"/>
      <c r="B174" s="191">
        <v>172</v>
      </c>
      <c r="C174" s="189">
        <v>20203634</v>
      </c>
      <c r="D174" s="189">
        <v>1</v>
      </c>
      <c r="E174" s="189">
        <v>30</v>
      </c>
      <c r="F174" s="196">
        <f t="shared" si="6"/>
        <v>0.00666666666666667</v>
      </c>
      <c r="G174" s="189">
        <f t="shared" si="7"/>
        <v>80</v>
      </c>
      <c r="H174" s="189" t="s">
        <v>29</v>
      </c>
    </row>
    <row r="175" s="186" customFormat="1" ht="18.75" spans="1:8">
      <c r="A175" s="168"/>
      <c r="B175" s="188">
        <v>173</v>
      </c>
      <c r="C175" s="14">
        <v>20203635</v>
      </c>
      <c r="D175" s="14">
        <v>0</v>
      </c>
      <c r="E175" s="14">
        <v>35</v>
      </c>
      <c r="F175" s="163">
        <f t="shared" si="6"/>
        <v>0</v>
      </c>
      <c r="G175" s="14">
        <f t="shared" si="7"/>
        <v>1</v>
      </c>
      <c r="H175" s="14"/>
    </row>
    <row r="176" s="186" customFormat="1" ht="18.75" spans="1:8">
      <c r="A176" s="168"/>
      <c r="B176" s="188">
        <v>174</v>
      </c>
      <c r="C176" s="14">
        <v>20203641</v>
      </c>
      <c r="D176" s="14">
        <v>0</v>
      </c>
      <c r="E176" s="14">
        <v>42</v>
      </c>
      <c r="F176" s="163">
        <f t="shared" si="6"/>
        <v>0</v>
      </c>
      <c r="G176" s="14">
        <f t="shared" si="7"/>
        <v>1</v>
      </c>
      <c r="H176" s="14"/>
    </row>
    <row r="177" s="186" customFormat="1" ht="18.75" spans="1:8">
      <c r="A177" s="168"/>
      <c r="B177" s="188">
        <v>175</v>
      </c>
      <c r="C177" s="14">
        <v>20212731</v>
      </c>
      <c r="D177" s="14">
        <v>0</v>
      </c>
      <c r="E177" s="14">
        <v>40</v>
      </c>
      <c r="F177" s="163">
        <f t="shared" si="6"/>
        <v>0</v>
      </c>
      <c r="G177" s="14">
        <f t="shared" si="7"/>
        <v>1</v>
      </c>
      <c r="H177" s="14"/>
    </row>
    <row r="178" s="186" customFormat="1" ht="18.75" spans="1:8">
      <c r="A178" s="168"/>
      <c r="B178" s="188">
        <v>176</v>
      </c>
      <c r="C178" s="14">
        <v>20212831</v>
      </c>
      <c r="D178" s="14">
        <v>0</v>
      </c>
      <c r="E178" s="14">
        <v>41</v>
      </c>
      <c r="F178" s="163">
        <f t="shared" si="6"/>
        <v>0</v>
      </c>
      <c r="G178" s="14">
        <f t="shared" si="7"/>
        <v>1</v>
      </c>
      <c r="H178" s="14"/>
    </row>
    <row r="179" s="186" customFormat="1" ht="18.75" spans="1:8">
      <c r="A179" s="168"/>
      <c r="B179" s="188">
        <v>177</v>
      </c>
      <c r="C179" s="14">
        <v>20212832</v>
      </c>
      <c r="D179" s="14">
        <v>0</v>
      </c>
      <c r="E179" s="14">
        <v>41</v>
      </c>
      <c r="F179" s="163">
        <f t="shared" si="6"/>
        <v>0</v>
      </c>
      <c r="G179" s="14">
        <f t="shared" si="7"/>
        <v>1</v>
      </c>
      <c r="H179" s="14"/>
    </row>
    <row r="180" s="186" customFormat="1" ht="18.75" spans="1:8">
      <c r="A180" s="168"/>
      <c r="B180" s="188">
        <v>178</v>
      </c>
      <c r="C180" s="14">
        <v>20212841</v>
      </c>
      <c r="D180" s="14">
        <v>0</v>
      </c>
      <c r="E180" s="14">
        <v>45</v>
      </c>
      <c r="F180" s="163">
        <f t="shared" ref="F180:F196" si="8">D180/(E180*5)</f>
        <v>0</v>
      </c>
      <c r="G180" s="14">
        <f t="shared" si="7"/>
        <v>1</v>
      </c>
      <c r="H180" s="14"/>
    </row>
    <row r="181" s="186" customFormat="1" ht="18.75" spans="1:8">
      <c r="A181" s="168"/>
      <c r="B181" s="188">
        <v>179</v>
      </c>
      <c r="C181" s="14">
        <v>20212842</v>
      </c>
      <c r="D181" s="14">
        <v>0</v>
      </c>
      <c r="E181" s="14">
        <v>46</v>
      </c>
      <c r="F181" s="163">
        <f t="shared" si="8"/>
        <v>0</v>
      </c>
      <c r="G181" s="14">
        <f t="shared" si="7"/>
        <v>1</v>
      </c>
      <c r="H181" s="14"/>
    </row>
    <row r="182" s="186" customFormat="1" ht="18.75" spans="1:8">
      <c r="A182" s="168"/>
      <c r="B182" s="188">
        <v>180</v>
      </c>
      <c r="C182" s="14">
        <v>20212843</v>
      </c>
      <c r="D182" s="14">
        <v>0</v>
      </c>
      <c r="E182" s="14">
        <v>44</v>
      </c>
      <c r="F182" s="163">
        <f t="shared" si="8"/>
        <v>0</v>
      </c>
      <c r="G182" s="14">
        <f t="shared" si="7"/>
        <v>1</v>
      </c>
      <c r="H182" s="14"/>
    </row>
    <row r="183" s="186" customFormat="1" ht="18.75" spans="1:8">
      <c r="A183" s="168"/>
      <c r="B183" s="188">
        <v>181</v>
      </c>
      <c r="C183" s="14">
        <v>20212931</v>
      </c>
      <c r="D183" s="14">
        <v>0</v>
      </c>
      <c r="E183" s="14">
        <v>47</v>
      </c>
      <c r="F183" s="163">
        <f t="shared" si="8"/>
        <v>0</v>
      </c>
      <c r="G183" s="14">
        <f t="shared" si="7"/>
        <v>1</v>
      </c>
      <c r="H183" s="14"/>
    </row>
    <row r="184" s="186" customFormat="1" ht="18.75" spans="1:8">
      <c r="A184" s="168"/>
      <c r="B184" s="188">
        <v>182</v>
      </c>
      <c r="C184" s="14">
        <v>20212932</v>
      </c>
      <c r="D184" s="14">
        <v>0</v>
      </c>
      <c r="E184" s="14">
        <v>46</v>
      </c>
      <c r="F184" s="163">
        <f t="shared" si="8"/>
        <v>0</v>
      </c>
      <c r="G184" s="14">
        <f t="shared" si="7"/>
        <v>1</v>
      </c>
      <c r="H184" s="14"/>
    </row>
    <row r="185" s="186" customFormat="1" ht="18.75" spans="1:8">
      <c r="A185" s="168"/>
      <c r="B185" s="188">
        <v>183</v>
      </c>
      <c r="C185" s="14">
        <v>20212933</v>
      </c>
      <c r="D185" s="14">
        <v>0</v>
      </c>
      <c r="E185" s="14">
        <v>40</v>
      </c>
      <c r="F185" s="163">
        <f t="shared" si="8"/>
        <v>0</v>
      </c>
      <c r="G185" s="14">
        <f t="shared" si="7"/>
        <v>1</v>
      </c>
      <c r="H185" s="14"/>
    </row>
    <row r="186" s="186" customFormat="1" ht="18.75" spans="1:8">
      <c r="A186" s="168"/>
      <c r="B186" s="188">
        <v>184</v>
      </c>
      <c r="C186" s="14">
        <v>20212941</v>
      </c>
      <c r="D186" s="14">
        <v>0</v>
      </c>
      <c r="E186" s="14">
        <v>41</v>
      </c>
      <c r="F186" s="163">
        <f t="shared" si="8"/>
        <v>0</v>
      </c>
      <c r="G186" s="14">
        <f t="shared" ref="G186:G196" si="9">RANK(F186,$F$116:$F$196,1)</f>
        <v>1</v>
      </c>
      <c r="H186" s="14"/>
    </row>
    <row r="187" s="186" customFormat="1" ht="18.75" spans="1:8">
      <c r="A187" s="168"/>
      <c r="B187" s="188">
        <v>185</v>
      </c>
      <c r="C187" s="14">
        <v>20213031</v>
      </c>
      <c r="D187" s="14">
        <v>0</v>
      </c>
      <c r="E187" s="14">
        <v>45</v>
      </c>
      <c r="F187" s="163">
        <f t="shared" si="8"/>
        <v>0</v>
      </c>
      <c r="G187" s="14">
        <f t="shared" si="9"/>
        <v>1</v>
      </c>
      <c r="H187" s="14"/>
    </row>
    <row r="188" s="186" customFormat="1" ht="18.75" spans="1:8">
      <c r="A188" s="168"/>
      <c r="B188" s="188">
        <v>186</v>
      </c>
      <c r="C188" s="14">
        <v>20213032</v>
      </c>
      <c r="D188" s="14">
        <v>0</v>
      </c>
      <c r="E188" s="14">
        <v>35</v>
      </c>
      <c r="F188" s="163">
        <f t="shared" si="8"/>
        <v>0</v>
      </c>
      <c r="G188" s="14">
        <f t="shared" si="9"/>
        <v>1</v>
      </c>
      <c r="H188" s="14"/>
    </row>
    <row r="189" s="186" customFormat="1" ht="18.75" spans="1:8">
      <c r="A189" s="168"/>
      <c r="B189" s="188">
        <v>187</v>
      </c>
      <c r="C189" s="14">
        <v>20213033</v>
      </c>
      <c r="D189" s="14">
        <v>0</v>
      </c>
      <c r="E189" s="14">
        <v>35</v>
      </c>
      <c r="F189" s="163">
        <f t="shared" si="8"/>
        <v>0</v>
      </c>
      <c r="G189" s="14">
        <f t="shared" si="9"/>
        <v>1</v>
      </c>
      <c r="H189" s="14"/>
    </row>
    <row r="190" s="186" customFormat="1" ht="18.75" spans="1:8">
      <c r="A190" s="168"/>
      <c r="B190" s="188">
        <v>188</v>
      </c>
      <c r="C190" s="14">
        <v>20213631</v>
      </c>
      <c r="D190" s="14">
        <v>0</v>
      </c>
      <c r="E190" s="14">
        <v>45</v>
      </c>
      <c r="F190" s="163">
        <f t="shared" si="8"/>
        <v>0</v>
      </c>
      <c r="G190" s="14">
        <f t="shared" si="9"/>
        <v>1</v>
      </c>
      <c r="H190" s="14"/>
    </row>
    <row r="191" s="186" customFormat="1" ht="18.75" spans="1:8">
      <c r="A191" s="168"/>
      <c r="B191" s="188">
        <v>189</v>
      </c>
      <c r="C191" s="14">
        <v>20213632</v>
      </c>
      <c r="D191" s="14">
        <v>0</v>
      </c>
      <c r="E191" s="14">
        <v>45</v>
      </c>
      <c r="F191" s="163">
        <f t="shared" si="8"/>
        <v>0</v>
      </c>
      <c r="G191" s="14">
        <f t="shared" si="9"/>
        <v>1</v>
      </c>
      <c r="H191" s="14"/>
    </row>
    <row r="192" s="186" customFormat="1" ht="18.75" spans="1:8">
      <c r="A192" s="168"/>
      <c r="B192" s="188">
        <v>190</v>
      </c>
      <c r="C192" s="14">
        <v>20213633</v>
      </c>
      <c r="D192" s="14">
        <v>0</v>
      </c>
      <c r="E192" s="14">
        <v>46</v>
      </c>
      <c r="F192" s="163">
        <f t="shared" si="8"/>
        <v>0</v>
      </c>
      <c r="G192" s="14">
        <f t="shared" si="9"/>
        <v>1</v>
      </c>
      <c r="H192" s="14"/>
    </row>
    <row r="193" s="186" customFormat="1" ht="18.75" spans="1:8">
      <c r="A193" s="168"/>
      <c r="B193" s="188">
        <v>191</v>
      </c>
      <c r="C193" s="14">
        <v>20213634</v>
      </c>
      <c r="D193" s="14">
        <v>0</v>
      </c>
      <c r="E193" s="14">
        <v>45</v>
      </c>
      <c r="F193" s="163">
        <f t="shared" si="8"/>
        <v>0</v>
      </c>
      <c r="G193" s="14">
        <f t="shared" si="9"/>
        <v>1</v>
      </c>
      <c r="H193" s="14"/>
    </row>
    <row r="194" s="186" customFormat="1" ht="18.75" spans="1:8">
      <c r="A194" s="168"/>
      <c r="B194" s="188">
        <v>192</v>
      </c>
      <c r="C194" s="14">
        <v>20213635</v>
      </c>
      <c r="D194" s="14">
        <v>0</v>
      </c>
      <c r="E194" s="14">
        <v>41</v>
      </c>
      <c r="F194" s="163">
        <f t="shared" si="8"/>
        <v>0</v>
      </c>
      <c r="G194" s="14">
        <f t="shared" si="9"/>
        <v>1</v>
      </c>
      <c r="H194" s="14"/>
    </row>
    <row r="195" s="186" customFormat="1" ht="18.75" spans="1:8">
      <c r="A195" s="168"/>
      <c r="B195" s="188">
        <v>193</v>
      </c>
      <c r="C195" s="14">
        <v>20213641</v>
      </c>
      <c r="D195" s="14">
        <v>0</v>
      </c>
      <c r="E195" s="14">
        <v>41</v>
      </c>
      <c r="F195" s="163">
        <f t="shared" si="8"/>
        <v>0</v>
      </c>
      <c r="G195" s="14">
        <f t="shared" si="9"/>
        <v>1</v>
      </c>
      <c r="H195" s="14"/>
    </row>
    <row r="196" s="186" customFormat="1" ht="18.75" spans="1:8">
      <c r="A196" s="168"/>
      <c r="B196" s="188">
        <v>194</v>
      </c>
      <c r="C196" s="14">
        <v>20213642</v>
      </c>
      <c r="D196" s="14">
        <v>0</v>
      </c>
      <c r="E196" s="14">
        <v>46</v>
      </c>
      <c r="F196" s="163">
        <f t="shared" si="8"/>
        <v>0</v>
      </c>
      <c r="G196" s="14">
        <f t="shared" si="9"/>
        <v>1</v>
      </c>
      <c r="H196" s="14"/>
    </row>
    <row r="197" s="186" customFormat="1" ht="18.75" spans="1:8">
      <c r="A197" s="6" t="s">
        <v>5</v>
      </c>
      <c r="B197" s="188">
        <v>195</v>
      </c>
      <c r="C197" s="7">
        <v>20182331</v>
      </c>
      <c r="D197" s="7">
        <v>0</v>
      </c>
      <c r="E197" s="7">
        <v>43</v>
      </c>
      <c r="F197" s="158">
        <f>D197/E197</f>
        <v>0</v>
      </c>
      <c r="G197" s="7">
        <f>RANK(F197,$F$197:$F$205,1)</f>
        <v>1</v>
      </c>
      <c r="H197" s="18"/>
    </row>
    <row r="198" s="186" customFormat="1" ht="18.75" spans="1:8">
      <c r="A198" s="8"/>
      <c r="B198" s="188">
        <v>196</v>
      </c>
      <c r="C198" s="7">
        <v>20182332</v>
      </c>
      <c r="D198" s="7">
        <v>0</v>
      </c>
      <c r="E198" s="7">
        <v>36</v>
      </c>
      <c r="F198" s="158">
        <f t="shared" ref="F198:F205" si="10">D198/E198</f>
        <v>0</v>
      </c>
      <c r="G198" s="7">
        <f t="shared" ref="G198:G205" si="11">RANK(F198,$F$197:$F$205,1)</f>
        <v>1</v>
      </c>
      <c r="H198" s="18"/>
    </row>
    <row r="199" s="126" customFormat="1" ht="18.75" spans="1:8">
      <c r="A199" s="8"/>
      <c r="B199" s="188">
        <v>197</v>
      </c>
      <c r="C199" s="7">
        <v>20192331</v>
      </c>
      <c r="D199" s="7">
        <v>0</v>
      </c>
      <c r="E199" s="7">
        <v>37</v>
      </c>
      <c r="F199" s="158">
        <f t="shared" si="10"/>
        <v>0</v>
      </c>
      <c r="G199" s="7">
        <f t="shared" si="11"/>
        <v>1</v>
      </c>
      <c r="H199" s="18"/>
    </row>
    <row r="200" s="126" customFormat="1" ht="18.75" spans="1:8">
      <c r="A200" s="8"/>
      <c r="B200" s="188">
        <v>198</v>
      </c>
      <c r="C200" s="7">
        <v>20192332</v>
      </c>
      <c r="D200" s="7">
        <v>0</v>
      </c>
      <c r="E200" s="7">
        <v>34</v>
      </c>
      <c r="F200" s="158">
        <f t="shared" si="10"/>
        <v>0</v>
      </c>
      <c r="G200" s="7">
        <f t="shared" si="11"/>
        <v>1</v>
      </c>
      <c r="H200" s="18"/>
    </row>
    <row r="201" s="126" customFormat="1" ht="18.75" spans="1:8">
      <c r="A201" s="8"/>
      <c r="B201" s="188">
        <v>199</v>
      </c>
      <c r="C201" s="7">
        <v>20202331</v>
      </c>
      <c r="D201" s="7">
        <v>0</v>
      </c>
      <c r="E201" s="7">
        <v>38</v>
      </c>
      <c r="F201" s="158">
        <f t="shared" si="10"/>
        <v>0</v>
      </c>
      <c r="G201" s="7">
        <f t="shared" si="11"/>
        <v>1</v>
      </c>
      <c r="H201" s="18"/>
    </row>
    <row r="202" s="126" customFormat="1" ht="18.75" spans="1:8">
      <c r="A202" s="8"/>
      <c r="B202" s="191">
        <v>200</v>
      </c>
      <c r="C202" s="192">
        <v>20202332</v>
      </c>
      <c r="D202" s="192">
        <v>1</v>
      </c>
      <c r="E202" s="192">
        <v>37</v>
      </c>
      <c r="F202" s="193">
        <f t="shared" si="10"/>
        <v>0.027027027027027</v>
      </c>
      <c r="G202" s="192">
        <f t="shared" si="11"/>
        <v>9</v>
      </c>
      <c r="H202" s="189" t="s">
        <v>29</v>
      </c>
    </row>
    <row r="203" s="126" customFormat="1" ht="18.75" spans="1:8">
      <c r="A203" s="8"/>
      <c r="B203" s="188">
        <v>201</v>
      </c>
      <c r="C203" s="7">
        <v>20212331</v>
      </c>
      <c r="D203" s="7">
        <v>0</v>
      </c>
      <c r="E203" s="7">
        <v>32</v>
      </c>
      <c r="F203" s="158">
        <f t="shared" si="10"/>
        <v>0</v>
      </c>
      <c r="G203" s="7">
        <f t="shared" si="11"/>
        <v>1</v>
      </c>
      <c r="H203" s="18"/>
    </row>
    <row r="204" s="126" customFormat="1" ht="18.75" spans="1:8">
      <c r="A204" s="8"/>
      <c r="B204" s="188">
        <v>202</v>
      </c>
      <c r="C204" s="7">
        <v>20212332</v>
      </c>
      <c r="D204" s="7">
        <v>0</v>
      </c>
      <c r="E204" s="7">
        <v>32</v>
      </c>
      <c r="F204" s="158">
        <f t="shared" si="10"/>
        <v>0</v>
      </c>
      <c r="G204" s="7">
        <f t="shared" si="11"/>
        <v>1</v>
      </c>
      <c r="H204" s="18"/>
    </row>
    <row r="205" s="126" customFormat="1" ht="18.75" spans="1:8">
      <c r="A205" s="10"/>
      <c r="B205" s="188">
        <v>203</v>
      </c>
      <c r="C205" s="7">
        <v>20212333</v>
      </c>
      <c r="D205" s="7">
        <v>0</v>
      </c>
      <c r="E205" s="7">
        <v>30</v>
      </c>
      <c r="F205" s="158">
        <f t="shared" si="10"/>
        <v>0</v>
      </c>
      <c r="G205" s="7">
        <f t="shared" si="11"/>
        <v>1</v>
      </c>
      <c r="H205" s="18"/>
    </row>
    <row r="206" ht="18.75" spans="1:8">
      <c r="A206" s="153"/>
      <c r="B206" s="171"/>
      <c r="C206" s="153"/>
      <c r="D206" s="153"/>
      <c r="E206" s="153"/>
      <c r="F206" s="174"/>
      <c r="G206" s="153"/>
      <c r="H206" s="154"/>
    </row>
    <row r="207" ht="18.75" spans="1:7">
      <c r="A207" s="198"/>
      <c r="B207" s="199"/>
      <c r="C207" s="198"/>
      <c r="D207" s="198"/>
      <c r="E207" s="198"/>
      <c r="F207" s="200"/>
      <c r="G207" s="198"/>
    </row>
    <row r="208" ht="18.75" spans="1:7">
      <c r="A208" s="198"/>
      <c r="B208" s="199"/>
      <c r="C208" s="198"/>
      <c r="D208" s="198"/>
      <c r="E208" s="198"/>
      <c r="F208" s="200"/>
      <c r="G208" s="198"/>
    </row>
    <row r="209" ht="18.75" spans="1:7">
      <c r="A209" s="198"/>
      <c r="B209" s="199"/>
      <c r="C209" s="198"/>
      <c r="D209" s="198"/>
      <c r="E209" s="198"/>
      <c r="F209" s="200"/>
      <c r="G209" s="198"/>
    </row>
    <row r="210" ht="18.75" spans="1:7">
      <c r="A210" s="198"/>
      <c r="B210" s="199"/>
      <c r="C210" s="198"/>
      <c r="D210" s="198"/>
      <c r="E210" s="198"/>
      <c r="F210" s="200"/>
      <c r="G210" s="198"/>
    </row>
    <row r="211" ht="18.75" spans="1:7">
      <c r="A211" s="198"/>
      <c r="B211" s="199"/>
      <c r="C211" s="198"/>
      <c r="D211" s="198"/>
      <c r="E211" s="198"/>
      <c r="F211" s="200"/>
      <c r="G211" s="198"/>
    </row>
    <row r="212" ht="18.75" spans="1:7">
      <c r="A212" s="198"/>
      <c r="B212" s="199"/>
      <c r="C212" s="198"/>
      <c r="D212" s="198"/>
      <c r="E212" s="198"/>
      <c r="F212" s="200"/>
      <c r="G212" s="198"/>
    </row>
    <row r="213" ht="18.75" spans="1:7">
      <c r="A213" s="198"/>
      <c r="B213" s="199"/>
      <c r="C213" s="198"/>
      <c r="D213" s="198"/>
      <c r="E213" s="198"/>
      <c r="F213" s="200"/>
      <c r="G213" s="198"/>
    </row>
    <row r="214" ht="18.75" spans="1:7">
      <c r="A214" s="198"/>
      <c r="B214" s="199"/>
      <c r="C214" s="198"/>
      <c r="D214" s="198"/>
      <c r="E214" s="198"/>
      <c r="F214" s="200"/>
      <c r="G214" s="198"/>
    </row>
    <row r="215" ht="18.75" spans="1:7">
      <c r="A215" s="198"/>
      <c r="B215" s="199"/>
      <c r="C215" s="198"/>
      <c r="D215" s="198"/>
      <c r="E215" s="198"/>
      <c r="F215" s="200"/>
      <c r="G215" s="198"/>
    </row>
    <row r="216" ht="18.75" spans="1:7">
      <c r="A216" s="198"/>
      <c r="B216" s="199"/>
      <c r="C216" s="198"/>
      <c r="D216" s="198"/>
      <c r="E216" s="198"/>
      <c r="F216" s="200"/>
      <c r="G216" s="198"/>
    </row>
    <row r="217" ht="18.75" spans="1:7">
      <c r="A217" s="198"/>
      <c r="B217" s="199"/>
      <c r="C217" s="198"/>
      <c r="D217" s="198"/>
      <c r="E217" s="198"/>
      <c r="F217" s="200"/>
      <c r="G217" s="198"/>
    </row>
    <row r="218" ht="18.75" spans="1:7">
      <c r="A218" s="198"/>
      <c r="B218" s="199"/>
      <c r="C218" s="198"/>
      <c r="D218" s="198"/>
      <c r="E218" s="198"/>
      <c r="F218" s="200"/>
      <c r="G218" s="198"/>
    </row>
    <row r="219" ht="18.75" spans="1:7">
      <c r="A219" s="198"/>
      <c r="B219" s="199"/>
      <c r="C219" s="198"/>
      <c r="D219" s="198"/>
      <c r="E219" s="198"/>
      <c r="F219" s="200"/>
      <c r="G219" s="198"/>
    </row>
    <row r="220" ht="18.75" spans="1:7">
      <c r="A220" s="198"/>
      <c r="B220" s="199"/>
      <c r="C220" s="198"/>
      <c r="D220" s="198"/>
      <c r="E220" s="198"/>
      <c r="F220" s="200"/>
      <c r="G220" s="198"/>
    </row>
    <row r="221" ht="18.75" spans="1:7">
      <c r="A221" s="198"/>
      <c r="B221" s="199"/>
      <c r="C221" s="198"/>
      <c r="D221" s="198"/>
      <c r="E221" s="198"/>
      <c r="F221" s="200"/>
      <c r="G221" s="198"/>
    </row>
    <row r="222" ht="18.75" spans="1:7">
      <c r="A222" s="198"/>
      <c r="B222" s="199"/>
      <c r="C222" s="198"/>
      <c r="D222" s="198"/>
      <c r="E222" s="198"/>
      <c r="F222" s="200"/>
      <c r="G222" s="198"/>
    </row>
    <row r="223" ht="18.75" spans="1:7">
      <c r="A223" s="198"/>
      <c r="B223" s="199"/>
      <c r="C223" s="198"/>
      <c r="D223" s="198"/>
      <c r="E223" s="198"/>
      <c r="F223" s="200"/>
      <c r="G223" s="198"/>
    </row>
    <row r="224" ht="18.75" spans="1:7">
      <c r="A224" s="198"/>
      <c r="B224" s="199"/>
      <c r="C224" s="198"/>
      <c r="D224" s="198"/>
      <c r="E224" s="198"/>
      <c r="F224" s="200"/>
      <c r="G224" s="198"/>
    </row>
    <row r="225" ht="18.75" spans="1:7">
      <c r="A225" s="198"/>
      <c r="B225" s="199"/>
      <c r="C225" s="198"/>
      <c r="D225" s="198"/>
      <c r="E225" s="198"/>
      <c r="F225" s="200"/>
      <c r="G225" s="198"/>
    </row>
    <row r="226" ht="18.75" spans="1:7">
      <c r="A226" s="198"/>
      <c r="B226" s="199"/>
      <c r="C226" s="198"/>
      <c r="D226" s="198"/>
      <c r="E226" s="198"/>
      <c r="F226" s="200"/>
      <c r="G226" s="198"/>
    </row>
    <row r="227" ht="18.75" spans="1:7">
      <c r="A227" s="198"/>
      <c r="B227" s="199"/>
      <c r="C227" s="198"/>
      <c r="D227" s="198"/>
      <c r="E227" s="198"/>
      <c r="F227" s="200"/>
      <c r="G227" s="198"/>
    </row>
    <row r="228" ht="18.75" spans="1:7">
      <c r="A228" s="198"/>
      <c r="B228" s="199"/>
      <c r="C228" s="198"/>
      <c r="D228" s="198"/>
      <c r="E228" s="198"/>
      <c r="F228" s="200"/>
      <c r="G228" s="198"/>
    </row>
    <row r="229" ht="18.75" spans="1:7">
      <c r="A229" s="198"/>
      <c r="B229" s="199"/>
      <c r="C229" s="198"/>
      <c r="D229" s="198"/>
      <c r="E229" s="198"/>
      <c r="F229" s="200"/>
      <c r="G229" s="198"/>
    </row>
    <row r="230" ht="18.75" spans="1:7">
      <c r="A230" s="198"/>
      <c r="B230" s="199"/>
      <c r="C230" s="198"/>
      <c r="D230" s="198"/>
      <c r="E230" s="198"/>
      <c r="F230" s="200"/>
      <c r="G230" s="198"/>
    </row>
    <row r="231" ht="18.75" spans="1:7">
      <c r="A231" s="198"/>
      <c r="B231" s="199"/>
      <c r="C231" s="198"/>
      <c r="D231" s="198"/>
      <c r="E231" s="198"/>
      <c r="F231" s="200"/>
      <c r="G231" s="198"/>
    </row>
    <row r="232" ht="18.75" spans="1:7">
      <c r="A232" s="198"/>
      <c r="B232" s="199"/>
      <c r="C232" s="198"/>
      <c r="D232" s="198"/>
      <c r="E232" s="198"/>
      <c r="F232" s="200"/>
      <c r="G232" s="198"/>
    </row>
    <row r="233" ht="18.75" spans="1:7">
      <c r="A233" s="198"/>
      <c r="B233" s="199"/>
      <c r="C233" s="198"/>
      <c r="D233" s="198"/>
      <c r="E233" s="198"/>
      <c r="F233" s="200"/>
      <c r="G233" s="198"/>
    </row>
    <row r="234" ht="18.75" spans="1:7">
      <c r="A234" s="198"/>
      <c r="B234" s="199"/>
      <c r="C234" s="198"/>
      <c r="D234" s="198"/>
      <c r="E234" s="198"/>
      <c r="F234" s="200"/>
      <c r="G234" s="198"/>
    </row>
    <row r="235" ht="18.75" spans="1:7">
      <c r="A235" s="198"/>
      <c r="B235" s="199"/>
      <c r="C235" s="198"/>
      <c r="D235" s="198"/>
      <c r="E235" s="198"/>
      <c r="F235" s="200"/>
      <c r="G235" s="198"/>
    </row>
    <row r="236" ht="18.75" spans="1:7">
      <c r="A236" s="198"/>
      <c r="B236" s="199"/>
      <c r="C236" s="198"/>
      <c r="D236" s="198"/>
      <c r="E236" s="198"/>
      <c r="F236" s="200"/>
      <c r="G236" s="198"/>
    </row>
    <row r="237" ht="18.75" spans="1:7">
      <c r="A237" s="198"/>
      <c r="B237" s="199"/>
      <c r="C237" s="198"/>
      <c r="D237" s="198"/>
      <c r="E237" s="198"/>
      <c r="F237" s="200"/>
      <c r="G237" s="198"/>
    </row>
    <row r="238" ht="18.75" spans="1:7">
      <c r="A238" s="198"/>
      <c r="B238" s="199"/>
      <c r="C238" s="198"/>
      <c r="D238" s="198"/>
      <c r="E238" s="198"/>
      <c r="F238" s="200"/>
      <c r="G238" s="198"/>
    </row>
    <row r="239" ht="18.75" spans="1:7">
      <c r="A239" s="198"/>
      <c r="B239" s="199"/>
      <c r="C239" s="198"/>
      <c r="D239" s="198"/>
      <c r="E239" s="198"/>
      <c r="F239" s="200"/>
      <c r="G239" s="198"/>
    </row>
    <row r="240" ht="18.75" spans="1:7">
      <c r="A240" s="198"/>
      <c r="B240" s="199"/>
      <c r="C240" s="198"/>
      <c r="D240" s="198"/>
      <c r="E240" s="198"/>
      <c r="F240" s="200"/>
      <c r="G240" s="198"/>
    </row>
    <row r="241" ht="18.75" spans="1:7">
      <c r="A241" s="198"/>
      <c r="B241" s="199"/>
      <c r="C241" s="198"/>
      <c r="D241" s="198"/>
      <c r="E241" s="198"/>
      <c r="F241" s="200"/>
      <c r="G241" s="198"/>
    </row>
    <row r="242" ht="18.75" spans="1:7">
      <c r="A242" s="198"/>
      <c r="B242" s="199"/>
      <c r="C242" s="198"/>
      <c r="D242" s="198"/>
      <c r="E242" s="198"/>
      <c r="F242" s="200"/>
      <c r="G242" s="198"/>
    </row>
    <row r="243" ht="18.75" spans="1:7">
      <c r="A243" s="198"/>
      <c r="B243" s="199"/>
      <c r="C243" s="198"/>
      <c r="D243" s="198"/>
      <c r="E243" s="198"/>
      <c r="F243" s="200"/>
      <c r="G243" s="198"/>
    </row>
    <row r="244" ht="18.75" spans="1:7">
      <c r="A244" s="198"/>
      <c r="B244" s="199"/>
      <c r="C244" s="198"/>
      <c r="D244" s="198"/>
      <c r="E244" s="198"/>
      <c r="F244" s="200"/>
      <c r="G244" s="198"/>
    </row>
    <row r="245" ht="18.75" spans="1:7">
      <c r="A245" s="198"/>
      <c r="B245" s="199"/>
      <c r="C245" s="198"/>
      <c r="D245" s="198"/>
      <c r="E245" s="198"/>
      <c r="F245" s="200"/>
      <c r="G245" s="198"/>
    </row>
    <row r="246" ht="18.75" spans="1:7">
      <c r="A246" s="198"/>
      <c r="B246" s="199"/>
      <c r="C246" s="198"/>
      <c r="D246" s="198"/>
      <c r="E246" s="198"/>
      <c r="F246" s="200"/>
      <c r="G246" s="198"/>
    </row>
    <row r="247" ht="18.75" spans="1:7">
      <c r="A247" s="198"/>
      <c r="B247" s="199"/>
      <c r="C247" s="198"/>
      <c r="D247" s="198"/>
      <c r="E247" s="198"/>
      <c r="F247" s="200"/>
      <c r="G247" s="198"/>
    </row>
    <row r="248" ht="18.75" spans="1:7">
      <c r="A248" s="198"/>
      <c r="B248" s="199"/>
      <c r="C248" s="198"/>
      <c r="D248" s="198"/>
      <c r="E248" s="198"/>
      <c r="F248" s="200"/>
      <c r="G248" s="198"/>
    </row>
    <row r="249" ht="18.75" spans="1:7">
      <c r="A249" s="198"/>
      <c r="B249" s="199"/>
      <c r="C249" s="198"/>
      <c r="D249" s="198"/>
      <c r="E249" s="198"/>
      <c r="F249" s="200"/>
      <c r="G249" s="198"/>
    </row>
    <row r="250" ht="18.75" spans="1:7">
      <c r="A250" s="198"/>
      <c r="B250" s="199"/>
      <c r="C250" s="198"/>
      <c r="D250" s="198"/>
      <c r="E250" s="198"/>
      <c r="F250" s="200"/>
      <c r="G250" s="198"/>
    </row>
    <row r="251" ht="18.75" spans="1:7">
      <c r="A251" s="198"/>
      <c r="B251" s="199"/>
      <c r="C251" s="198"/>
      <c r="D251" s="198"/>
      <c r="E251" s="198"/>
      <c r="F251" s="200"/>
      <c r="G251" s="198"/>
    </row>
    <row r="252" ht="18.75" spans="1:7">
      <c r="A252" s="198"/>
      <c r="B252" s="199"/>
      <c r="C252" s="198"/>
      <c r="D252" s="198"/>
      <c r="E252" s="198"/>
      <c r="F252" s="200"/>
      <c r="G252" s="198"/>
    </row>
    <row r="253" ht="18.75" spans="1:7">
      <c r="A253" s="198"/>
      <c r="B253" s="199"/>
      <c r="C253" s="198"/>
      <c r="D253" s="198"/>
      <c r="E253" s="198"/>
      <c r="F253" s="200"/>
      <c r="G253" s="198"/>
    </row>
    <row r="254" ht="18.75" spans="1:7">
      <c r="A254" s="198"/>
      <c r="B254" s="199"/>
      <c r="C254" s="198"/>
      <c r="D254" s="198"/>
      <c r="E254" s="198"/>
      <c r="F254" s="200"/>
      <c r="G254" s="198"/>
    </row>
    <row r="255" ht="18.75" spans="1:7">
      <c r="A255" s="198"/>
      <c r="B255" s="199"/>
      <c r="C255" s="198"/>
      <c r="D255" s="198"/>
      <c r="E255" s="198"/>
      <c r="F255" s="200"/>
      <c r="G255" s="198"/>
    </row>
    <row r="256" ht="18.75" spans="1:7">
      <c r="A256" s="198"/>
      <c r="B256" s="199"/>
      <c r="C256" s="198"/>
      <c r="D256" s="198"/>
      <c r="E256" s="198"/>
      <c r="F256" s="200"/>
      <c r="G256" s="198"/>
    </row>
    <row r="257" ht="18.75" spans="1:7">
      <c r="A257" s="198"/>
      <c r="B257" s="199"/>
      <c r="C257" s="198"/>
      <c r="D257" s="198"/>
      <c r="E257" s="198"/>
      <c r="F257" s="200"/>
      <c r="G257" s="198"/>
    </row>
    <row r="258" ht="18.75" spans="1:7">
      <c r="A258" s="198"/>
      <c r="B258" s="199"/>
      <c r="C258" s="198"/>
      <c r="D258" s="198"/>
      <c r="E258" s="198"/>
      <c r="F258" s="200"/>
      <c r="G258" s="198"/>
    </row>
    <row r="259" ht="18.75" spans="1:7">
      <c r="A259" s="198"/>
      <c r="B259" s="199"/>
      <c r="C259" s="198"/>
      <c r="D259" s="198"/>
      <c r="E259" s="198"/>
      <c r="F259" s="200"/>
      <c r="G259" s="198"/>
    </row>
    <row r="260" ht="18.75" spans="1:7">
      <c r="A260" s="198"/>
      <c r="B260" s="199"/>
      <c r="C260" s="198"/>
      <c r="D260" s="198"/>
      <c r="E260" s="198"/>
      <c r="F260" s="200"/>
      <c r="G260" s="198"/>
    </row>
    <row r="261" ht="18.75" spans="1:7">
      <c r="A261" s="198"/>
      <c r="B261" s="199"/>
      <c r="C261" s="198"/>
      <c r="D261" s="198"/>
      <c r="E261" s="198"/>
      <c r="F261" s="200"/>
      <c r="G261" s="198"/>
    </row>
    <row r="262" ht="18.75" spans="1:7">
      <c r="A262" s="198"/>
      <c r="B262" s="199"/>
      <c r="C262" s="198"/>
      <c r="D262" s="198"/>
      <c r="E262" s="198"/>
      <c r="F262" s="200"/>
      <c r="G262" s="198"/>
    </row>
    <row r="263" ht="18.75" spans="1:7">
      <c r="A263" s="198"/>
      <c r="B263" s="199"/>
      <c r="C263" s="198"/>
      <c r="D263" s="198"/>
      <c r="E263" s="198"/>
      <c r="F263" s="200"/>
      <c r="G263" s="198"/>
    </row>
    <row r="264" ht="18.75" spans="1:7">
      <c r="A264" s="198"/>
      <c r="B264" s="199"/>
      <c r="C264" s="198"/>
      <c r="D264" s="198"/>
      <c r="E264" s="198"/>
      <c r="F264" s="200"/>
      <c r="G264" s="198"/>
    </row>
    <row r="265" ht="18.75" spans="1:7">
      <c r="A265" s="198"/>
      <c r="B265" s="199"/>
      <c r="C265" s="198"/>
      <c r="D265" s="198"/>
      <c r="E265" s="198"/>
      <c r="F265" s="200"/>
      <c r="G265" s="198"/>
    </row>
    <row r="266" ht="18.75" spans="1:7">
      <c r="A266" s="198"/>
      <c r="B266" s="199"/>
      <c r="C266" s="198"/>
      <c r="D266" s="198"/>
      <c r="E266" s="198"/>
      <c r="F266" s="200"/>
      <c r="G266" s="198"/>
    </row>
    <row r="267" ht="18.75" spans="1:7">
      <c r="A267" s="198"/>
      <c r="B267" s="199"/>
      <c r="C267" s="198"/>
      <c r="D267" s="198"/>
      <c r="E267" s="198"/>
      <c r="F267" s="200"/>
      <c r="G267" s="198"/>
    </row>
    <row r="268" ht="18.75" spans="1:7">
      <c r="A268" s="198"/>
      <c r="B268" s="199"/>
      <c r="C268" s="198"/>
      <c r="D268" s="198"/>
      <c r="E268" s="198"/>
      <c r="F268" s="200"/>
      <c r="G268" s="198"/>
    </row>
    <row r="269" ht="18.75" spans="1:7">
      <c r="A269" s="198"/>
      <c r="B269" s="199"/>
      <c r="C269" s="198"/>
      <c r="D269" s="198"/>
      <c r="E269" s="198"/>
      <c r="F269" s="200"/>
      <c r="G269" s="198"/>
    </row>
    <row r="270" ht="18.75" spans="1:7">
      <c r="A270" s="198"/>
      <c r="B270" s="199"/>
      <c r="C270" s="198"/>
      <c r="D270" s="198"/>
      <c r="E270" s="198"/>
      <c r="F270" s="200"/>
      <c r="G270" s="198"/>
    </row>
  </sheetData>
  <sortState ref="A3:H205">
    <sortCondition ref="C197"/>
  </sortState>
  <mergeCells count="5">
    <mergeCell ref="A1:H1"/>
    <mergeCell ref="A3:A49"/>
    <mergeCell ref="A50:A115"/>
    <mergeCell ref="A116:A196"/>
    <mergeCell ref="A197:A20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zoomScale="90" zoomScaleNormal="90" workbookViewId="0">
      <selection activeCell="A16" sqref="A16"/>
    </sheetView>
  </sheetViews>
  <sheetFormatPr defaultColWidth="9" defaultRowHeight="13.5"/>
  <cols>
    <col min="1" max="1" width="21.1833333333333" customWidth="1"/>
    <col min="2" max="2" width="15" customWidth="1"/>
    <col min="3" max="3" width="15.3666666666667" customWidth="1"/>
    <col min="4" max="4" width="31.1833333333333" customWidth="1"/>
    <col min="5" max="5" width="12.2666666666667" customWidth="1"/>
    <col min="6" max="6" width="29.1833333333333" customWidth="1"/>
    <col min="7" max="7" width="20.45" customWidth="1"/>
    <col min="8" max="8" width="19.8166666666667" customWidth="1"/>
    <col min="9" max="9" width="27.1833333333333" customWidth="1"/>
    <col min="10" max="10" width="18.3666666666667" customWidth="1"/>
  </cols>
  <sheetData>
    <row r="1" s="126" customFormat="1" ht="22.5" spans="1:10">
      <c r="A1" s="177" t="s">
        <v>30</v>
      </c>
      <c r="B1" s="178"/>
      <c r="C1" s="178"/>
      <c r="D1" s="178"/>
      <c r="E1" s="178"/>
      <c r="F1" s="178"/>
      <c r="G1" s="178"/>
      <c r="H1" s="178"/>
      <c r="I1" s="178"/>
      <c r="J1" s="181"/>
    </row>
    <row r="2" s="126" customFormat="1" ht="20.25" spans="1:10">
      <c r="A2" s="112" t="s">
        <v>19</v>
      </c>
      <c r="B2" s="27" t="s">
        <v>21</v>
      </c>
      <c r="C2" s="27" t="s">
        <v>31</v>
      </c>
      <c r="D2" s="27" t="s">
        <v>32</v>
      </c>
      <c r="E2" s="27" t="s">
        <v>33</v>
      </c>
      <c r="F2" s="113" t="s">
        <v>34</v>
      </c>
      <c r="G2" s="27" t="s">
        <v>35</v>
      </c>
      <c r="H2" s="27" t="s">
        <v>36</v>
      </c>
      <c r="I2" s="27" t="s">
        <v>37</v>
      </c>
      <c r="J2" s="182" t="s">
        <v>26</v>
      </c>
    </row>
    <row r="3" s="126" customFormat="1" ht="18.75" spans="1:10">
      <c r="A3" s="70" t="s">
        <v>2</v>
      </c>
      <c r="B3" s="7">
        <v>20193132</v>
      </c>
      <c r="C3" s="7">
        <v>2019313210</v>
      </c>
      <c r="D3" s="7" t="s">
        <v>38</v>
      </c>
      <c r="E3" s="7" t="s">
        <v>39</v>
      </c>
      <c r="F3" s="7" t="s">
        <v>40</v>
      </c>
      <c r="G3" s="7">
        <v>3</v>
      </c>
      <c r="H3" s="7" t="s">
        <v>29</v>
      </c>
      <c r="I3" s="7" t="s">
        <v>41</v>
      </c>
      <c r="J3" s="7"/>
    </row>
    <row r="4" s="126" customFormat="1" ht="18.75" spans="1:10">
      <c r="A4" s="36"/>
      <c r="B4" s="7"/>
      <c r="C4" s="7">
        <v>2019313219</v>
      </c>
      <c r="D4" s="7" t="s">
        <v>38</v>
      </c>
      <c r="E4" s="7" t="s">
        <v>42</v>
      </c>
      <c r="F4" s="7" t="s">
        <v>40</v>
      </c>
      <c r="G4" s="7">
        <v>3</v>
      </c>
      <c r="H4" s="7" t="s">
        <v>29</v>
      </c>
      <c r="I4" s="7" t="s">
        <v>41</v>
      </c>
      <c r="J4" s="7"/>
    </row>
    <row r="5" s="126" customFormat="1" ht="18.75" spans="1:10">
      <c r="A5" s="36"/>
      <c r="B5" s="7">
        <v>20202135</v>
      </c>
      <c r="C5" s="7">
        <v>2020213609</v>
      </c>
      <c r="D5" s="7" t="s">
        <v>43</v>
      </c>
      <c r="E5" s="7" t="s">
        <v>44</v>
      </c>
      <c r="F5" s="7" t="s">
        <v>45</v>
      </c>
      <c r="G5" s="7">
        <v>2</v>
      </c>
      <c r="H5" s="7" t="s">
        <v>29</v>
      </c>
      <c r="I5" s="7" t="s">
        <v>41</v>
      </c>
      <c r="J5" s="7"/>
    </row>
    <row r="6" s="126" customFormat="1" ht="18.75" spans="1:10">
      <c r="A6" s="36"/>
      <c r="B6" s="7"/>
      <c r="C6" s="7">
        <v>2020213312</v>
      </c>
      <c r="D6" s="7" t="s">
        <v>43</v>
      </c>
      <c r="E6" s="7" t="s">
        <v>46</v>
      </c>
      <c r="F6" s="7" t="s">
        <v>45</v>
      </c>
      <c r="G6" s="7">
        <v>2</v>
      </c>
      <c r="H6" s="7" t="s">
        <v>29</v>
      </c>
      <c r="I6" s="7" t="s">
        <v>41</v>
      </c>
      <c r="J6" s="7"/>
    </row>
    <row r="7" s="126" customFormat="1" ht="18.75" spans="1:10">
      <c r="A7" s="36"/>
      <c r="B7" s="7"/>
      <c r="C7" s="7">
        <v>2020213508</v>
      </c>
      <c r="D7" s="7" t="s">
        <v>47</v>
      </c>
      <c r="E7" s="7" t="s">
        <v>48</v>
      </c>
      <c r="F7" s="7" t="s">
        <v>45</v>
      </c>
      <c r="G7" s="7">
        <v>2</v>
      </c>
      <c r="H7" s="7" t="s">
        <v>29</v>
      </c>
      <c r="I7" s="7" t="s">
        <v>41</v>
      </c>
      <c r="J7" s="7"/>
    </row>
    <row r="8" s="126" customFormat="1" ht="18.75" spans="1:10">
      <c r="A8" s="36"/>
      <c r="B8" s="7">
        <v>20202144</v>
      </c>
      <c r="C8" s="7">
        <v>2020214408</v>
      </c>
      <c r="D8" s="7" t="s">
        <v>49</v>
      </c>
      <c r="E8" s="7" t="s">
        <v>50</v>
      </c>
      <c r="F8" s="7" t="s">
        <v>51</v>
      </c>
      <c r="G8" s="7">
        <v>2</v>
      </c>
      <c r="H8" s="7" t="s">
        <v>29</v>
      </c>
      <c r="I8" s="7" t="s">
        <v>41</v>
      </c>
      <c r="J8" s="7"/>
    </row>
    <row r="9" s="126" customFormat="1" ht="18.75" spans="1:10">
      <c r="A9" s="37"/>
      <c r="B9" s="7"/>
      <c r="C9" s="7">
        <v>2020214410</v>
      </c>
      <c r="D9" s="7" t="s">
        <v>49</v>
      </c>
      <c r="E9" s="7" t="s">
        <v>52</v>
      </c>
      <c r="F9" s="7" t="s">
        <v>51</v>
      </c>
      <c r="G9" s="7">
        <v>2</v>
      </c>
      <c r="H9" s="7" t="s">
        <v>29</v>
      </c>
      <c r="I9" s="7" t="s">
        <v>41</v>
      </c>
      <c r="J9" s="7"/>
    </row>
    <row r="10" s="126" customFormat="1" ht="18.75" spans="1:10">
      <c r="A10" s="179" t="s">
        <v>3</v>
      </c>
      <c r="B10" s="14">
        <v>20202532</v>
      </c>
      <c r="C10" s="14">
        <v>2020253203</v>
      </c>
      <c r="D10" s="14" t="s">
        <v>53</v>
      </c>
      <c r="E10" s="14" t="s">
        <v>54</v>
      </c>
      <c r="F10" s="14" t="s">
        <v>55</v>
      </c>
      <c r="G10" s="14">
        <v>2</v>
      </c>
      <c r="H10" s="14" t="s">
        <v>29</v>
      </c>
      <c r="I10" s="7" t="s">
        <v>41</v>
      </c>
      <c r="J10" s="105"/>
    </row>
    <row r="11" s="126" customFormat="1" ht="18.75" spans="1:10">
      <c r="A11" s="56"/>
      <c r="B11" s="14"/>
      <c r="C11" s="14">
        <v>2020253201</v>
      </c>
      <c r="D11" s="14" t="s">
        <v>53</v>
      </c>
      <c r="E11" s="14" t="s">
        <v>56</v>
      </c>
      <c r="F11" s="14" t="s">
        <v>55</v>
      </c>
      <c r="G11" s="14">
        <v>2</v>
      </c>
      <c r="H11" s="14" t="s">
        <v>29</v>
      </c>
      <c r="I11" s="7" t="s">
        <v>41</v>
      </c>
      <c r="J11" s="183"/>
    </row>
    <row r="12" s="126" customFormat="1" ht="18.75" spans="1:10">
      <c r="A12" s="6" t="s">
        <v>4</v>
      </c>
      <c r="B12" s="14">
        <v>20193031</v>
      </c>
      <c r="C12" s="14">
        <v>2019303131</v>
      </c>
      <c r="D12" s="14" t="s">
        <v>57</v>
      </c>
      <c r="E12" s="14" t="s">
        <v>58</v>
      </c>
      <c r="F12" s="14" t="s">
        <v>45</v>
      </c>
      <c r="G12" s="14">
        <v>2</v>
      </c>
      <c r="H12" s="14" t="s">
        <v>29</v>
      </c>
      <c r="I12" s="7" t="s">
        <v>41</v>
      </c>
      <c r="J12" s="184"/>
    </row>
    <row r="13" s="126" customFormat="1" ht="18.75" spans="1:10">
      <c r="A13" s="13"/>
      <c r="B13" s="76">
        <v>20193631</v>
      </c>
      <c r="C13" s="14">
        <v>2019363113</v>
      </c>
      <c r="D13" s="14" t="s">
        <v>59</v>
      </c>
      <c r="E13" s="14" t="s">
        <v>60</v>
      </c>
      <c r="F13" s="14" t="s">
        <v>61</v>
      </c>
      <c r="G13" s="14">
        <v>1</v>
      </c>
      <c r="H13" s="14" t="s">
        <v>29</v>
      </c>
      <c r="I13" s="7" t="s">
        <v>41</v>
      </c>
      <c r="J13" s="184"/>
    </row>
    <row r="14" s="126" customFormat="1" ht="18.75" spans="1:10">
      <c r="A14" s="13"/>
      <c r="B14" s="37"/>
      <c r="C14" s="14">
        <v>2019363122</v>
      </c>
      <c r="D14" s="14" t="s">
        <v>59</v>
      </c>
      <c r="E14" s="14" t="s">
        <v>62</v>
      </c>
      <c r="F14" s="14" t="s">
        <v>61</v>
      </c>
      <c r="G14" s="14">
        <v>1</v>
      </c>
      <c r="H14" s="14" t="s">
        <v>29</v>
      </c>
      <c r="I14" s="7" t="s">
        <v>41</v>
      </c>
      <c r="J14" s="184"/>
    </row>
    <row r="15" s="126" customFormat="1" ht="18.75" spans="1:10">
      <c r="A15" s="56"/>
      <c r="B15" s="76">
        <v>20203634</v>
      </c>
      <c r="C15" s="14">
        <v>2020363417</v>
      </c>
      <c r="D15" s="14" t="s">
        <v>63</v>
      </c>
      <c r="E15" s="14" t="s">
        <v>64</v>
      </c>
      <c r="F15" s="14" t="s">
        <v>55</v>
      </c>
      <c r="G15" s="14">
        <v>2</v>
      </c>
      <c r="H15" s="14" t="s">
        <v>29</v>
      </c>
      <c r="I15" s="7" t="s">
        <v>41</v>
      </c>
      <c r="J15" s="184"/>
    </row>
    <row r="16" s="22" customFormat="1" ht="18.75" spans="1:10">
      <c r="A16" s="57" t="s">
        <v>5</v>
      </c>
      <c r="B16" s="14">
        <v>20202332</v>
      </c>
      <c r="C16" s="180" t="s">
        <v>65</v>
      </c>
      <c r="D16" s="14" t="s">
        <v>66</v>
      </c>
      <c r="E16" s="14" t="s">
        <v>67</v>
      </c>
      <c r="F16" s="14" t="s">
        <v>55</v>
      </c>
      <c r="G16" s="14">
        <v>2</v>
      </c>
      <c r="H16" s="14" t="s">
        <v>29</v>
      </c>
      <c r="I16" s="7" t="s">
        <v>41</v>
      </c>
      <c r="J16" s="34"/>
    </row>
  </sheetData>
  <mergeCells count="9">
    <mergeCell ref="A1:J1"/>
    <mergeCell ref="A3:A9"/>
    <mergeCell ref="A10:A11"/>
    <mergeCell ref="A12:A15"/>
    <mergeCell ref="B3:B4"/>
    <mergeCell ref="B5:B7"/>
    <mergeCell ref="B8:B9"/>
    <mergeCell ref="B10:B11"/>
    <mergeCell ref="B13:B14"/>
  </mergeCells>
  <pageMargins left="0.75" right="0.75" top="1" bottom="1" header="0.5" footer="0.5"/>
  <pageSetup paperSize="9" orientation="portrait"/>
  <headerFooter/>
  <ignoredErrors>
    <ignoredError sqref="C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8"/>
  <sheetViews>
    <sheetView zoomScale="85" zoomScaleNormal="85" topLeftCell="A194" workbookViewId="0">
      <selection activeCell="A197" sqref="A197:A205"/>
    </sheetView>
  </sheetViews>
  <sheetFormatPr defaultColWidth="9" defaultRowHeight="13.5"/>
  <cols>
    <col min="1" max="1" width="21.1833333333333" customWidth="1"/>
    <col min="2" max="2" width="7.36666666666667" style="3" customWidth="1"/>
    <col min="3" max="3" width="16.0916666666667" customWidth="1"/>
    <col min="4" max="4" width="15.0916666666667" customWidth="1"/>
    <col min="5" max="5" width="18.6333333333333" customWidth="1"/>
    <col min="6" max="6" width="13.1833333333333" style="155" customWidth="1"/>
    <col min="7" max="7" width="18.6333333333333" customWidth="1"/>
    <col min="8" max="8" width="52.9083333333333" customWidth="1"/>
  </cols>
  <sheetData>
    <row r="1" s="126" customFormat="1" ht="22.5" spans="1:8">
      <c r="A1" s="110" t="s">
        <v>68</v>
      </c>
      <c r="B1" s="110"/>
      <c r="C1" s="156"/>
      <c r="D1" s="156"/>
      <c r="E1" s="156"/>
      <c r="F1" s="156"/>
      <c r="G1" s="156"/>
      <c r="H1" s="156"/>
    </row>
    <row r="2" s="126" customFormat="1" ht="20.25" spans="1:8">
      <c r="A2" s="112" t="s">
        <v>19</v>
      </c>
      <c r="B2" s="112" t="s">
        <v>20</v>
      </c>
      <c r="C2" s="112" t="s">
        <v>21</v>
      </c>
      <c r="D2" s="112" t="s">
        <v>69</v>
      </c>
      <c r="E2" s="112" t="s">
        <v>23</v>
      </c>
      <c r="F2" s="157" t="s">
        <v>70</v>
      </c>
      <c r="G2" s="112" t="s">
        <v>71</v>
      </c>
      <c r="H2" s="112" t="s">
        <v>26</v>
      </c>
    </row>
    <row r="3" s="126" customFormat="1" ht="18.75" spans="1:8">
      <c r="A3" s="132" t="s">
        <v>2</v>
      </c>
      <c r="B3" s="70">
        <f>ROW()-2</f>
        <v>1</v>
      </c>
      <c r="C3" s="7">
        <v>20182131</v>
      </c>
      <c r="D3" s="7"/>
      <c r="E3" s="7">
        <v>47</v>
      </c>
      <c r="F3" s="158">
        <f>D3/E3</f>
        <v>0</v>
      </c>
      <c r="G3" s="7"/>
      <c r="H3" s="7" t="s">
        <v>27</v>
      </c>
    </row>
    <row r="4" s="126" customFormat="1" ht="18.75" spans="1:8">
      <c r="A4" s="133"/>
      <c r="B4" s="159">
        <f t="shared" ref="B4:B70" si="0">ROW()-2</f>
        <v>2</v>
      </c>
      <c r="C4" s="7">
        <v>20182132</v>
      </c>
      <c r="D4" s="7"/>
      <c r="E4" s="7">
        <v>29</v>
      </c>
      <c r="F4" s="158">
        <f t="shared" ref="F4:F49" si="1">D4/E4</f>
        <v>0</v>
      </c>
      <c r="G4" s="7"/>
      <c r="H4" s="7" t="s">
        <v>28</v>
      </c>
    </row>
    <row r="5" s="126" customFormat="1" ht="18.75" spans="1:8">
      <c r="A5" s="133"/>
      <c r="B5" s="159">
        <f t="shared" si="0"/>
        <v>3</v>
      </c>
      <c r="C5" s="7">
        <v>20182133</v>
      </c>
      <c r="D5" s="7"/>
      <c r="E5" s="7">
        <v>45</v>
      </c>
      <c r="F5" s="158">
        <f t="shared" si="1"/>
        <v>0</v>
      </c>
      <c r="G5" s="7"/>
      <c r="H5" s="7" t="s">
        <v>27</v>
      </c>
    </row>
    <row r="6" s="126" customFormat="1" ht="18.75" spans="1:8">
      <c r="A6" s="133"/>
      <c r="B6" s="159">
        <f t="shared" si="0"/>
        <v>4</v>
      </c>
      <c r="C6" s="7">
        <v>20182134</v>
      </c>
      <c r="D6" s="7"/>
      <c r="E6" s="7">
        <v>38</v>
      </c>
      <c r="F6" s="158">
        <f t="shared" si="1"/>
        <v>0</v>
      </c>
      <c r="G6" s="7"/>
      <c r="H6" s="7" t="s">
        <v>27</v>
      </c>
    </row>
    <row r="7" s="126" customFormat="1" ht="18.75" spans="1:8">
      <c r="A7" s="133"/>
      <c r="B7" s="159">
        <f t="shared" si="0"/>
        <v>5</v>
      </c>
      <c r="C7" s="7">
        <v>20182135</v>
      </c>
      <c r="D7" s="7"/>
      <c r="E7" s="7">
        <v>43</v>
      </c>
      <c r="F7" s="158">
        <f t="shared" si="1"/>
        <v>0</v>
      </c>
      <c r="G7" s="7"/>
      <c r="H7" s="7" t="s">
        <v>27</v>
      </c>
    </row>
    <row r="8" s="126" customFormat="1" ht="18.75" spans="1:8">
      <c r="A8" s="133"/>
      <c r="B8" s="159">
        <f t="shared" si="0"/>
        <v>6</v>
      </c>
      <c r="C8" s="7">
        <v>20182136</v>
      </c>
      <c r="D8" s="7"/>
      <c r="E8" s="7">
        <v>40</v>
      </c>
      <c r="F8" s="158">
        <f t="shared" si="1"/>
        <v>0</v>
      </c>
      <c r="G8" s="7"/>
      <c r="H8" s="7" t="s">
        <v>27</v>
      </c>
    </row>
    <row r="9" s="126" customFormat="1" ht="18.75" spans="1:10">
      <c r="A9" s="133"/>
      <c r="B9" s="159">
        <f t="shared" si="0"/>
        <v>7</v>
      </c>
      <c r="C9" s="7">
        <v>20182137</v>
      </c>
      <c r="D9" s="7"/>
      <c r="E9" s="7">
        <v>39</v>
      </c>
      <c r="F9" s="158">
        <f t="shared" si="1"/>
        <v>0</v>
      </c>
      <c r="G9" s="7"/>
      <c r="H9" s="7" t="s">
        <v>27</v>
      </c>
      <c r="J9" s="166"/>
    </row>
    <row r="10" s="126" customFormat="1" ht="18.75" spans="1:10">
      <c r="A10" s="133"/>
      <c r="B10" s="159">
        <v>8</v>
      </c>
      <c r="C10" s="7">
        <v>20183131</v>
      </c>
      <c r="D10" s="7">
        <v>0</v>
      </c>
      <c r="E10" s="7">
        <v>47</v>
      </c>
      <c r="F10" s="158">
        <f t="shared" si="1"/>
        <v>0</v>
      </c>
      <c r="G10" s="7">
        <f t="shared" ref="G10:G49" si="2">RANK(F10,$F$3:$F$49,1)</f>
        <v>1</v>
      </c>
      <c r="H10" s="7"/>
      <c r="J10" s="166"/>
    </row>
    <row r="11" s="126" customFormat="1" ht="18.75" spans="1:10">
      <c r="A11" s="133"/>
      <c r="B11" s="159">
        <v>9</v>
      </c>
      <c r="C11" s="7">
        <v>20183132</v>
      </c>
      <c r="D11" s="7">
        <v>0</v>
      </c>
      <c r="E11" s="7">
        <v>44</v>
      </c>
      <c r="F11" s="158">
        <f t="shared" si="1"/>
        <v>0</v>
      </c>
      <c r="G11" s="7">
        <f t="shared" si="2"/>
        <v>1</v>
      </c>
      <c r="H11" s="7"/>
      <c r="J11" s="166"/>
    </row>
    <row r="12" s="126" customFormat="1" ht="18.75" spans="1:10">
      <c r="A12" s="133"/>
      <c r="B12" s="159">
        <f t="shared" si="0"/>
        <v>10</v>
      </c>
      <c r="C12" s="7">
        <v>20192131</v>
      </c>
      <c r="D12" s="7">
        <v>1</v>
      </c>
      <c r="E12" s="7">
        <v>49</v>
      </c>
      <c r="F12" s="158">
        <f t="shared" si="1"/>
        <v>0.0204081632653061</v>
      </c>
      <c r="G12" s="7">
        <f t="shared" si="2"/>
        <v>21</v>
      </c>
      <c r="H12" s="7"/>
      <c r="J12" s="166"/>
    </row>
    <row r="13" s="126" customFormat="1" ht="18.75" spans="1:10">
      <c r="A13" s="133"/>
      <c r="B13" s="159">
        <f t="shared" si="0"/>
        <v>11</v>
      </c>
      <c r="C13" s="7">
        <v>20192132</v>
      </c>
      <c r="D13" s="7">
        <v>1</v>
      </c>
      <c r="E13" s="7">
        <v>23</v>
      </c>
      <c r="F13" s="158">
        <f t="shared" si="1"/>
        <v>0.0434782608695652</v>
      </c>
      <c r="G13" s="7">
        <f t="shared" si="2"/>
        <v>27</v>
      </c>
      <c r="H13" s="7"/>
      <c r="J13" s="166"/>
    </row>
    <row r="14" s="126" customFormat="1" ht="18.75" spans="1:10">
      <c r="A14" s="133"/>
      <c r="B14" s="159">
        <f t="shared" si="0"/>
        <v>12</v>
      </c>
      <c r="C14" s="7">
        <v>20192133</v>
      </c>
      <c r="D14" s="7">
        <v>1</v>
      </c>
      <c r="E14" s="7">
        <v>38</v>
      </c>
      <c r="F14" s="158">
        <f t="shared" si="1"/>
        <v>0.0263157894736842</v>
      </c>
      <c r="G14" s="7">
        <f t="shared" si="2"/>
        <v>25</v>
      </c>
      <c r="H14" s="7"/>
      <c r="J14" s="166"/>
    </row>
    <row r="15" s="126" customFormat="1" ht="18.75" spans="1:10">
      <c r="A15" s="133"/>
      <c r="B15" s="159">
        <f t="shared" si="0"/>
        <v>13</v>
      </c>
      <c r="C15" s="7">
        <v>20192134</v>
      </c>
      <c r="D15" s="7">
        <v>4</v>
      </c>
      <c r="E15" s="7">
        <v>35</v>
      </c>
      <c r="F15" s="158">
        <f t="shared" si="1"/>
        <v>0.114285714285714</v>
      </c>
      <c r="G15" s="7">
        <f t="shared" si="2"/>
        <v>38</v>
      </c>
      <c r="H15" s="7"/>
      <c r="J15" s="166"/>
    </row>
    <row r="16" s="126" customFormat="1" ht="18.75" spans="1:10">
      <c r="A16" s="133"/>
      <c r="B16" s="159">
        <f t="shared" si="0"/>
        <v>14</v>
      </c>
      <c r="C16" s="7">
        <v>20192135</v>
      </c>
      <c r="D16" s="7"/>
      <c r="E16" s="7">
        <v>47</v>
      </c>
      <c r="F16" s="158">
        <f t="shared" si="1"/>
        <v>0</v>
      </c>
      <c r="G16" s="7"/>
      <c r="H16" s="7" t="s">
        <v>27</v>
      </c>
      <c r="J16" s="166"/>
    </row>
    <row r="17" s="126" customFormat="1" ht="18.75" spans="1:10">
      <c r="A17" s="133"/>
      <c r="B17" s="159">
        <f t="shared" si="0"/>
        <v>15</v>
      </c>
      <c r="C17" s="7">
        <v>20192136</v>
      </c>
      <c r="D17" s="7">
        <v>9</v>
      </c>
      <c r="E17" s="7">
        <v>40</v>
      </c>
      <c r="F17" s="158">
        <f t="shared" si="1"/>
        <v>0.225</v>
      </c>
      <c r="G17" s="7">
        <f t="shared" si="2"/>
        <v>43</v>
      </c>
      <c r="H17" s="7"/>
      <c r="J17" s="166"/>
    </row>
    <row r="18" s="126" customFormat="1" ht="18.75" spans="1:8">
      <c r="A18" s="133"/>
      <c r="B18" s="159">
        <f t="shared" si="0"/>
        <v>16</v>
      </c>
      <c r="C18" s="7">
        <v>20192137</v>
      </c>
      <c r="D18" s="7">
        <v>0</v>
      </c>
      <c r="E18" s="7">
        <v>40</v>
      </c>
      <c r="F18" s="158">
        <f t="shared" si="1"/>
        <v>0</v>
      </c>
      <c r="G18" s="7">
        <f t="shared" si="2"/>
        <v>1</v>
      </c>
      <c r="H18" s="7"/>
    </row>
    <row r="19" s="126" customFormat="1" ht="18.75" spans="1:8">
      <c r="A19" s="133"/>
      <c r="B19" s="159">
        <f t="shared" si="0"/>
        <v>17</v>
      </c>
      <c r="C19" s="7">
        <v>20193131</v>
      </c>
      <c r="D19" s="7">
        <v>7</v>
      </c>
      <c r="E19" s="7">
        <v>47</v>
      </c>
      <c r="F19" s="158">
        <f t="shared" si="1"/>
        <v>0.148936170212766</v>
      </c>
      <c r="G19" s="7">
        <f t="shared" si="2"/>
        <v>39</v>
      </c>
      <c r="H19" s="7"/>
    </row>
    <row r="20" s="126" customFormat="1" ht="18.75" spans="1:8">
      <c r="A20" s="133"/>
      <c r="B20" s="159">
        <f t="shared" si="0"/>
        <v>18</v>
      </c>
      <c r="C20" s="7">
        <v>20193132</v>
      </c>
      <c r="D20" s="7">
        <v>0</v>
      </c>
      <c r="E20" s="7">
        <v>43</v>
      </c>
      <c r="F20" s="158">
        <f t="shared" si="1"/>
        <v>0</v>
      </c>
      <c r="G20" s="7">
        <f t="shared" si="2"/>
        <v>1</v>
      </c>
      <c r="H20" s="7"/>
    </row>
    <row r="21" s="126" customFormat="1" ht="18.75" spans="1:8">
      <c r="A21" s="133"/>
      <c r="B21" s="159">
        <f t="shared" si="0"/>
        <v>19</v>
      </c>
      <c r="C21" s="7">
        <v>20202131</v>
      </c>
      <c r="D21" s="7">
        <v>3</v>
      </c>
      <c r="E21" s="7">
        <v>40</v>
      </c>
      <c r="F21" s="158">
        <f t="shared" si="1"/>
        <v>0.075</v>
      </c>
      <c r="G21" s="7">
        <f t="shared" si="2"/>
        <v>32</v>
      </c>
      <c r="H21" s="7"/>
    </row>
    <row r="22" s="126" customFormat="1" ht="18.75" spans="1:8">
      <c r="A22" s="133"/>
      <c r="B22" s="159">
        <f t="shared" si="0"/>
        <v>20</v>
      </c>
      <c r="C22" s="7">
        <v>20202132</v>
      </c>
      <c r="D22" s="7">
        <v>11</v>
      </c>
      <c r="E22" s="7">
        <v>38</v>
      </c>
      <c r="F22" s="158">
        <f t="shared" si="1"/>
        <v>0.289473684210526</v>
      </c>
      <c r="G22" s="7">
        <f t="shared" si="2"/>
        <v>46</v>
      </c>
      <c r="H22" s="7"/>
    </row>
    <row r="23" s="126" customFormat="1" ht="18.75" spans="1:8">
      <c r="A23" s="133"/>
      <c r="B23" s="159">
        <f t="shared" si="0"/>
        <v>21</v>
      </c>
      <c r="C23" s="7">
        <v>20202133</v>
      </c>
      <c r="D23" s="7">
        <v>2</v>
      </c>
      <c r="E23" s="7">
        <v>35</v>
      </c>
      <c r="F23" s="158">
        <f t="shared" si="1"/>
        <v>0.0571428571428571</v>
      </c>
      <c r="G23" s="7">
        <f t="shared" si="2"/>
        <v>31</v>
      </c>
      <c r="H23" s="7"/>
    </row>
    <row r="24" s="126" customFormat="1" ht="18.75" spans="1:8">
      <c r="A24" s="133"/>
      <c r="B24" s="159">
        <f t="shared" si="0"/>
        <v>22</v>
      </c>
      <c r="C24" s="7">
        <v>20202134</v>
      </c>
      <c r="D24" s="7">
        <v>0</v>
      </c>
      <c r="E24" s="7">
        <v>34</v>
      </c>
      <c r="F24" s="158">
        <f t="shared" si="1"/>
        <v>0</v>
      </c>
      <c r="G24" s="7">
        <f t="shared" si="2"/>
        <v>1</v>
      </c>
      <c r="H24" s="7"/>
    </row>
    <row r="25" s="126" customFormat="1" ht="18.75" spans="1:8">
      <c r="A25" s="133"/>
      <c r="B25" s="159">
        <f t="shared" si="0"/>
        <v>23</v>
      </c>
      <c r="C25" s="7">
        <v>20202135</v>
      </c>
      <c r="D25" s="7">
        <v>5</v>
      </c>
      <c r="E25" s="7">
        <v>54</v>
      </c>
      <c r="F25" s="158">
        <f t="shared" si="1"/>
        <v>0.0925925925925926</v>
      </c>
      <c r="G25" s="7">
        <f t="shared" si="2"/>
        <v>34</v>
      </c>
      <c r="H25" s="7"/>
    </row>
    <row r="26" s="126" customFormat="1" ht="18.75" spans="1:8">
      <c r="A26" s="133"/>
      <c r="B26" s="159">
        <f t="shared" si="0"/>
        <v>24</v>
      </c>
      <c r="C26" s="7">
        <v>20202136</v>
      </c>
      <c r="D26" s="7">
        <v>0</v>
      </c>
      <c r="E26" s="7">
        <v>37</v>
      </c>
      <c r="F26" s="158">
        <f t="shared" si="1"/>
        <v>0</v>
      </c>
      <c r="G26" s="7">
        <f t="shared" si="2"/>
        <v>1</v>
      </c>
      <c r="H26" s="7"/>
    </row>
    <row r="27" s="126" customFormat="1" ht="18.75" spans="1:8">
      <c r="A27" s="133"/>
      <c r="B27" s="159">
        <f t="shared" si="0"/>
        <v>25</v>
      </c>
      <c r="C27" s="160">
        <v>20202137</v>
      </c>
      <c r="D27" s="160">
        <v>9</v>
      </c>
      <c r="E27" s="160">
        <v>33</v>
      </c>
      <c r="F27" s="158">
        <f t="shared" si="1"/>
        <v>0.272727272727273</v>
      </c>
      <c r="G27" s="7">
        <f t="shared" si="2"/>
        <v>45</v>
      </c>
      <c r="H27" s="18"/>
    </row>
    <row r="28" s="126" customFormat="1" ht="18.75" spans="1:8">
      <c r="A28" s="133"/>
      <c r="B28" s="159">
        <f t="shared" si="0"/>
        <v>26</v>
      </c>
      <c r="C28" s="7">
        <v>20202141</v>
      </c>
      <c r="D28" s="7">
        <v>5</v>
      </c>
      <c r="E28" s="7">
        <v>32</v>
      </c>
      <c r="F28" s="158">
        <f t="shared" si="1"/>
        <v>0.15625</v>
      </c>
      <c r="G28" s="7">
        <f t="shared" si="2"/>
        <v>41</v>
      </c>
      <c r="H28" s="7"/>
    </row>
    <row r="29" s="126" customFormat="1" ht="18.75" spans="1:8">
      <c r="A29" s="133"/>
      <c r="B29" s="159">
        <f t="shared" si="0"/>
        <v>27</v>
      </c>
      <c r="C29" s="7">
        <v>20202142</v>
      </c>
      <c r="D29" s="7">
        <v>3</v>
      </c>
      <c r="E29" s="7">
        <v>32</v>
      </c>
      <c r="F29" s="158">
        <f t="shared" si="1"/>
        <v>0.09375</v>
      </c>
      <c r="G29" s="7">
        <f t="shared" si="2"/>
        <v>35</v>
      </c>
      <c r="H29" s="7"/>
    </row>
    <row r="30" s="126" customFormat="1" ht="18.75" spans="1:8">
      <c r="A30" s="133"/>
      <c r="B30" s="159">
        <v>28</v>
      </c>
      <c r="C30" s="7">
        <v>20202143</v>
      </c>
      <c r="D30" s="7">
        <v>1</v>
      </c>
      <c r="E30" s="7">
        <v>34</v>
      </c>
      <c r="F30" s="158">
        <f t="shared" si="1"/>
        <v>0.0294117647058824</v>
      </c>
      <c r="G30" s="7">
        <f t="shared" si="2"/>
        <v>26</v>
      </c>
      <c r="H30" s="7"/>
    </row>
    <row r="31" s="126" customFormat="1" ht="18.75" spans="1:8">
      <c r="A31" s="133"/>
      <c r="B31" s="159">
        <f t="shared" si="0"/>
        <v>29</v>
      </c>
      <c r="C31" s="7">
        <v>20202144</v>
      </c>
      <c r="D31" s="7">
        <v>6</v>
      </c>
      <c r="E31" s="7">
        <v>33</v>
      </c>
      <c r="F31" s="158">
        <f t="shared" si="1"/>
        <v>0.181818181818182</v>
      </c>
      <c r="G31" s="7">
        <f t="shared" si="2"/>
        <v>42</v>
      </c>
      <c r="H31" s="7"/>
    </row>
    <row r="32" s="126" customFormat="1" ht="18.75" spans="1:8">
      <c r="A32" s="133"/>
      <c r="B32" s="159">
        <f t="shared" si="0"/>
        <v>30</v>
      </c>
      <c r="C32" s="7">
        <v>20202145</v>
      </c>
      <c r="D32" s="7">
        <v>3</v>
      </c>
      <c r="E32" s="7">
        <v>36</v>
      </c>
      <c r="F32" s="158">
        <f t="shared" si="1"/>
        <v>0.0833333333333333</v>
      </c>
      <c r="G32" s="7">
        <f t="shared" si="2"/>
        <v>33</v>
      </c>
      <c r="H32" s="7"/>
    </row>
    <row r="33" s="126" customFormat="1" ht="18.75" spans="1:8">
      <c r="A33" s="133"/>
      <c r="B33" s="159">
        <f t="shared" si="0"/>
        <v>31</v>
      </c>
      <c r="C33" s="7">
        <v>20203131</v>
      </c>
      <c r="D33" s="7">
        <v>0</v>
      </c>
      <c r="E33" s="7">
        <v>30</v>
      </c>
      <c r="F33" s="158">
        <f t="shared" si="1"/>
        <v>0</v>
      </c>
      <c r="G33" s="7">
        <f t="shared" si="2"/>
        <v>1</v>
      </c>
      <c r="H33" s="7"/>
    </row>
    <row r="34" s="126" customFormat="1" ht="18.75" spans="1:8">
      <c r="A34" s="133"/>
      <c r="B34" s="159">
        <f t="shared" si="0"/>
        <v>32</v>
      </c>
      <c r="C34" s="7">
        <v>20203132</v>
      </c>
      <c r="D34" s="7">
        <v>10</v>
      </c>
      <c r="E34" s="7">
        <v>33</v>
      </c>
      <c r="F34" s="158">
        <f t="shared" si="1"/>
        <v>0.303030303030303</v>
      </c>
      <c r="G34" s="7">
        <f t="shared" si="2"/>
        <v>47</v>
      </c>
      <c r="H34" s="7"/>
    </row>
    <row r="35" s="126" customFormat="1" ht="18.75" spans="1:8">
      <c r="A35" s="133"/>
      <c r="B35" s="159">
        <f t="shared" si="0"/>
        <v>33</v>
      </c>
      <c r="C35" s="7">
        <v>20203141</v>
      </c>
      <c r="D35" s="7"/>
      <c r="E35" s="7">
        <v>47</v>
      </c>
      <c r="F35" s="158">
        <f t="shared" si="1"/>
        <v>0</v>
      </c>
      <c r="G35" s="7"/>
      <c r="H35" s="7" t="s">
        <v>27</v>
      </c>
    </row>
    <row r="36" s="126" customFormat="1" ht="18.75" spans="1:8">
      <c r="A36" s="133"/>
      <c r="B36" s="159">
        <f t="shared" si="0"/>
        <v>34</v>
      </c>
      <c r="C36" s="7">
        <v>20212131</v>
      </c>
      <c r="D36" s="7">
        <v>4</v>
      </c>
      <c r="E36" s="161">
        <v>39</v>
      </c>
      <c r="F36" s="158">
        <f t="shared" si="1"/>
        <v>0.102564102564103</v>
      </c>
      <c r="G36" s="7">
        <f t="shared" si="2"/>
        <v>36</v>
      </c>
      <c r="H36" s="7"/>
    </row>
    <row r="37" s="126" customFormat="1" ht="18.75" spans="1:8">
      <c r="A37" s="133"/>
      <c r="B37" s="159">
        <f t="shared" si="0"/>
        <v>35</v>
      </c>
      <c r="C37" s="7">
        <v>20212132</v>
      </c>
      <c r="D37" s="7">
        <v>0</v>
      </c>
      <c r="E37" s="161">
        <v>39</v>
      </c>
      <c r="F37" s="158">
        <f t="shared" si="1"/>
        <v>0</v>
      </c>
      <c r="G37" s="7">
        <f t="shared" si="2"/>
        <v>1</v>
      </c>
      <c r="H37" s="7"/>
    </row>
    <row r="38" s="126" customFormat="1" ht="18.75" spans="1:8">
      <c r="A38" s="133"/>
      <c r="B38" s="159">
        <f t="shared" si="0"/>
        <v>36</v>
      </c>
      <c r="C38" s="7">
        <v>20212133</v>
      </c>
      <c r="D38" s="7">
        <v>1</v>
      </c>
      <c r="E38" s="161">
        <v>39</v>
      </c>
      <c r="F38" s="158">
        <f t="shared" si="1"/>
        <v>0.0256410256410256</v>
      </c>
      <c r="G38" s="7">
        <f t="shared" si="2"/>
        <v>24</v>
      </c>
      <c r="H38" s="7"/>
    </row>
    <row r="39" s="126" customFormat="1" ht="18.75" spans="1:8">
      <c r="A39" s="133"/>
      <c r="B39" s="159">
        <f t="shared" si="0"/>
        <v>37</v>
      </c>
      <c r="C39" s="7">
        <v>20212134</v>
      </c>
      <c r="D39" s="7">
        <v>2</v>
      </c>
      <c r="E39" s="161">
        <v>40</v>
      </c>
      <c r="F39" s="158">
        <f t="shared" si="1"/>
        <v>0.05</v>
      </c>
      <c r="G39" s="7">
        <f t="shared" si="2"/>
        <v>30</v>
      </c>
      <c r="H39" s="7"/>
    </row>
    <row r="40" s="126" customFormat="1" ht="18.75" spans="1:8">
      <c r="A40" s="133"/>
      <c r="B40" s="159">
        <f t="shared" si="0"/>
        <v>38</v>
      </c>
      <c r="C40" s="7">
        <v>20212135</v>
      </c>
      <c r="D40" s="7">
        <v>0</v>
      </c>
      <c r="E40" s="7">
        <v>40</v>
      </c>
      <c r="F40" s="158">
        <f t="shared" si="1"/>
        <v>0</v>
      </c>
      <c r="G40" s="7">
        <f t="shared" si="2"/>
        <v>1</v>
      </c>
      <c r="H40" s="7"/>
    </row>
    <row r="41" s="126" customFormat="1" ht="18.75" spans="1:8">
      <c r="A41" s="133"/>
      <c r="B41" s="159">
        <f t="shared" si="0"/>
        <v>39</v>
      </c>
      <c r="C41" s="7">
        <v>20212136</v>
      </c>
      <c r="D41" s="7">
        <v>6</v>
      </c>
      <c r="E41" s="7">
        <v>39</v>
      </c>
      <c r="F41" s="158">
        <f t="shared" si="1"/>
        <v>0.153846153846154</v>
      </c>
      <c r="G41" s="7">
        <f t="shared" si="2"/>
        <v>40</v>
      </c>
      <c r="H41" s="7"/>
    </row>
    <row r="42" s="126" customFormat="1" ht="18.75" spans="1:8">
      <c r="A42" s="133"/>
      <c r="B42" s="159">
        <f t="shared" si="0"/>
        <v>40</v>
      </c>
      <c r="C42" s="7">
        <v>20212137</v>
      </c>
      <c r="D42" s="7">
        <v>4</v>
      </c>
      <c r="E42" s="7">
        <v>38</v>
      </c>
      <c r="F42" s="158">
        <f t="shared" si="1"/>
        <v>0.105263157894737</v>
      </c>
      <c r="G42" s="7">
        <f t="shared" si="2"/>
        <v>37</v>
      </c>
      <c r="H42" s="7"/>
    </row>
    <row r="43" s="126" customFormat="1" ht="18.75" spans="1:8">
      <c r="A43" s="133"/>
      <c r="B43" s="159">
        <f t="shared" si="0"/>
        <v>41</v>
      </c>
      <c r="C43" s="7">
        <v>20212138</v>
      </c>
      <c r="D43" s="7">
        <v>0</v>
      </c>
      <c r="E43" s="161">
        <v>39</v>
      </c>
      <c r="F43" s="158">
        <f t="shared" si="1"/>
        <v>0</v>
      </c>
      <c r="G43" s="7">
        <f t="shared" si="2"/>
        <v>1</v>
      </c>
      <c r="H43" s="7"/>
    </row>
    <row r="44" s="126" customFormat="1" ht="18.75" spans="1:8">
      <c r="A44" s="133"/>
      <c r="B44" s="159">
        <f t="shared" si="0"/>
        <v>42</v>
      </c>
      <c r="C44" s="7">
        <v>20213131</v>
      </c>
      <c r="D44" s="7">
        <v>11</v>
      </c>
      <c r="E44" s="161">
        <v>41</v>
      </c>
      <c r="F44" s="158">
        <f t="shared" si="1"/>
        <v>0.268292682926829</v>
      </c>
      <c r="G44" s="7">
        <f t="shared" si="2"/>
        <v>44</v>
      </c>
      <c r="H44" s="7"/>
    </row>
    <row r="45" s="126" customFormat="1" ht="18.75" spans="1:8">
      <c r="A45" s="133"/>
      <c r="B45" s="159">
        <f t="shared" si="0"/>
        <v>43</v>
      </c>
      <c r="C45" s="7">
        <v>20212141</v>
      </c>
      <c r="D45" s="7">
        <v>2</v>
      </c>
      <c r="E45" s="7">
        <v>43</v>
      </c>
      <c r="F45" s="158">
        <f t="shared" si="1"/>
        <v>0.0465116279069767</v>
      </c>
      <c r="G45" s="7">
        <f t="shared" si="2"/>
        <v>28</v>
      </c>
      <c r="H45" s="7"/>
    </row>
    <row r="46" s="126" customFormat="1" ht="18.75" spans="1:8">
      <c r="A46" s="133"/>
      <c r="B46" s="159">
        <f t="shared" si="0"/>
        <v>44</v>
      </c>
      <c r="C46" s="7">
        <v>20212142</v>
      </c>
      <c r="D46" s="7">
        <v>0</v>
      </c>
      <c r="E46" s="7">
        <v>43</v>
      </c>
      <c r="F46" s="158">
        <f t="shared" si="1"/>
        <v>0</v>
      </c>
      <c r="G46" s="7">
        <f t="shared" si="2"/>
        <v>1</v>
      </c>
      <c r="H46" s="7"/>
    </row>
    <row r="47" s="126" customFormat="1" ht="18.75" spans="1:8">
      <c r="A47" s="133"/>
      <c r="B47" s="159">
        <f t="shared" si="0"/>
        <v>45</v>
      </c>
      <c r="C47" s="7">
        <v>20212143</v>
      </c>
      <c r="D47" s="7">
        <v>2</v>
      </c>
      <c r="E47" s="7">
        <v>43</v>
      </c>
      <c r="F47" s="158">
        <f t="shared" si="1"/>
        <v>0.0465116279069767</v>
      </c>
      <c r="G47" s="7">
        <f t="shared" si="2"/>
        <v>28</v>
      </c>
      <c r="H47" s="7"/>
    </row>
    <row r="48" s="126" customFormat="1" ht="18.75" spans="1:8">
      <c r="A48" s="133"/>
      <c r="B48" s="159">
        <f t="shared" si="0"/>
        <v>46</v>
      </c>
      <c r="C48" s="7">
        <v>20212144</v>
      </c>
      <c r="D48" s="7">
        <v>1</v>
      </c>
      <c r="E48" s="7">
        <v>42</v>
      </c>
      <c r="F48" s="158">
        <f t="shared" si="1"/>
        <v>0.0238095238095238</v>
      </c>
      <c r="G48" s="7">
        <f t="shared" si="2"/>
        <v>23</v>
      </c>
      <c r="H48" s="7"/>
    </row>
    <row r="49" s="126" customFormat="1" ht="18.75" spans="1:8">
      <c r="A49" s="162"/>
      <c r="B49" s="159">
        <f t="shared" si="0"/>
        <v>47</v>
      </c>
      <c r="C49" s="7">
        <v>20212145</v>
      </c>
      <c r="D49" s="7">
        <v>1</v>
      </c>
      <c r="E49" s="7">
        <v>43</v>
      </c>
      <c r="F49" s="158">
        <f t="shared" si="1"/>
        <v>0.0232558139534884</v>
      </c>
      <c r="G49" s="7">
        <f t="shared" si="2"/>
        <v>22</v>
      </c>
      <c r="H49" s="7"/>
    </row>
    <row r="50" s="126" customFormat="1" ht="18.75" spans="1:8">
      <c r="A50" s="6" t="s">
        <v>3</v>
      </c>
      <c r="B50" s="159">
        <f t="shared" si="0"/>
        <v>48</v>
      </c>
      <c r="C50" s="11">
        <v>20182430</v>
      </c>
      <c r="D50" s="14">
        <v>0</v>
      </c>
      <c r="E50" s="14">
        <v>42</v>
      </c>
      <c r="F50" s="163">
        <f t="shared" ref="F50:F81" si="3">D50/E50</f>
        <v>0</v>
      </c>
      <c r="G50" s="14">
        <f>RANK(F50,$F$50:$F$115,1)</f>
        <v>1</v>
      </c>
      <c r="H50" s="164"/>
    </row>
    <row r="51" s="126" customFormat="1" ht="18.75" spans="1:8">
      <c r="A51" s="36"/>
      <c r="B51" s="159">
        <f t="shared" si="0"/>
        <v>49</v>
      </c>
      <c r="C51" s="11">
        <v>20182431</v>
      </c>
      <c r="D51" s="14">
        <v>0</v>
      </c>
      <c r="E51" s="14">
        <v>30</v>
      </c>
      <c r="F51" s="163">
        <f t="shared" si="3"/>
        <v>0</v>
      </c>
      <c r="G51" s="14">
        <f t="shared" ref="G51:G114" si="4">RANK(F51,$F$50:$F$115,1)</f>
        <v>1</v>
      </c>
      <c r="H51" s="165"/>
    </row>
    <row r="52" s="126" customFormat="1" ht="18.75" spans="1:8">
      <c r="A52" s="36"/>
      <c r="B52" s="159">
        <f t="shared" si="0"/>
        <v>50</v>
      </c>
      <c r="C52" s="11">
        <v>20182432</v>
      </c>
      <c r="D52" s="14">
        <v>0</v>
      </c>
      <c r="E52" s="14">
        <v>44</v>
      </c>
      <c r="F52" s="163">
        <f t="shared" si="3"/>
        <v>0</v>
      </c>
      <c r="G52" s="14">
        <f t="shared" si="4"/>
        <v>1</v>
      </c>
      <c r="H52" s="165"/>
    </row>
    <row r="53" s="126" customFormat="1" ht="18.75" spans="1:8">
      <c r="A53" s="36"/>
      <c r="B53" s="159">
        <f t="shared" si="0"/>
        <v>51</v>
      </c>
      <c r="C53" s="11">
        <v>20182433</v>
      </c>
      <c r="D53" s="14">
        <v>0</v>
      </c>
      <c r="E53" s="14">
        <v>30</v>
      </c>
      <c r="F53" s="163">
        <f t="shared" si="3"/>
        <v>0</v>
      </c>
      <c r="G53" s="14">
        <f t="shared" si="4"/>
        <v>1</v>
      </c>
      <c r="H53" s="165"/>
    </row>
    <row r="54" s="126" customFormat="1" ht="18.75" spans="1:8">
      <c r="A54" s="36"/>
      <c r="B54" s="159">
        <f t="shared" si="0"/>
        <v>52</v>
      </c>
      <c r="C54" s="11">
        <v>20182434</v>
      </c>
      <c r="D54" s="14">
        <v>0</v>
      </c>
      <c r="E54" s="14">
        <v>50</v>
      </c>
      <c r="F54" s="163">
        <f t="shared" si="3"/>
        <v>0</v>
      </c>
      <c r="G54" s="14">
        <f t="shared" si="4"/>
        <v>1</v>
      </c>
      <c r="H54" s="165"/>
    </row>
    <row r="55" s="126" customFormat="1" ht="18.75" spans="1:8">
      <c r="A55" s="36"/>
      <c r="B55" s="159">
        <f t="shared" si="0"/>
        <v>53</v>
      </c>
      <c r="C55" s="11">
        <v>20182435</v>
      </c>
      <c r="D55" s="14">
        <v>0</v>
      </c>
      <c r="E55" s="14">
        <v>23</v>
      </c>
      <c r="F55" s="163">
        <f t="shared" si="3"/>
        <v>0</v>
      </c>
      <c r="G55" s="14">
        <f t="shared" si="4"/>
        <v>1</v>
      </c>
      <c r="H55" s="165"/>
    </row>
    <row r="56" s="126" customFormat="1" ht="18.75" spans="1:10">
      <c r="A56" s="36"/>
      <c r="B56" s="159">
        <f t="shared" si="0"/>
        <v>54</v>
      </c>
      <c r="C56" s="11">
        <v>20182531</v>
      </c>
      <c r="D56" s="14">
        <v>1</v>
      </c>
      <c r="E56" s="14">
        <v>32</v>
      </c>
      <c r="F56" s="163">
        <f t="shared" si="3"/>
        <v>0.03125</v>
      </c>
      <c r="G56" s="14">
        <f t="shared" si="4"/>
        <v>44</v>
      </c>
      <c r="H56" s="165"/>
      <c r="J56" s="166"/>
    </row>
    <row r="57" s="126" customFormat="1" ht="18.75" spans="1:8">
      <c r="A57" s="36"/>
      <c r="B57" s="159">
        <f t="shared" si="0"/>
        <v>55</v>
      </c>
      <c r="C57" s="11">
        <v>20182532</v>
      </c>
      <c r="D57" s="14">
        <v>0</v>
      </c>
      <c r="E57" s="14">
        <v>32</v>
      </c>
      <c r="F57" s="163">
        <f t="shared" si="3"/>
        <v>0</v>
      </c>
      <c r="G57" s="14">
        <f t="shared" si="4"/>
        <v>1</v>
      </c>
      <c r="H57" s="165"/>
    </row>
    <row r="58" s="126" customFormat="1" ht="18.75" spans="1:8">
      <c r="A58" s="36"/>
      <c r="B58" s="159">
        <f t="shared" si="0"/>
        <v>56</v>
      </c>
      <c r="C58" s="11">
        <v>20182533</v>
      </c>
      <c r="D58" s="14">
        <v>1</v>
      </c>
      <c r="E58" s="14">
        <v>32</v>
      </c>
      <c r="F58" s="163">
        <f t="shared" si="3"/>
        <v>0.03125</v>
      </c>
      <c r="G58" s="14">
        <f t="shared" si="4"/>
        <v>44</v>
      </c>
      <c r="H58" s="165"/>
    </row>
    <row r="59" s="126" customFormat="1" ht="18.75" spans="1:8">
      <c r="A59" s="36"/>
      <c r="B59" s="159">
        <f t="shared" si="0"/>
        <v>57</v>
      </c>
      <c r="C59" s="11">
        <v>20182534</v>
      </c>
      <c r="D59" s="14">
        <v>14</v>
      </c>
      <c r="E59" s="14">
        <v>37</v>
      </c>
      <c r="F59" s="163">
        <f t="shared" si="3"/>
        <v>0.378378378378378</v>
      </c>
      <c r="G59" s="14">
        <f t="shared" si="4"/>
        <v>66</v>
      </c>
      <c r="H59" s="165"/>
    </row>
    <row r="60" s="126" customFormat="1" ht="18.75" spans="1:8">
      <c r="A60" s="36"/>
      <c r="B60" s="159">
        <f t="shared" si="0"/>
        <v>58</v>
      </c>
      <c r="C60" s="11">
        <v>20182535</v>
      </c>
      <c r="D60" s="14">
        <v>2</v>
      </c>
      <c r="E60" s="14">
        <v>37</v>
      </c>
      <c r="F60" s="163">
        <f t="shared" si="3"/>
        <v>0.0540540540540541</v>
      </c>
      <c r="G60" s="14">
        <f t="shared" si="4"/>
        <v>51</v>
      </c>
      <c r="H60" s="164"/>
    </row>
    <row r="61" s="126" customFormat="1" ht="18.75" spans="1:8">
      <c r="A61" s="36"/>
      <c r="B61" s="70">
        <f t="shared" si="0"/>
        <v>59</v>
      </c>
      <c r="C61" s="11">
        <v>20182536</v>
      </c>
      <c r="D61" s="14">
        <v>0</v>
      </c>
      <c r="E61" s="14">
        <v>35</v>
      </c>
      <c r="F61" s="163">
        <f t="shared" si="3"/>
        <v>0</v>
      </c>
      <c r="G61" s="14">
        <f t="shared" si="4"/>
        <v>1</v>
      </c>
      <c r="H61" s="165"/>
    </row>
    <row r="62" s="126" customFormat="1" ht="14.5" customHeight="1" spans="1:8">
      <c r="A62" s="36"/>
      <c r="B62" s="70">
        <f t="shared" si="0"/>
        <v>60</v>
      </c>
      <c r="C62" s="11">
        <v>20182631</v>
      </c>
      <c r="D62" s="14">
        <v>0</v>
      </c>
      <c r="E62" s="14">
        <v>38</v>
      </c>
      <c r="F62" s="163">
        <f t="shared" si="3"/>
        <v>0</v>
      </c>
      <c r="G62" s="14">
        <f t="shared" si="4"/>
        <v>1</v>
      </c>
      <c r="H62" s="165"/>
    </row>
    <row r="63" s="126" customFormat="1" ht="18.75" spans="1:8">
      <c r="A63" s="36"/>
      <c r="B63" s="70">
        <f t="shared" si="0"/>
        <v>61</v>
      </c>
      <c r="C63" s="11">
        <v>20182632</v>
      </c>
      <c r="D63" s="14">
        <v>0</v>
      </c>
      <c r="E63" s="14">
        <v>37</v>
      </c>
      <c r="F63" s="163">
        <f t="shared" si="3"/>
        <v>0</v>
      </c>
      <c r="G63" s="14">
        <f t="shared" si="4"/>
        <v>1</v>
      </c>
      <c r="H63" s="165"/>
    </row>
    <row r="64" s="126" customFormat="1" ht="18.75" spans="1:8">
      <c r="A64" s="36"/>
      <c r="B64" s="70">
        <f t="shared" si="0"/>
        <v>62</v>
      </c>
      <c r="C64" s="11">
        <v>20182633</v>
      </c>
      <c r="D64" s="14">
        <v>0</v>
      </c>
      <c r="E64" s="14">
        <v>39</v>
      </c>
      <c r="F64" s="163">
        <f t="shared" si="3"/>
        <v>0</v>
      </c>
      <c r="G64" s="14">
        <f t="shared" si="4"/>
        <v>1</v>
      </c>
      <c r="H64" s="165"/>
    </row>
    <row r="65" s="126" customFormat="1" ht="18.75" spans="1:8">
      <c r="A65" s="36"/>
      <c r="B65" s="70">
        <f t="shared" si="0"/>
        <v>63</v>
      </c>
      <c r="C65" s="11">
        <v>20182634</v>
      </c>
      <c r="D65" s="14">
        <v>0</v>
      </c>
      <c r="E65" s="14">
        <v>39</v>
      </c>
      <c r="F65" s="163">
        <f t="shared" si="3"/>
        <v>0</v>
      </c>
      <c r="G65" s="14">
        <f t="shared" si="4"/>
        <v>1</v>
      </c>
      <c r="H65" s="165"/>
    </row>
    <row r="66" s="126" customFormat="1" ht="18.75" spans="1:8">
      <c r="A66" s="36"/>
      <c r="B66" s="70">
        <f t="shared" si="0"/>
        <v>64</v>
      </c>
      <c r="C66" s="11">
        <v>20192431</v>
      </c>
      <c r="D66" s="14">
        <v>5</v>
      </c>
      <c r="E66" s="14">
        <v>36</v>
      </c>
      <c r="F66" s="163">
        <f t="shared" si="3"/>
        <v>0.138888888888889</v>
      </c>
      <c r="G66" s="14">
        <f t="shared" si="4"/>
        <v>60</v>
      </c>
      <c r="H66" s="165"/>
    </row>
    <row r="67" s="126" customFormat="1" ht="18.75" spans="1:8">
      <c r="A67" s="36"/>
      <c r="B67" s="70">
        <f t="shared" si="0"/>
        <v>65</v>
      </c>
      <c r="C67" s="11">
        <v>20192432</v>
      </c>
      <c r="D67" s="14">
        <v>1</v>
      </c>
      <c r="E67" s="14">
        <v>36</v>
      </c>
      <c r="F67" s="163">
        <f t="shared" si="3"/>
        <v>0.0277777777777778</v>
      </c>
      <c r="G67" s="14">
        <f t="shared" si="4"/>
        <v>42</v>
      </c>
      <c r="H67" s="165"/>
    </row>
    <row r="68" s="126" customFormat="1" ht="18.75" spans="1:8">
      <c r="A68" s="36"/>
      <c r="B68" s="70">
        <f t="shared" si="0"/>
        <v>66</v>
      </c>
      <c r="C68" s="11">
        <v>20192433</v>
      </c>
      <c r="D68" s="14">
        <v>7</v>
      </c>
      <c r="E68" s="14">
        <v>36</v>
      </c>
      <c r="F68" s="163">
        <f t="shared" si="3"/>
        <v>0.194444444444444</v>
      </c>
      <c r="G68" s="14">
        <f t="shared" si="4"/>
        <v>63</v>
      </c>
      <c r="H68" s="165"/>
    </row>
    <row r="69" s="126" customFormat="1" ht="18.75" spans="1:8">
      <c r="A69" s="36"/>
      <c r="B69" s="70">
        <f t="shared" si="0"/>
        <v>67</v>
      </c>
      <c r="C69" s="11">
        <v>20192434</v>
      </c>
      <c r="D69" s="14">
        <v>2</v>
      </c>
      <c r="E69" s="14">
        <v>35</v>
      </c>
      <c r="F69" s="163">
        <f t="shared" si="3"/>
        <v>0.0571428571428571</v>
      </c>
      <c r="G69" s="14">
        <f t="shared" si="4"/>
        <v>52</v>
      </c>
      <c r="H69" s="165"/>
    </row>
    <row r="70" s="126" customFormat="1" ht="18.75" spans="1:8">
      <c r="A70" s="36"/>
      <c r="B70" s="70">
        <f t="shared" si="0"/>
        <v>68</v>
      </c>
      <c r="C70" s="11">
        <v>20192435</v>
      </c>
      <c r="D70" s="14">
        <v>0</v>
      </c>
      <c r="E70" s="14">
        <v>24</v>
      </c>
      <c r="F70" s="163">
        <f t="shared" si="3"/>
        <v>0</v>
      </c>
      <c r="G70" s="14">
        <f t="shared" si="4"/>
        <v>1</v>
      </c>
      <c r="H70" s="165"/>
    </row>
    <row r="71" s="126" customFormat="1" ht="18.75" spans="1:8">
      <c r="A71" s="36"/>
      <c r="B71" s="70">
        <f t="shared" ref="B71:B134" si="5">ROW()-2</f>
        <v>69</v>
      </c>
      <c r="C71" s="11">
        <v>20192436</v>
      </c>
      <c r="D71" s="14">
        <v>0</v>
      </c>
      <c r="E71" s="14">
        <v>25</v>
      </c>
      <c r="F71" s="163">
        <f t="shared" si="3"/>
        <v>0</v>
      </c>
      <c r="G71" s="14">
        <f t="shared" si="4"/>
        <v>1</v>
      </c>
      <c r="H71" s="165"/>
    </row>
    <row r="72" s="126" customFormat="1" ht="18.75" spans="1:8">
      <c r="A72" s="36"/>
      <c r="B72" s="70">
        <f t="shared" si="5"/>
        <v>70</v>
      </c>
      <c r="C72" s="11">
        <v>20192437</v>
      </c>
      <c r="D72" s="14">
        <v>0</v>
      </c>
      <c r="E72" s="14">
        <v>28</v>
      </c>
      <c r="F72" s="163">
        <f t="shared" si="3"/>
        <v>0</v>
      </c>
      <c r="G72" s="14">
        <f t="shared" si="4"/>
        <v>1</v>
      </c>
      <c r="H72" s="165"/>
    </row>
    <row r="73" s="126" customFormat="1" ht="18.75" spans="1:8">
      <c r="A73" s="36"/>
      <c r="B73" s="70">
        <f t="shared" si="5"/>
        <v>71</v>
      </c>
      <c r="C73" s="11">
        <v>20192531</v>
      </c>
      <c r="D73" s="14">
        <v>0</v>
      </c>
      <c r="E73" s="14">
        <v>35</v>
      </c>
      <c r="F73" s="163">
        <f t="shared" si="3"/>
        <v>0</v>
      </c>
      <c r="G73" s="14">
        <f t="shared" si="4"/>
        <v>1</v>
      </c>
      <c r="H73" s="165"/>
    </row>
    <row r="74" s="126" customFormat="1" ht="18.75" spans="1:8">
      <c r="A74" s="36"/>
      <c r="B74" s="70">
        <f t="shared" si="5"/>
        <v>72</v>
      </c>
      <c r="C74" s="11">
        <v>20192532</v>
      </c>
      <c r="D74" s="14">
        <v>0</v>
      </c>
      <c r="E74" s="14">
        <v>38</v>
      </c>
      <c r="F74" s="163">
        <f t="shared" si="3"/>
        <v>0</v>
      </c>
      <c r="G74" s="14">
        <f t="shared" si="4"/>
        <v>1</v>
      </c>
      <c r="H74" s="165"/>
    </row>
    <row r="75" s="126" customFormat="1" ht="18.75" spans="1:8">
      <c r="A75" s="36"/>
      <c r="B75" s="70">
        <f t="shared" si="5"/>
        <v>73</v>
      </c>
      <c r="C75" s="11">
        <v>20192533</v>
      </c>
      <c r="D75" s="14">
        <v>1</v>
      </c>
      <c r="E75" s="14">
        <v>37</v>
      </c>
      <c r="F75" s="163">
        <f t="shared" si="3"/>
        <v>0.027027027027027</v>
      </c>
      <c r="G75" s="14">
        <f t="shared" si="4"/>
        <v>41</v>
      </c>
      <c r="H75" s="165"/>
    </row>
    <row r="76" s="126" customFormat="1" ht="18.75" spans="1:8">
      <c r="A76" s="36"/>
      <c r="B76" s="70">
        <f t="shared" si="5"/>
        <v>74</v>
      </c>
      <c r="C76" s="11">
        <v>20192534</v>
      </c>
      <c r="D76" s="14">
        <v>2</v>
      </c>
      <c r="E76" s="14">
        <v>35</v>
      </c>
      <c r="F76" s="163">
        <f t="shared" si="3"/>
        <v>0.0571428571428571</v>
      </c>
      <c r="G76" s="14">
        <f t="shared" si="4"/>
        <v>52</v>
      </c>
      <c r="H76" s="165"/>
    </row>
    <row r="77" s="126" customFormat="1" ht="18.75" spans="1:8">
      <c r="A77" s="36"/>
      <c r="B77" s="70">
        <f t="shared" si="5"/>
        <v>75</v>
      </c>
      <c r="C77" s="11">
        <v>20192535</v>
      </c>
      <c r="D77" s="14">
        <v>2</v>
      </c>
      <c r="E77" s="14">
        <v>29</v>
      </c>
      <c r="F77" s="163">
        <f t="shared" si="3"/>
        <v>0.0689655172413793</v>
      </c>
      <c r="G77" s="14">
        <f t="shared" si="4"/>
        <v>57</v>
      </c>
      <c r="H77" s="164"/>
    </row>
    <row r="78" s="126" customFormat="1" ht="18.75" spans="1:8">
      <c r="A78" s="36"/>
      <c r="B78" s="70">
        <f t="shared" si="5"/>
        <v>76</v>
      </c>
      <c r="C78" s="11">
        <v>20192536</v>
      </c>
      <c r="D78" s="14">
        <v>0</v>
      </c>
      <c r="E78" s="14">
        <v>29</v>
      </c>
      <c r="F78" s="163">
        <f t="shared" si="3"/>
        <v>0</v>
      </c>
      <c r="G78" s="14">
        <f t="shared" si="4"/>
        <v>1</v>
      </c>
      <c r="H78" s="167"/>
    </row>
    <row r="79" s="126" customFormat="1" ht="18.75" spans="1:8">
      <c r="A79" s="36"/>
      <c r="B79" s="70">
        <f t="shared" si="5"/>
        <v>77</v>
      </c>
      <c r="C79" s="11">
        <v>20192631</v>
      </c>
      <c r="D79" s="14">
        <v>1</v>
      </c>
      <c r="E79" s="14">
        <v>39</v>
      </c>
      <c r="F79" s="163">
        <f t="shared" si="3"/>
        <v>0.0256410256410256</v>
      </c>
      <c r="G79" s="14">
        <f t="shared" si="4"/>
        <v>40</v>
      </c>
      <c r="H79" s="167"/>
    </row>
    <row r="80" s="126" customFormat="1" ht="18.75" spans="1:8">
      <c r="A80" s="36"/>
      <c r="B80" s="70">
        <f t="shared" si="5"/>
        <v>78</v>
      </c>
      <c r="C80" s="11">
        <v>20192632</v>
      </c>
      <c r="D80" s="14">
        <v>3</v>
      </c>
      <c r="E80" s="14">
        <v>39</v>
      </c>
      <c r="F80" s="163">
        <f t="shared" si="3"/>
        <v>0.0769230769230769</v>
      </c>
      <c r="G80" s="14">
        <f t="shared" si="4"/>
        <v>58</v>
      </c>
      <c r="H80" s="167"/>
    </row>
    <row r="81" s="126" customFormat="1" ht="18.75" spans="1:8">
      <c r="A81" s="36"/>
      <c r="B81" s="70">
        <f t="shared" si="5"/>
        <v>79</v>
      </c>
      <c r="C81" s="11">
        <v>20192633</v>
      </c>
      <c r="D81" s="14">
        <v>0</v>
      </c>
      <c r="E81" s="14">
        <v>36</v>
      </c>
      <c r="F81" s="163">
        <f t="shared" si="3"/>
        <v>0</v>
      </c>
      <c r="G81" s="14">
        <f t="shared" si="4"/>
        <v>1</v>
      </c>
      <c r="H81" s="167"/>
    </row>
    <row r="82" s="126" customFormat="1" ht="18.75" spans="1:8">
      <c r="A82" s="36"/>
      <c r="B82" s="70">
        <f t="shared" si="5"/>
        <v>80</v>
      </c>
      <c r="C82" s="11">
        <v>20192634</v>
      </c>
      <c r="D82" s="14">
        <v>0</v>
      </c>
      <c r="E82" s="14">
        <v>35</v>
      </c>
      <c r="F82" s="163">
        <f t="shared" ref="F82:F113" si="6">D82/E82</f>
        <v>0</v>
      </c>
      <c r="G82" s="14">
        <f t="shared" si="4"/>
        <v>1</v>
      </c>
      <c r="H82" s="167"/>
    </row>
    <row r="83" s="126" customFormat="1" ht="18.75" spans="1:8">
      <c r="A83" s="36"/>
      <c r="B83" s="70">
        <f t="shared" si="5"/>
        <v>81</v>
      </c>
      <c r="C83" s="11">
        <v>20202430</v>
      </c>
      <c r="D83" s="14">
        <v>1</v>
      </c>
      <c r="E83" s="14">
        <v>41</v>
      </c>
      <c r="F83" s="163">
        <f t="shared" si="6"/>
        <v>0.024390243902439</v>
      </c>
      <c r="G83" s="14">
        <f t="shared" si="4"/>
        <v>38</v>
      </c>
      <c r="H83" s="167"/>
    </row>
    <row r="84" s="126" customFormat="1" ht="18.75" spans="1:8">
      <c r="A84" s="36"/>
      <c r="B84" s="70">
        <f t="shared" si="5"/>
        <v>82</v>
      </c>
      <c r="C84" s="11">
        <v>20202431</v>
      </c>
      <c r="D84" s="14">
        <v>2</v>
      </c>
      <c r="E84" s="14">
        <v>42</v>
      </c>
      <c r="F84" s="163">
        <f t="shared" si="6"/>
        <v>0.0476190476190476</v>
      </c>
      <c r="G84" s="14">
        <f t="shared" si="4"/>
        <v>47</v>
      </c>
      <c r="H84" s="165"/>
    </row>
    <row r="85" s="126" customFormat="1" ht="18.75" spans="1:8">
      <c r="A85" s="36"/>
      <c r="B85" s="70">
        <f t="shared" si="5"/>
        <v>83</v>
      </c>
      <c r="C85" s="11">
        <v>20202432</v>
      </c>
      <c r="D85" s="14">
        <v>0</v>
      </c>
      <c r="E85" s="14">
        <v>40</v>
      </c>
      <c r="F85" s="163">
        <f t="shared" si="6"/>
        <v>0</v>
      </c>
      <c r="G85" s="14">
        <f t="shared" si="4"/>
        <v>1</v>
      </c>
      <c r="H85" s="165"/>
    </row>
    <row r="86" s="126" customFormat="1" ht="18.75" spans="1:8">
      <c r="A86" s="36"/>
      <c r="B86" s="70">
        <f t="shared" si="5"/>
        <v>84</v>
      </c>
      <c r="C86" s="11">
        <v>20202433</v>
      </c>
      <c r="D86" s="14">
        <v>2</v>
      </c>
      <c r="E86" s="14">
        <v>40</v>
      </c>
      <c r="F86" s="163">
        <f t="shared" si="6"/>
        <v>0.05</v>
      </c>
      <c r="G86" s="14">
        <f t="shared" si="4"/>
        <v>48</v>
      </c>
      <c r="H86" s="165"/>
    </row>
    <row r="87" s="126" customFormat="1" ht="18.75" spans="1:8">
      <c r="A87" s="36"/>
      <c r="B87" s="70">
        <f t="shared" si="5"/>
        <v>85</v>
      </c>
      <c r="C87" s="11">
        <v>20202434</v>
      </c>
      <c r="D87" s="14">
        <v>0</v>
      </c>
      <c r="E87" s="14">
        <v>42</v>
      </c>
      <c r="F87" s="163">
        <f t="shared" si="6"/>
        <v>0</v>
      </c>
      <c r="G87" s="14">
        <f t="shared" si="4"/>
        <v>1</v>
      </c>
      <c r="H87" s="164"/>
    </row>
    <row r="88" s="126" customFormat="1" ht="18.75" spans="1:8">
      <c r="A88" s="36"/>
      <c r="B88" s="70">
        <f t="shared" si="5"/>
        <v>86</v>
      </c>
      <c r="C88" s="11">
        <v>20202435</v>
      </c>
      <c r="D88" s="14">
        <v>3</v>
      </c>
      <c r="E88" s="14">
        <v>50</v>
      </c>
      <c r="F88" s="163">
        <f t="shared" si="6"/>
        <v>0.06</v>
      </c>
      <c r="G88" s="14">
        <f t="shared" si="4"/>
        <v>55</v>
      </c>
      <c r="H88" s="164"/>
    </row>
    <row r="89" s="126" customFormat="1" ht="18.75" spans="1:8">
      <c r="A89" s="36"/>
      <c r="B89" s="70">
        <f t="shared" si="5"/>
        <v>87</v>
      </c>
      <c r="C89" s="11">
        <v>20202531</v>
      </c>
      <c r="D89" s="14">
        <v>2</v>
      </c>
      <c r="E89" s="14">
        <v>39</v>
      </c>
      <c r="F89" s="163">
        <f t="shared" si="6"/>
        <v>0.0512820512820513</v>
      </c>
      <c r="G89" s="14">
        <f t="shared" si="4"/>
        <v>50</v>
      </c>
      <c r="H89" s="165"/>
    </row>
    <row r="90" s="126" customFormat="1" ht="18.75" spans="1:8">
      <c r="A90" s="36"/>
      <c r="B90" s="70">
        <f t="shared" si="5"/>
        <v>88</v>
      </c>
      <c r="C90" s="11">
        <v>20202532</v>
      </c>
      <c r="D90" s="14">
        <v>5</v>
      </c>
      <c r="E90" s="14">
        <v>34</v>
      </c>
      <c r="F90" s="163">
        <f t="shared" si="6"/>
        <v>0.147058823529412</v>
      </c>
      <c r="G90" s="14">
        <f t="shared" si="4"/>
        <v>61</v>
      </c>
      <c r="H90" s="165"/>
    </row>
    <row r="91" s="126" customFormat="1" ht="18.75" spans="1:8">
      <c r="A91" s="36"/>
      <c r="B91" s="70">
        <f t="shared" si="5"/>
        <v>89</v>
      </c>
      <c r="C91" s="11">
        <v>20202533</v>
      </c>
      <c r="D91" s="14">
        <v>1</v>
      </c>
      <c r="E91" s="14">
        <v>40</v>
      </c>
      <c r="F91" s="163">
        <f t="shared" si="6"/>
        <v>0.025</v>
      </c>
      <c r="G91" s="14">
        <f t="shared" si="4"/>
        <v>39</v>
      </c>
      <c r="H91" s="165"/>
    </row>
    <row r="92" s="126" customFormat="1" ht="18.75" spans="1:8">
      <c r="A92" s="36"/>
      <c r="B92" s="70">
        <f t="shared" si="5"/>
        <v>90</v>
      </c>
      <c r="C92" s="11">
        <v>20202534</v>
      </c>
      <c r="D92" s="14">
        <v>0</v>
      </c>
      <c r="E92" s="14">
        <v>36</v>
      </c>
      <c r="F92" s="163">
        <f t="shared" si="6"/>
        <v>0</v>
      </c>
      <c r="G92" s="14">
        <f t="shared" si="4"/>
        <v>1</v>
      </c>
      <c r="H92" s="165"/>
    </row>
    <row r="93" s="126" customFormat="1" ht="18.75" spans="1:8">
      <c r="A93" s="36"/>
      <c r="B93" s="70">
        <f t="shared" si="5"/>
        <v>91</v>
      </c>
      <c r="C93" s="11">
        <v>20202535</v>
      </c>
      <c r="D93" s="14">
        <v>0</v>
      </c>
      <c r="E93" s="14">
        <v>26</v>
      </c>
      <c r="F93" s="163">
        <f t="shared" si="6"/>
        <v>0</v>
      </c>
      <c r="G93" s="14">
        <f t="shared" si="4"/>
        <v>1</v>
      </c>
      <c r="H93" s="165"/>
    </row>
    <row r="94" s="126" customFormat="1" ht="18.75" spans="1:8">
      <c r="A94" s="36"/>
      <c r="B94" s="70">
        <f t="shared" si="5"/>
        <v>92</v>
      </c>
      <c r="C94" s="11">
        <v>20202536</v>
      </c>
      <c r="D94" s="14">
        <v>0</v>
      </c>
      <c r="E94" s="14">
        <v>26</v>
      </c>
      <c r="F94" s="163">
        <f t="shared" si="6"/>
        <v>0</v>
      </c>
      <c r="G94" s="14">
        <f t="shared" si="4"/>
        <v>1</v>
      </c>
      <c r="H94" s="165"/>
    </row>
    <row r="95" s="126" customFormat="1" ht="18.75" spans="1:8">
      <c r="A95" s="36"/>
      <c r="B95" s="70">
        <f t="shared" si="5"/>
        <v>93</v>
      </c>
      <c r="C95" s="11">
        <v>20202631</v>
      </c>
      <c r="D95" s="14">
        <v>3</v>
      </c>
      <c r="E95" s="14">
        <v>46</v>
      </c>
      <c r="F95" s="163">
        <f t="shared" si="6"/>
        <v>0.0652173913043478</v>
      </c>
      <c r="G95" s="14">
        <f t="shared" si="4"/>
        <v>56</v>
      </c>
      <c r="H95" s="165"/>
    </row>
    <row r="96" s="126" customFormat="1" ht="18.75" spans="1:8">
      <c r="A96" s="36"/>
      <c r="B96" s="70">
        <f t="shared" si="5"/>
        <v>94</v>
      </c>
      <c r="C96" s="11">
        <v>20202632</v>
      </c>
      <c r="D96" s="14">
        <v>0</v>
      </c>
      <c r="E96" s="14">
        <v>45</v>
      </c>
      <c r="F96" s="163">
        <f t="shared" si="6"/>
        <v>0</v>
      </c>
      <c r="G96" s="14">
        <f t="shared" si="4"/>
        <v>1</v>
      </c>
      <c r="H96" s="164"/>
    </row>
    <row r="97" s="126" customFormat="1" ht="18.75" spans="1:8">
      <c r="A97" s="36"/>
      <c r="B97" s="70">
        <f t="shared" si="5"/>
        <v>95</v>
      </c>
      <c r="C97" s="11">
        <v>20202633</v>
      </c>
      <c r="D97" s="14">
        <v>7</v>
      </c>
      <c r="E97" s="14">
        <v>35</v>
      </c>
      <c r="F97" s="163">
        <f t="shared" si="6"/>
        <v>0.2</v>
      </c>
      <c r="G97" s="14">
        <f t="shared" si="4"/>
        <v>64</v>
      </c>
      <c r="H97" s="164"/>
    </row>
    <row r="98" s="126" customFormat="1" ht="18.75" spans="1:8">
      <c r="A98" s="36"/>
      <c r="B98" s="70">
        <f t="shared" si="5"/>
        <v>96</v>
      </c>
      <c r="C98" s="11">
        <v>20202634</v>
      </c>
      <c r="D98" s="14">
        <v>0</v>
      </c>
      <c r="E98" s="14">
        <v>32</v>
      </c>
      <c r="F98" s="163">
        <f t="shared" si="6"/>
        <v>0</v>
      </c>
      <c r="G98" s="14">
        <f t="shared" si="4"/>
        <v>1</v>
      </c>
      <c r="H98" s="164"/>
    </row>
    <row r="99" s="126" customFormat="1" ht="18.75" spans="1:8">
      <c r="A99" s="36"/>
      <c r="B99" s="70">
        <f t="shared" si="5"/>
        <v>97</v>
      </c>
      <c r="C99" s="11">
        <v>20202641</v>
      </c>
      <c r="D99" s="14">
        <v>0</v>
      </c>
      <c r="E99" s="14">
        <v>47</v>
      </c>
      <c r="F99" s="163">
        <f t="shared" si="6"/>
        <v>0</v>
      </c>
      <c r="G99" s="14">
        <f t="shared" si="4"/>
        <v>1</v>
      </c>
      <c r="H99" s="164"/>
    </row>
    <row r="100" s="126" customFormat="1" ht="18.75" spans="1:8">
      <c r="A100" s="36"/>
      <c r="B100" s="70">
        <f t="shared" si="5"/>
        <v>98</v>
      </c>
      <c r="C100" s="11">
        <v>20202642</v>
      </c>
      <c r="D100" s="14">
        <v>0</v>
      </c>
      <c r="E100" s="14">
        <v>44</v>
      </c>
      <c r="F100" s="163">
        <f t="shared" si="6"/>
        <v>0</v>
      </c>
      <c r="G100" s="14">
        <f t="shared" si="4"/>
        <v>1</v>
      </c>
      <c r="H100" s="164"/>
    </row>
    <row r="101" s="126" customFormat="1" ht="18.75" spans="1:8">
      <c r="A101" s="36"/>
      <c r="B101" s="70">
        <f t="shared" si="5"/>
        <v>99</v>
      </c>
      <c r="C101" s="11">
        <v>20202643</v>
      </c>
      <c r="D101" s="14">
        <v>0</v>
      </c>
      <c r="E101" s="14">
        <v>41</v>
      </c>
      <c r="F101" s="163">
        <f t="shared" si="6"/>
        <v>0</v>
      </c>
      <c r="G101" s="14">
        <f t="shared" si="4"/>
        <v>1</v>
      </c>
      <c r="H101" s="164"/>
    </row>
    <row r="102" s="126" customFormat="1" ht="18.75" spans="1:8">
      <c r="A102" s="36"/>
      <c r="B102" s="70">
        <f t="shared" si="5"/>
        <v>100</v>
      </c>
      <c r="C102" s="11">
        <v>20212431</v>
      </c>
      <c r="D102" s="14">
        <v>0</v>
      </c>
      <c r="E102" s="14">
        <v>45</v>
      </c>
      <c r="F102" s="163">
        <f t="shared" si="6"/>
        <v>0</v>
      </c>
      <c r="G102" s="14">
        <f t="shared" si="4"/>
        <v>1</v>
      </c>
      <c r="H102" s="165"/>
    </row>
    <row r="103" s="126" customFormat="1" ht="18.75" spans="1:8">
      <c r="A103" s="36"/>
      <c r="B103" s="70">
        <f t="shared" si="5"/>
        <v>101</v>
      </c>
      <c r="C103" s="11">
        <v>20212432</v>
      </c>
      <c r="D103" s="14">
        <v>2</v>
      </c>
      <c r="E103" s="14">
        <v>45</v>
      </c>
      <c r="F103" s="163">
        <f t="shared" si="6"/>
        <v>0.0444444444444444</v>
      </c>
      <c r="G103" s="14">
        <f t="shared" si="4"/>
        <v>46</v>
      </c>
      <c r="H103" s="165"/>
    </row>
    <row r="104" s="126" customFormat="1" ht="18.75" spans="1:8">
      <c r="A104" s="36"/>
      <c r="B104" s="70">
        <f t="shared" si="5"/>
        <v>102</v>
      </c>
      <c r="C104" s="11">
        <v>20212433</v>
      </c>
      <c r="D104" s="14">
        <v>0</v>
      </c>
      <c r="E104" s="14">
        <v>45</v>
      </c>
      <c r="F104" s="163">
        <f t="shared" si="6"/>
        <v>0</v>
      </c>
      <c r="G104" s="14">
        <f t="shared" si="4"/>
        <v>1</v>
      </c>
      <c r="H104" s="165"/>
    </row>
    <row r="105" s="126" customFormat="1" ht="18.75" spans="1:8">
      <c r="A105" s="36"/>
      <c r="B105" s="70">
        <f t="shared" si="5"/>
        <v>103</v>
      </c>
      <c r="C105" s="11">
        <v>20212434</v>
      </c>
      <c r="D105" s="14">
        <v>4</v>
      </c>
      <c r="E105" s="14">
        <v>45</v>
      </c>
      <c r="F105" s="163">
        <f t="shared" si="6"/>
        <v>0.0888888888888889</v>
      </c>
      <c r="G105" s="14">
        <f t="shared" si="4"/>
        <v>59</v>
      </c>
      <c r="H105" s="165"/>
    </row>
    <row r="106" s="126" customFormat="1" ht="18.75" spans="1:8">
      <c r="A106" s="36"/>
      <c r="B106" s="70">
        <f t="shared" si="5"/>
        <v>104</v>
      </c>
      <c r="C106" s="11">
        <v>20212435</v>
      </c>
      <c r="D106" s="14">
        <v>1</v>
      </c>
      <c r="E106" s="14">
        <v>45</v>
      </c>
      <c r="F106" s="163">
        <f t="shared" si="6"/>
        <v>0.0222222222222222</v>
      </c>
      <c r="G106" s="14">
        <f t="shared" si="4"/>
        <v>37</v>
      </c>
      <c r="H106" s="165"/>
    </row>
    <row r="107" s="126" customFormat="1" ht="18.75" spans="1:8">
      <c r="A107" s="36"/>
      <c r="B107" s="70">
        <f t="shared" si="5"/>
        <v>105</v>
      </c>
      <c r="C107" s="11">
        <v>20212531</v>
      </c>
      <c r="D107" s="14">
        <v>10</v>
      </c>
      <c r="E107" s="14">
        <v>35</v>
      </c>
      <c r="F107" s="163">
        <f t="shared" si="6"/>
        <v>0.285714285714286</v>
      </c>
      <c r="G107" s="14">
        <f t="shared" si="4"/>
        <v>65</v>
      </c>
      <c r="H107" s="165"/>
    </row>
    <row r="108" s="126" customFormat="1" ht="18.75" spans="1:8">
      <c r="A108" s="36"/>
      <c r="B108" s="70">
        <f t="shared" si="5"/>
        <v>106</v>
      </c>
      <c r="C108" s="11">
        <v>20212532</v>
      </c>
      <c r="D108" s="14">
        <v>2</v>
      </c>
      <c r="E108" s="14">
        <v>35</v>
      </c>
      <c r="F108" s="163">
        <f t="shared" si="6"/>
        <v>0.0571428571428571</v>
      </c>
      <c r="G108" s="14">
        <f t="shared" si="4"/>
        <v>52</v>
      </c>
      <c r="H108" s="165"/>
    </row>
    <row r="109" s="126" customFormat="1" ht="18.75" spans="1:8">
      <c r="A109" s="36"/>
      <c r="B109" s="70">
        <f t="shared" si="5"/>
        <v>107</v>
      </c>
      <c r="C109" s="11">
        <v>20212533</v>
      </c>
      <c r="D109" s="14">
        <v>0</v>
      </c>
      <c r="E109" s="14">
        <v>33</v>
      </c>
      <c r="F109" s="163">
        <f t="shared" si="6"/>
        <v>0</v>
      </c>
      <c r="G109" s="14">
        <f t="shared" si="4"/>
        <v>1</v>
      </c>
      <c r="H109" s="165"/>
    </row>
    <row r="110" s="126" customFormat="1" ht="18.75" spans="1:8">
      <c r="A110" s="36"/>
      <c r="B110" s="70">
        <f t="shared" si="5"/>
        <v>108</v>
      </c>
      <c r="C110" s="11">
        <v>20212534</v>
      </c>
      <c r="D110" s="14">
        <v>2</v>
      </c>
      <c r="E110" s="14">
        <v>40</v>
      </c>
      <c r="F110" s="163">
        <f t="shared" si="6"/>
        <v>0.05</v>
      </c>
      <c r="G110" s="14">
        <f t="shared" si="4"/>
        <v>48</v>
      </c>
      <c r="H110" s="165"/>
    </row>
    <row r="111" s="126" customFormat="1" ht="18.75" spans="1:8">
      <c r="A111" s="36"/>
      <c r="B111" s="70">
        <f t="shared" si="5"/>
        <v>109</v>
      </c>
      <c r="C111" s="11">
        <v>20212535</v>
      </c>
      <c r="D111" s="14">
        <v>1</v>
      </c>
      <c r="E111" s="14">
        <v>35</v>
      </c>
      <c r="F111" s="163">
        <f t="shared" si="6"/>
        <v>0.0285714285714286</v>
      </c>
      <c r="G111" s="14">
        <f t="shared" si="4"/>
        <v>43</v>
      </c>
      <c r="H111" s="165"/>
    </row>
    <row r="112" s="126" customFormat="1" ht="18.75" spans="1:8">
      <c r="A112" s="36"/>
      <c r="B112" s="70">
        <f t="shared" si="5"/>
        <v>110</v>
      </c>
      <c r="C112" s="11">
        <v>20212631</v>
      </c>
      <c r="D112" s="14">
        <v>6</v>
      </c>
      <c r="E112" s="14">
        <v>39</v>
      </c>
      <c r="F112" s="163">
        <f t="shared" si="6"/>
        <v>0.153846153846154</v>
      </c>
      <c r="G112" s="14">
        <f t="shared" si="4"/>
        <v>62</v>
      </c>
      <c r="H112" s="165"/>
    </row>
    <row r="113" s="126" customFormat="1" ht="18.75" spans="1:8">
      <c r="A113" s="36"/>
      <c r="B113" s="70">
        <f t="shared" si="5"/>
        <v>111</v>
      </c>
      <c r="C113" s="11">
        <v>20212632</v>
      </c>
      <c r="D113" s="14">
        <v>0</v>
      </c>
      <c r="E113" s="14">
        <v>40</v>
      </c>
      <c r="F113" s="163">
        <f t="shared" si="6"/>
        <v>0</v>
      </c>
      <c r="G113" s="14">
        <f t="shared" si="4"/>
        <v>1</v>
      </c>
      <c r="H113" s="165"/>
    </row>
    <row r="114" s="126" customFormat="1" ht="18.75" spans="1:8">
      <c r="A114" s="36"/>
      <c r="B114" s="70">
        <f t="shared" si="5"/>
        <v>112</v>
      </c>
      <c r="C114" s="11">
        <v>20212633</v>
      </c>
      <c r="D114" s="14">
        <v>0</v>
      </c>
      <c r="E114" s="14">
        <v>41</v>
      </c>
      <c r="F114" s="163">
        <f t="shared" ref="F114:F116" si="7">D114/E114</f>
        <v>0</v>
      </c>
      <c r="G114" s="14">
        <f t="shared" si="4"/>
        <v>1</v>
      </c>
      <c r="H114" s="165"/>
    </row>
    <row r="115" s="126" customFormat="1" ht="18.75" spans="1:8">
      <c r="A115" s="36"/>
      <c r="B115" s="70">
        <f t="shared" si="5"/>
        <v>113</v>
      </c>
      <c r="C115" s="11">
        <v>20212634</v>
      </c>
      <c r="D115" s="14">
        <v>0</v>
      </c>
      <c r="E115" s="14">
        <v>40</v>
      </c>
      <c r="F115" s="163">
        <f t="shared" si="7"/>
        <v>0</v>
      </c>
      <c r="G115" s="14">
        <f t="shared" ref="G115" si="8">RANK(F115,$F$50:$F$115,1)</f>
        <v>1</v>
      </c>
      <c r="H115" s="165"/>
    </row>
    <row r="116" ht="18.75" spans="1:8">
      <c r="A116" s="57" t="s">
        <v>4</v>
      </c>
      <c r="B116" s="70">
        <f t="shared" si="5"/>
        <v>114</v>
      </c>
      <c r="C116" s="14">
        <v>20182731</v>
      </c>
      <c r="D116" s="14"/>
      <c r="E116" s="14">
        <v>30</v>
      </c>
      <c r="F116" s="163">
        <f t="shared" si="7"/>
        <v>0</v>
      </c>
      <c r="G116" s="14"/>
      <c r="H116" s="14" t="s">
        <v>28</v>
      </c>
    </row>
    <row r="117" ht="18.75" spans="1:8">
      <c r="A117" s="168"/>
      <c r="B117" s="70">
        <f t="shared" si="5"/>
        <v>115</v>
      </c>
      <c r="C117" s="14">
        <v>20182831</v>
      </c>
      <c r="D117" s="14"/>
      <c r="E117" s="14">
        <v>51</v>
      </c>
      <c r="F117" s="163">
        <f t="shared" ref="F117:F180" si="9">D117/E117</f>
        <v>0</v>
      </c>
      <c r="G117" s="14"/>
      <c r="H117" s="14" t="s">
        <v>28</v>
      </c>
    </row>
    <row r="118" ht="18.75" spans="1:8">
      <c r="A118" s="168"/>
      <c r="B118" s="70">
        <f t="shared" si="5"/>
        <v>116</v>
      </c>
      <c r="C118" s="14">
        <v>20182832</v>
      </c>
      <c r="D118" s="14"/>
      <c r="E118" s="14">
        <v>29</v>
      </c>
      <c r="F118" s="163">
        <f t="shared" si="9"/>
        <v>0</v>
      </c>
      <c r="G118" s="14"/>
      <c r="H118" s="14" t="s">
        <v>28</v>
      </c>
    </row>
    <row r="119" ht="18.75" spans="1:8">
      <c r="A119" s="168"/>
      <c r="B119" s="70">
        <f t="shared" si="5"/>
        <v>117</v>
      </c>
      <c r="C119" s="14">
        <v>20182833</v>
      </c>
      <c r="D119" s="14"/>
      <c r="E119" s="14">
        <v>31</v>
      </c>
      <c r="F119" s="163">
        <f t="shared" si="9"/>
        <v>0</v>
      </c>
      <c r="G119" s="14"/>
      <c r="H119" s="14" t="s">
        <v>28</v>
      </c>
    </row>
    <row r="120" ht="18.75" spans="1:8">
      <c r="A120" s="168"/>
      <c r="B120" s="70">
        <f t="shared" si="5"/>
        <v>118</v>
      </c>
      <c r="C120" s="14">
        <v>20182931</v>
      </c>
      <c r="D120" s="14"/>
      <c r="E120" s="14">
        <v>30</v>
      </c>
      <c r="F120" s="163">
        <f t="shared" si="9"/>
        <v>0</v>
      </c>
      <c r="G120" s="14"/>
      <c r="H120" s="14" t="s">
        <v>28</v>
      </c>
    </row>
    <row r="121" ht="18.75" spans="1:8">
      <c r="A121" s="168"/>
      <c r="B121" s="70">
        <f t="shared" si="5"/>
        <v>119</v>
      </c>
      <c r="C121" s="14">
        <v>20182932</v>
      </c>
      <c r="D121" s="14">
        <v>4</v>
      </c>
      <c r="E121" s="14">
        <v>31</v>
      </c>
      <c r="F121" s="163">
        <f t="shared" si="9"/>
        <v>0.129032258064516</v>
      </c>
      <c r="G121" s="14">
        <f>RANK(F121,$F$121:$F196,1)</f>
        <v>72</v>
      </c>
      <c r="H121" s="14"/>
    </row>
    <row r="122" ht="18.75" spans="1:8">
      <c r="A122" s="168"/>
      <c r="B122" s="70">
        <f t="shared" si="5"/>
        <v>120</v>
      </c>
      <c r="C122" s="14">
        <v>20183031</v>
      </c>
      <c r="D122" s="14"/>
      <c r="E122" s="14">
        <v>44</v>
      </c>
      <c r="F122" s="163">
        <f t="shared" si="9"/>
        <v>0</v>
      </c>
      <c r="G122" s="14"/>
      <c r="H122" s="14" t="s">
        <v>27</v>
      </c>
    </row>
    <row r="123" ht="18.75" spans="1:8">
      <c r="A123" s="168"/>
      <c r="B123" s="70">
        <f t="shared" si="5"/>
        <v>121</v>
      </c>
      <c r="C123" s="14">
        <v>20183032</v>
      </c>
      <c r="D123" s="14"/>
      <c r="E123" s="14">
        <v>44</v>
      </c>
      <c r="F123" s="163">
        <f t="shared" si="9"/>
        <v>0</v>
      </c>
      <c r="G123" s="14"/>
      <c r="H123" s="14" t="s">
        <v>27</v>
      </c>
    </row>
    <row r="124" ht="18.75" spans="1:10">
      <c r="A124" s="168"/>
      <c r="B124" s="70">
        <f t="shared" si="5"/>
        <v>122</v>
      </c>
      <c r="C124" s="14">
        <v>20183033</v>
      </c>
      <c r="D124" s="14"/>
      <c r="E124" s="14">
        <v>43</v>
      </c>
      <c r="F124" s="163">
        <f t="shared" si="9"/>
        <v>0</v>
      </c>
      <c r="G124" s="14"/>
      <c r="H124" s="14" t="s">
        <v>27</v>
      </c>
      <c r="J124" s="155"/>
    </row>
    <row r="125" ht="18.75" spans="1:8">
      <c r="A125" s="168"/>
      <c r="B125" s="70">
        <f t="shared" si="5"/>
        <v>123</v>
      </c>
      <c r="C125" s="14">
        <v>20183034</v>
      </c>
      <c r="D125" s="14"/>
      <c r="E125" s="14">
        <v>44</v>
      </c>
      <c r="F125" s="163">
        <f t="shared" si="9"/>
        <v>0</v>
      </c>
      <c r="G125" s="14"/>
      <c r="H125" s="14" t="s">
        <v>27</v>
      </c>
    </row>
    <row r="126" ht="18.75" spans="1:8">
      <c r="A126" s="168"/>
      <c r="B126" s="70">
        <f t="shared" si="5"/>
        <v>124</v>
      </c>
      <c r="C126" s="14">
        <v>20183035</v>
      </c>
      <c r="D126" s="14"/>
      <c r="E126" s="14">
        <v>48</v>
      </c>
      <c r="F126" s="163">
        <f t="shared" si="9"/>
        <v>0</v>
      </c>
      <c r="G126" s="14"/>
      <c r="H126" s="14" t="s">
        <v>27</v>
      </c>
    </row>
    <row r="127" ht="18.75" spans="1:8">
      <c r="A127" s="168"/>
      <c r="B127" s="70">
        <f t="shared" si="5"/>
        <v>125</v>
      </c>
      <c r="C127" s="14">
        <v>20183036</v>
      </c>
      <c r="D127" s="14"/>
      <c r="E127" s="14">
        <v>45</v>
      </c>
      <c r="F127" s="163">
        <f t="shared" si="9"/>
        <v>0</v>
      </c>
      <c r="G127" s="14"/>
      <c r="H127" s="14" t="s">
        <v>27</v>
      </c>
    </row>
    <row r="128" ht="18.75" spans="1:8">
      <c r="A128" s="168"/>
      <c r="B128" s="70">
        <f t="shared" si="5"/>
        <v>126</v>
      </c>
      <c r="C128" s="14">
        <v>20183037</v>
      </c>
      <c r="D128" s="14"/>
      <c r="E128" s="14">
        <v>45</v>
      </c>
      <c r="F128" s="163">
        <f t="shared" si="9"/>
        <v>0</v>
      </c>
      <c r="G128" s="14"/>
      <c r="H128" s="14" t="s">
        <v>27</v>
      </c>
    </row>
    <row r="129" ht="18.75" spans="1:8">
      <c r="A129" s="168"/>
      <c r="B129" s="70">
        <f t="shared" si="5"/>
        <v>127</v>
      </c>
      <c r="C129" s="14">
        <v>20183038</v>
      </c>
      <c r="D129" s="14"/>
      <c r="E129" s="14">
        <v>44</v>
      </c>
      <c r="F129" s="163">
        <f t="shared" si="9"/>
        <v>0</v>
      </c>
      <c r="G129" s="14"/>
      <c r="H129" s="14" t="s">
        <v>27</v>
      </c>
    </row>
    <row r="130" ht="18.75" spans="1:8">
      <c r="A130" s="168"/>
      <c r="B130" s="70">
        <f t="shared" si="5"/>
        <v>128</v>
      </c>
      <c r="C130" s="14">
        <v>20183631</v>
      </c>
      <c r="D130" s="14"/>
      <c r="E130" s="14">
        <v>32</v>
      </c>
      <c r="F130" s="163">
        <f t="shared" si="9"/>
        <v>0</v>
      </c>
      <c r="G130" s="14"/>
      <c r="H130" s="14" t="s">
        <v>28</v>
      </c>
    </row>
    <row r="131" ht="18.75" spans="1:8">
      <c r="A131" s="168"/>
      <c r="B131" s="70">
        <f t="shared" si="5"/>
        <v>129</v>
      </c>
      <c r="C131" s="14">
        <v>20183632</v>
      </c>
      <c r="D131" s="14"/>
      <c r="E131" s="14">
        <v>30</v>
      </c>
      <c r="F131" s="163">
        <f t="shared" si="9"/>
        <v>0</v>
      </c>
      <c r="G131" s="14"/>
      <c r="H131" s="14" t="s">
        <v>28</v>
      </c>
    </row>
    <row r="132" ht="18.75" spans="1:8">
      <c r="A132" s="168"/>
      <c r="B132" s="70">
        <f t="shared" si="5"/>
        <v>130</v>
      </c>
      <c r="C132" s="14">
        <v>20183633</v>
      </c>
      <c r="D132" s="14"/>
      <c r="E132" s="14">
        <v>35</v>
      </c>
      <c r="F132" s="163">
        <f t="shared" si="9"/>
        <v>0</v>
      </c>
      <c r="G132" s="14"/>
      <c r="H132" s="14" t="s">
        <v>28</v>
      </c>
    </row>
    <row r="133" ht="18.75" spans="1:8">
      <c r="A133" s="168"/>
      <c r="B133" s="70">
        <f t="shared" si="5"/>
        <v>131</v>
      </c>
      <c r="C133" s="14">
        <v>20183634</v>
      </c>
      <c r="D133" s="14"/>
      <c r="E133" s="14">
        <v>38</v>
      </c>
      <c r="F133" s="163">
        <f t="shared" si="9"/>
        <v>0</v>
      </c>
      <c r="G133" s="14"/>
      <c r="H133" s="14" t="s">
        <v>28</v>
      </c>
    </row>
    <row r="134" ht="18.75" spans="1:8">
      <c r="A134" s="168"/>
      <c r="B134" s="70">
        <f t="shared" si="5"/>
        <v>132</v>
      </c>
      <c r="C134" s="14">
        <v>20183635</v>
      </c>
      <c r="D134" s="14">
        <v>0</v>
      </c>
      <c r="E134" s="14">
        <v>31</v>
      </c>
      <c r="F134" s="163">
        <f t="shared" si="9"/>
        <v>0</v>
      </c>
      <c r="G134" s="14">
        <f>RANK(F134,$F$121:$F209,1)</f>
        <v>1</v>
      </c>
      <c r="H134" s="14"/>
    </row>
    <row r="135" ht="18.75" spans="1:8">
      <c r="A135" s="168"/>
      <c r="B135" s="70">
        <f t="shared" ref="B135:B198" si="10">ROW()-2</f>
        <v>133</v>
      </c>
      <c r="C135" s="14">
        <v>20192731</v>
      </c>
      <c r="D135" s="14">
        <v>0</v>
      </c>
      <c r="E135" s="14">
        <v>30</v>
      </c>
      <c r="F135" s="163">
        <f t="shared" si="9"/>
        <v>0</v>
      </c>
      <c r="G135" s="14">
        <f>RANK(F135,$F$121:$F210,1)</f>
        <v>1</v>
      </c>
      <c r="H135" s="14"/>
    </row>
    <row r="136" ht="18.75" spans="1:8">
      <c r="A136" s="168"/>
      <c r="B136" s="70">
        <f t="shared" si="10"/>
        <v>134</v>
      </c>
      <c r="C136" s="14">
        <v>20192831</v>
      </c>
      <c r="D136" s="14">
        <v>0</v>
      </c>
      <c r="E136" s="14">
        <v>47</v>
      </c>
      <c r="F136" s="163">
        <f t="shared" si="9"/>
        <v>0</v>
      </c>
      <c r="G136" s="14">
        <f>RANK(F136,$F$121:$F211,1)</f>
        <v>1</v>
      </c>
      <c r="H136" s="14"/>
    </row>
    <row r="137" ht="18.75" spans="1:8">
      <c r="A137" s="168"/>
      <c r="B137" s="70">
        <f t="shared" si="10"/>
        <v>135</v>
      </c>
      <c r="C137" s="14">
        <v>20192832</v>
      </c>
      <c r="D137" s="14">
        <v>0</v>
      </c>
      <c r="E137" s="14">
        <v>29</v>
      </c>
      <c r="F137" s="163">
        <f t="shared" si="9"/>
        <v>0</v>
      </c>
      <c r="G137" s="14">
        <f>RANK(F137,$F$121:$F212,1)</f>
        <v>1</v>
      </c>
      <c r="H137" s="14"/>
    </row>
    <row r="138" ht="18.75" spans="1:8">
      <c r="A138" s="168"/>
      <c r="B138" s="70">
        <f t="shared" si="10"/>
        <v>136</v>
      </c>
      <c r="C138" s="14">
        <v>20192833</v>
      </c>
      <c r="D138" s="14">
        <v>2</v>
      </c>
      <c r="E138" s="14">
        <v>32</v>
      </c>
      <c r="F138" s="163">
        <f t="shared" si="9"/>
        <v>0.0625</v>
      </c>
      <c r="G138" s="14">
        <f>RANK(F138,$F$121:$F213,1)</f>
        <v>73</v>
      </c>
      <c r="H138" s="14"/>
    </row>
    <row r="139" ht="18.75" spans="1:8">
      <c r="A139" s="168"/>
      <c r="B139" s="70">
        <f t="shared" si="10"/>
        <v>137</v>
      </c>
      <c r="C139" s="14">
        <v>20192931</v>
      </c>
      <c r="D139" s="14">
        <v>0</v>
      </c>
      <c r="E139" s="14">
        <v>31</v>
      </c>
      <c r="F139" s="163">
        <f t="shared" si="9"/>
        <v>0</v>
      </c>
      <c r="G139" s="14">
        <f>RANK(F139,$F$121:$F214,1)</f>
        <v>1</v>
      </c>
      <c r="H139" s="14"/>
    </row>
    <row r="140" ht="18.75" spans="1:8">
      <c r="A140" s="168"/>
      <c r="B140" s="70">
        <f t="shared" si="10"/>
        <v>138</v>
      </c>
      <c r="C140" s="14">
        <v>20192932</v>
      </c>
      <c r="D140" s="14">
        <v>0</v>
      </c>
      <c r="E140" s="14">
        <v>29</v>
      </c>
      <c r="F140" s="163">
        <f t="shared" si="9"/>
        <v>0</v>
      </c>
      <c r="G140" s="14">
        <f>RANK(F140,$F$121:$F215,1)</f>
        <v>1</v>
      </c>
      <c r="H140" s="14"/>
    </row>
    <row r="141" ht="18.75" spans="1:8">
      <c r="A141" s="168"/>
      <c r="B141" s="70">
        <f t="shared" si="10"/>
        <v>139</v>
      </c>
      <c r="C141" s="14">
        <v>20193031</v>
      </c>
      <c r="D141" s="14">
        <v>0</v>
      </c>
      <c r="E141" s="14">
        <v>45</v>
      </c>
      <c r="F141" s="163">
        <f t="shared" si="9"/>
        <v>0</v>
      </c>
      <c r="G141" s="14">
        <f>RANK(F141,$F$121:$F216,1)</f>
        <v>1</v>
      </c>
      <c r="H141" s="14"/>
    </row>
    <row r="142" ht="18.75" spans="1:8">
      <c r="A142" s="168"/>
      <c r="B142" s="70">
        <f t="shared" si="10"/>
        <v>140</v>
      </c>
      <c r="C142" s="14">
        <v>20193032</v>
      </c>
      <c r="D142" s="14">
        <v>15</v>
      </c>
      <c r="E142" s="14">
        <v>47</v>
      </c>
      <c r="F142" s="163">
        <f t="shared" si="9"/>
        <v>0.319148936170213</v>
      </c>
      <c r="G142" s="14">
        <f>RANK(F142,$F$121:$F217,1)</f>
        <v>82</v>
      </c>
      <c r="H142" s="14"/>
    </row>
    <row r="143" ht="18.75" spans="1:8">
      <c r="A143" s="168"/>
      <c r="B143" s="70">
        <f t="shared" si="10"/>
        <v>141</v>
      </c>
      <c r="C143" s="14">
        <v>20193033</v>
      </c>
      <c r="D143" s="14">
        <v>0</v>
      </c>
      <c r="E143" s="14">
        <v>46</v>
      </c>
      <c r="F143" s="163">
        <f t="shared" si="9"/>
        <v>0</v>
      </c>
      <c r="G143" s="14">
        <f>RANK(F143,$F$121:$F218,1)</f>
        <v>1</v>
      </c>
      <c r="H143" s="14"/>
    </row>
    <row r="144" ht="18.75" spans="1:8">
      <c r="A144" s="168"/>
      <c r="B144" s="70">
        <f t="shared" si="10"/>
        <v>142</v>
      </c>
      <c r="C144" s="14">
        <v>20193034</v>
      </c>
      <c r="D144" s="14">
        <v>0</v>
      </c>
      <c r="E144" s="14">
        <v>43</v>
      </c>
      <c r="F144" s="163">
        <f t="shared" si="9"/>
        <v>0</v>
      </c>
      <c r="G144" s="14">
        <f>RANK(F144,$F$121:$F219,1)</f>
        <v>1</v>
      </c>
      <c r="H144" s="14"/>
    </row>
    <row r="145" ht="18.75" spans="1:8">
      <c r="A145" s="168"/>
      <c r="B145" s="70">
        <f t="shared" si="10"/>
        <v>143</v>
      </c>
      <c r="C145" s="14">
        <v>20193035</v>
      </c>
      <c r="D145" s="14">
        <v>15</v>
      </c>
      <c r="E145" s="14">
        <v>43</v>
      </c>
      <c r="F145" s="163">
        <f t="shared" si="9"/>
        <v>0.348837209302326</v>
      </c>
      <c r="G145" s="14">
        <f>RANK(F145,$F$121:$F220,1)</f>
        <v>83</v>
      </c>
      <c r="H145" s="14"/>
    </row>
    <row r="146" ht="18.75" spans="1:8">
      <c r="A146" s="168"/>
      <c r="B146" s="70">
        <f t="shared" si="10"/>
        <v>144</v>
      </c>
      <c r="C146" s="14">
        <v>20193036</v>
      </c>
      <c r="D146" s="14">
        <v>0</v>
      </c>
      <c r="E146" s="14">
        <v>46</v>
      </c>
      <c r="F146" s="163">
        <f t="shared" si="9"/>
        <v>0</v>
      </c>
      <c r="G146" s="14">
        <f>RANK(F146,$F$121:$F221,1)</f>
        <v>1</v>
      </c>
      <c r="H146" s="14"/>
    </row>
    <row r="147" ht="18.75" spans="1:8">
      <c r="A147" s="168"/>
      <c r="B147" s="70">
        <f t="shared" si="10"/>
        <v>145</v>
      </c>
      <c r="C147" s="14">
        <v>20193037</v>
      </c>
      <c r="D147" s="14">
        <v>15</v>
      </c>
      <c r="E147" s="14">
        <v>43</v>
      </c>
      <c r="F147" s="163">
        <f t="shared" si="9"/>
        <v>0.348837209302326</v>
      </c>
      <c r="G147" s="14">
        <f>RANK(F147,$F$121:$F222,1)</f>
        <v>83</v>
      </c>
      <c r="H147" s="14"/>
    </row>
    <row r="148" ht="18.75" spans="1:8">
      <c r="A148" s="168"/>
      <c r="B148" s="70">
        <f t="shared" si="10"/>
        <v>146</v>
      </c>
      <c r="C148" s="14">
        <v>20193038</v>
      </c>
      <c r="D148" s="14">
        <v>0</v>
      </c>
      <c r="E148" s="14">
        <v>43</v>
      </c>
      <c r="F148" s="163">
        <f t="shared" si="9"/>
        <v>0</v>
      </c>
      <c r="G148" s="14">
        <f>RANK(F148,$F$121:$F223,1)</f>
        <v>1</v>
      </c>
      <c r="H148" s="14"/>
    </row>
    <row r="149" ht="18.75" spans="1:8">
      <c r="A149" s="168"/>
      <c r="B149" s="70">
        <f t="shared" si="10"/>
        <v>147</v>
      </c>
      <c r="C149" s="14">
        <v>20193631</v>
      </c>
      <c r="D149" s="14">
        <v>0</v>
      </c>
      <c r="E149" s="14">
        <v>30</v>
      </c>
      <c r="F149" s="163">
        <f t="shared" si="9"/>
        <v>0</v>
      </c>
      <c r="G149" s="14">
        <f>RANK(F149,$F$121:$F224,1)</f>
        <v>1</v>
      </c>
      <c r="H149" s="14"/>
    </row>
    <row r="150" ht="18.75" spans="1:8">
      <c r="A150" s="168"/>
      <c r="B150" s="70">
        <f t="shared" si="10"/>
        <v>148</v>
      </c>
      <c r="C150" s="14">
        <v>20193632</v>
      </c>
      <c r="D150" s="14">
        <v>1</v>
      </c>
      <c r="E150" s="14">
        <v>32</v>
      </c>
      <c r="F150" s="163">
        <f t="shared" si="9"/>
        <v>0.03125</v>
      </c>
      <c r="G150" s="14">
        <f>RANK(F150,$F$121:$F225,1)</f>
        <v>71</v>
      </c>
      <c r="H150" s="14"/>
    </row>
    <row r="151" ht="18.75" spans="1:8">
      <c r="A151" s="168"/>
      <c r="B151" s="159">
        <f t="shared" si="10"/>
        <v>149</v>
      </c>
      <c r="C151" s="14">
        <v>20193633</v>
      </c>
      <c r="D151" s="14">
        <v>0</v>
      </c>
      <c r="E151" s="14">
        <v>37</v>
      </c>
      <c r="F151" s="163">
        <f t="shared" si="9"/>
        <v>0</v>
      </c>
      <c r="G151" s="14">
        <f>RANK(F151,$F$121:$F226,1)</f>
        <v>1</v>
      </c>
      <c r="H151" s="14"/>
    </row>
    <row r="152" ht="18.75" spans="1:8">
      <c r="A152" s="168"/>
      <c r="B152" s="70">
        <f t="shared" si="10"/>
        <v>150</v>
      </c>
      <c r="C152" s="14">
        <v>20193634</v>
      </c>
      <c r="D152" s="14">
        <v>0</v>
      </c>
      <c r="E152" s="14">
        <v>38</v>
      </c>
      <c r="F152" s="163">
        <f t="shared" si="9"/>
        <v>0</v>
      </c>
      <c r="G152" s="14">
        <f>RANK(F152,$F$121:$F227,1)</f>
        <v>1</v>
      </c>
      <c r="H152" s="14"/>
    </row>
    <row r="153" ht="18.75" spans="1:8">
      <c r="A153" s="168"/>
      <c r="B153" s="70">
        <f t="shared" si="10"/>
        <v>151</v>
      </c>
      <c r="C153" s="14">
        <v>20193635</v>
      </c>
      <c r="D153" s="14">
        <v>0</v>
      </c>
      <c r="E153" s="14">
        <v>32</v>
      </c>
      <c r="F153" s="163">
        <f t="shared" si="9"/>
        <v>0</v>
      </c>
      <c r="G153" s="14">
        <f>RANK(F153,$F$121:$F228,1)</f>
        <v>1</v>
      </c>
      <c r="H153" s="14"/>
    </row>
    <row r="154" ht="18.75" spans="1:8">
      <c r="A154" s="168"/>
      <c r="B154" s="70">
        <f t="shared" si="10"/>
        <v>152</v>
      </c>
      <c r="C154" s="14">
        <v>20202731</v>
      </c>
      <c r="D154" s="14">
        <v>0</v>
      </c>
      <c r="E154" s="14">
        <v>27</v>
      </c>
      <c r="F154" s="163">
        <f t="shared" si="9"/>
        <v>0</v>
      </c>
      <c r="G154" s="14">
        <f>RANK(F154,$F$121:$F229,1)</f>
        <v>1</v>
      </c>
      <c r="H154" s="14"/>
    </row>
    <row r="155" ht="18.75" spans="1:8">
      <c r="A155" s="168"/>
      <c r="B155" s="70">
        <f t="shared" si="10"/>
        <v>153</v>
      </c>
      <c r="C155" s="14">
        <v>20202831</v>
      </c>
      <c r="D155" s="14">
        <v>0</v>
      </c>
      <c r="E155" s="14">
        <v>47</v>
      </c>
      <c r="F155" s="163">
        <f t="shared" si="9"/>
        <v>0</v>
      </c>
      <c r="G155" s="14">
        <f>RANK(F155,$F$121:$F230,1)</f>
        <v>1</v>
      </c>
      <c r="H155" s="14"/>
    </row>
    <row r="156" ht="18.75" spans="1:8">
      <c r="A156" s="168"/>
      <c r="B156" s="70">
        <f t="shared" si="10"/>
        <v>154</v>
      </c>
      <c r="C156" s="14">
        <v>20202832</v>
      </c>
      <c r="D156" s="14">
        <v>0</v>
      </c>
      <c r="E156" s="14">
        <v>27</v>
      </c>
      <c r="F156" s="163">
        <f t="shared" si="9"/>
        <v>0</v>
      </c>
      <c r="G156" s="14">
        <f>RANK(F156,$F$121:$F231,1)</f>
        <v>1</v>
      </c>
      <c r="H156" s="14"/>
    </row>
    <row r="157" ht="18.75" spans="1:8">
      <c r="A157" s="168"/>
      <c r="B157" s="70">
        <f t="shared" si="10"/>
        <v>155</v>
      </c>
      <c r="C157" s="14">
        <v>20202833</v>
      </c>
      <c r="D157" s="14">
        <v>0</v>
      </c>
      <c r="E157" s="14">
        <v>23</v>
      </c>
      <c r="F157" s="163">
        <f t="shared" si="9"/>
        <v>0</v>
      </c>
      <c r="G157" s="14">
        <f>RANK(F157,$F$121:$F232,1)</f>
        <v>1</v>
      </c>
      <c r="H157" s="14"/>
    </row>
    <row r="158" ht="18.75" spans="1:8">
      <c r="A158" s="168"/>
      <c r="B158" s="70">
        <f t="shared" si="10"/>
        <v>156</v>
      </c>
      <c r="C158" s="14">
        <v>20202841</v>
      </c>
      <c r="D158" s="14">
        <v>1</v>
      </c>
      <c r="E158" s="14">
        <v>30</v>
      </c>
      <c r="F158" s="163">
        <f t="shared" si="9"/>
        <v>0.0333333333333333</v>
      </c>
      <c r="G158" s="14">
        <f>RANK(F158,$F$121:$F233,1)</f>
        <v>72</v>
      </c>
      <c r="H158" s="14"/>
    </row>
    <row r="159" ht="18.75" spans="1:8">
      <c r="A159" s="168"/>
      <c r="B159" s="70">
        <f t="shared" si="10"/>
        <v>157</v>
      </c>
      <c r="C159" s="14">
        <v>20202842</v>
      </c>
      <c r="D159" s="14">
        <v>0</v>
      </c>
      <c r="E159" s="14">
        <v>32</v>
      </c>
      <c r="F159" s="163">
        <f t="shared" si="9"/>
        <v>0</v>
      </c>
      <c r="G159" s="14">
        <f>RANK(F159,$F$121:$F234,1)</f>
        <v>1</v>
      </c>
      <c r="H159" s="14"/>
    </row>
    <row r="160" ht="18.75" spans="1:8">
      <c r="A160" s="168"/>
      <c r="B160" s="70">
        <f t="shared" si="10"/>
        <v>158</v>
      </c>
      <c r="C160" s="14">
        <v>20202843</v>
      </c>
      <c r="D160" s="14">
        <v>0</v>
      </c>
      <c r="E160" s="14">
        <v>31</v>
      </c>
      <c r="F160" s="163">
        <f t="shared" si="9"/>
        <v>0</v>
      </c>
      <c r="G160" s="14">
        <f>RANK(F160,$F$121:$F235,1)</f>
        <v>1</v>
      </c>
      <c r="H160" s="14"/>
    </row>
    <row r="161" ht="18.75" spans="1:8">
      <c r="A161" s="168"/>
      <c r="B161" s="70">
        <f t="shared" si="10"/>
        <v>159</v>
      </c>
      <c r="C161" s="14">
        <v>20202844</v>
      </c>
      <c r="D161" s="14">
        <v>0</v>
      </c>
      <c r="E161" s="14">
        <v>29</v>
      </c>
      <c r="F161" s="163">
        <f t="shared" si="9"/>
        <v>0</v>
      </c>
      <c r="G161" s="14">
        <f>RANK(F161,$F$121:$F236,1)</f>
        <v>1</v>
      </c>
      <c r="H161" s="14"/>
    </row>
    <row r="162" ht="18.75" spans="1:8">
      <c r="A162" s="168"/>
      <c r="B162" s="70">
        <f t="shared" si="10"/>
        <v>160</v>
      </c>
      <c r="C162" s="14">
        <v>20202931</v>
      </c>
      <c r="D162" s="14">
        <v>0</v>
      </c>
      <c r="E162" s="14">
        <v>31</v>
      </c>
      <c r="F162" s="163">
        <f t="shared" si="9"/>
        <v>0</v>
      </c>
      <c r="G162" s="14">
        <f>RANK(F162,$F$121:$F237,1)</f>
        <v>1</v>
      </c>
      <c r="H162" s="14"/>
    </row>
    <row r="163" ht="18.75" spans="1:8">
      <c r="A163" s="168"/>
      <c r="B163" s="70">
        <f t="shared" si="10"/>
        <v>161</v>
      </c>
      <c r="C163" s="14">
        <v>20202932</v>
      </c>
      <c r="D163" s="14">
        <v>0</v>
      </c>
      <c r="E163" s="14">
        <v>24</v>
      </c>
      <c r="F163" s="163">
        <f t="shared" si="9"/>
        <v>0</v>
      </c>
      <c r="G163" s="14">
        <f>RANK(F163,$F$121:$F238,1)</f>
        <v>1</v>
      </c>
      <c r="H163" s="14"/>
    </row>
    <row r="164" ht="18.75" spans="1:8">
      <c r="A164" s="168"/>
      <c r="B164" s="70">
        <f t="shared" si="10"/>
        <v>162</v>
      </c>
      <c r="C164" s="14">
        <v>20202933</v>
      </c>
      <c r="D164" s="14">
        <v>0</v>
      </c>
      <c r="E164" s="14">
        <v>29</v>
      </c>
      <c r="F164" s="163">
        <f t="shared" si="9"/>
        <v>0</v>
      </c>
      <c r="G164" s="14">
        <f>RANK(F164,$F$121:$F239,1)</f>
        <v>1</v>
      </c>
      <c r="H164" s="14"/>
    </row>
    <row r="165" ht="18.75" spans="1:8">
      <c r="A165" s="168"/>
      <c r="B165" s="70">
        <f t="shared" si="10"/>
        <v>163</v>
      </c>
      <c r="C165" s="14">
        <v>20203031</v>
      </c>
      <c r="D165" s="14">
        <v>0</v>
      </c>
      <c r="E165" s="14">
        <v>51</v>
      </c>
      <c r="F165" s="163">
        <f t="shared" si="9"/>
        <v>0</v>
      </c>
      <c r="G165" s="14">
        <f>RANK(F165,$F$121:$F240,1)</f>
        <v>1</v>
      </c>
      <c r="H165" s="14"/>
    </row>
    <row r="166" ht="18.75" spans="1:8">
      <c r="A166" s="168"/>
      <c r="B166" s="70">
        <f t="shared" si="10"/>
        <v>164</v>
      </c>
      <c r="C166" s="14">
        <v>20203032</v>
      </c>
      <c r="D166" s="14">
        <v>0</v>
      </c>
      <c r="E166" s="14">
        <v>52</v>
      </c>
      <c r="F166" s="163">
        <f t="shared" si="9"/>
        <v>0</v>
      </c>
      <c r="G166" s="14">
        <f>RANK(F166,$F$121:$F241,1)</f>
        <v>1</v>
      </c>
      <c r="H166" s="14"/>
    </row>
    <row r="167" ht="18.75" spans="1:8">
      <c r="A167" s="168"/>
      <c r="B167" s="70">
        <f t="shared" si="10"/>
        <v>165</v>
      </c>
      <c r="C167" s="14">
        <v>20203033</v>
      </c>
      <c r="D167" s="14">
        <v>0</v>
      </c>
      <c r="E167" s="14">
        <v>48</v>
      </c>
      <c r="F167" s="163">
        <f t="shared" si="9"/>
        <v>0</v>
      </c>
      <c r="G167" s="14">
        <f>RANK(F167,$F$121:$F242,1)</f>
        <v>1</v>
      </c>
      <c r="H167" s="14"/>
    </row>
    <row r="168" ht="18.75" spans="1:8">
      <c r="A168" s="168"/>
      <c r="B168" s="70">
        <f t="shared" si="10"/>
        <v>166</v>
      </c>
      <c r="C168" s="14">
        <v>20203034</v>
      </c>
      <c r="D168" s="14">
        <v>0</v>
      </c>
      <c r="E168" s="14">
        <v>49</v>
      </c>
      <c r="F168" s="163">
        <f t="shared" si="9"/>
        <v>0</v>
      </c>
      <c r="G168" s="14">
        <f>RANK(F168,$F$121:$F243,1)</f>
        <v>1</v>
      </c>
      <c r="H168" s="14"/>
    </row>
    <row r="169" ht="18.75" spans="1:8">
      <c r="A169" s="168"/>
      <c r="B169" s="70">
        <f t="shared" si="10"/>
        <v>167</v>
      </c>
      <c r="C169" s="14">
        <v>20203035</v>
      </c>
      <c r="D169" s="14">
        <v>0</v>
      </c>
      <c r="E169" s="14">
        <v>50</v>
      </c>
      <c r="F169" s="163">
        <f t="shared" si="9"/>
        <v>0</v>
      </c>
      <c r="G169" s="14">
        <f>RANK(F169,$F$121:$F244,1)</f>
        <v>1</v>
      </c>
      <c r="H169" s="14"/>
    </row>
    <row r="170" ht="18.75" spans="1:8">
      <c r="A170" s="168"/>
      <c r="B170" s="70">
        <f t="shared" si="10"/>
        <v>168</v>
      </c>
      <c r="C170" s="14">
        <v>20203036</v>
      </c>
      <c r="D170" s="14">
        <v>0</v>
      </c>
      <c r="E170" s="14">
        <v>51</v>
      </c>
      <c r="F170" s="163">
        <f t="shared" si="9"/>
        <v>0</v>
      </c>
      <c r="G170" s="14">
        <f>RANK(F170,$F$121:$F245,1)</f>
        <v>1</v>
      </c>
      <c r="H170" s="14"/>
    </row>
    <row r="171" ht="18.75" spans="1:8">
      <c r="A171" s="168"/>
      <c r="B171" s="70">
        <f t="shared" si="10"/>
        <v>169</v>
      </c>
      <c r="C171" s="14">
        <v>20203631</v>
      </c>
      <c r="D171" s="14">
        <v>0</v>
      </c>
      <c r="E171" s="14">
        <v>32</v>
      </c>
      <c r="F171" s="163">
        <f t="shared" si="9"/>
        <v>0</v>
      </c>
      <c r="G171" s="14">
        <f>RANK(F171,$F$121:$F246,1)</f>
        <v>1</v>
      </c>
      <c r="H171" s="14"/>
    </row>
    <row r="172" ht="18.75" spans="1:8">
      <c r="A172" s="168"/>
      <c r="B172" s="70">
        <f t="shared" si="10"/>
        <v>170</v>
      </c>
      <c r="C172" s="14">
        <v>20203632</v>
      </c>
      <c r="D172" s="14">
        <v>0</v>
      </c>
      <c r="E172" s="14">
        <v>32</v>
      </c>
      <c r="F172" s="163">
        <f t="shared" si="9"/>
        <v>0</v>
      </c>
      <c r="G172" s="14">
        <f>RANK(F172,$F$121:$F247,1)</f>
        <v>1</v>
      </c>
      <c r="H172" s="14"/>
    </row>
    <row r="173" ht="18.75" spans="1:8">
      <c r="A173" s="168"/>
      <c r="B173" s="70">
        <f t="shared" si="10"/>
        <v>171</v>
      </c>
      <c r="C173" s="14">
        <v>20203633</v>
      </c>
      <c r="D173" s="14">
        <v>0</v>
      </c>
      <c r="E173" s="14">
        <v>33</v>
      </c>
      <c r="F173" s="163">
        <f t="shared" si="9"/>
        <v>0</v>
      </c>
      <c r="G173" s="14">
        <f>RANK(F173,$F$121:$F248,1)</f>
        <v>1</v>
      </c>
      <c r="H173" s="14"/>
    </row>
    <row r="174" ht="18.75" spans="1:8">
      <c r="A174" s="168"/>
      <c r="B174" s="70">
        <f t="shared" si="10"/>
        <v>172</v>
      </c>
      <c r="C174" s="14">
        <v>20203634</v>
      </c>
      <c r="D174" s="14">
        <v>2</v>
      </c>
      <c r="E174" s="14">
        <v>30</v>
      </c>
      <c r="F174" s="163">
        <f t="shared" si="9"/>
        <v>0.0666666666666667</v>
      </c>
      <c r="G174" s="14">
        <f>RANK(F174,$F$121:$F249,1)</f>
        <v>75</v>
      </c>
      <c r="H174" s="14"/>
    </row>
    <row r="175" ht="18.75" spans="1:8">
      <c r="A175" s="168"/>
      <c r="B175" s="70">
        <f t="shared" si="10"/>
        <v>173</v>
      </c>
      <c r="C175" s="14">
        <v>20203635</v>
      </c>
      <c r="D175" s="14">
        <v>1</v>
      </c>
      <c r="E175" s="14">
        <v>35</v>
      </c>
      <c r="F175" s="163">
        <f t="shared" si="9"/>
        <v>0.0285714285714286</v>
      </c>
      <c r="G175" s="14">
        <f>RANK(F175,$F$121:$F250,1)</f>
        <v>69</v>
      </c>
      <c r="H175" s="14"/>
    </row>
    <row r="176" ht="18.75" spans="1:8">
      <c r="A176" s="168"/>
      <c r="B176" s="70">
        <f t="shared" si="10"/>
        <v>174</v>
      </c>
      <c r="C176" s="14">
        <v>20203641</v>
      </c>
      <c r="D176" s="14">
        <v>0</v>
      </c>
      <c r="E176" s="14">
        <v>42</v>
      </c>
      <c r="F176" s="163">
        <f t="shared" si="9"/>
        <v>0</v>
      </c>
      <c r="G176" s="14">
        <f>RANK(F176,$F$121:$F251,1)</f>
        <v>1</v>
      </c>
      <c r="H176" s="14"/>
    </row>
    <row r="177" ht="18.75" spans="1:8">
      <c r="A177" s="168"/>
      <c r="B177" s="70">
        <f t="shared" si="10"/>
        <v>175</v>
      </c>
      <c r="C177" s="14">
        <v>20212731</v>
      </c>
      <c r="D177" s="14">
        <v>7</v>
      </c>
      <c r="E177" s="14">
        <v>40</v>
      </c>
      <c r="F177" s="163">
        <f t="shared" si="9"/>
        <v>0.175</v>
      </c>
      <c r="G177" s="14">
        <f>RANK(F177,$F$121:$F252,1)</f>
        <v>79</v>
      </c>
      <c r="H177" s="14"/>
    </row>
    <row r="178" ht="18.75" spans="1:8">
      <c r="A178" s="168"/>
      <c r="B178" s="70">
        <f t="shared" si="10"/>
        <v>176</v>
      </c>
      <c r="C178" s="14">
        <v>20212831</v>
      </c>
      <c r="D178" s="14">
        <v>1</v>
      </c>
      <c r="E178" s="14">
        <v>41</v>
      </c>
      <c r="F178" s="163">
        <f t="shared" si="9"/>
        <v>0.024390243902439</v>
      </c>
      <c r="G178" s="14">
        <f>RANK(F178,$F$121:$F253,1)</f>
        <v>67</v>
      </c>
      <c r="H178" s="14"/>
    </row>
    <row r="179" ht="18.75" spans="1:8">
      <c r="A179" s="168"/>
      <c r="B179" s="70">
        <f t="shared" si="10"/>
        <v>177</v>
      </c>
      <c r="C179" s="14">
        <v>20212832</v>
      </c>
      <c r="D179" s="14">
        <v>0</v>
      </c>
      <c r="E179" s="14">
        <v>41</v>
      </c>
      <c r="F179" s="163">
        <f t="shared" si="9"/>
        <v>0</v>
      </c>
      <c r="G179" s="14">
        <f>RANK(F179,$F$121:$F254,1)</f>
        <v>1</v>
      </c>
      <c r="H179" s="14"/>
    </row>
    <row r="180" ht="18.75" spans="1:8">
      <c r="A180" s="168"/>
      <c r="B180" s="70">
        <f t="shared" si="10"/>
        <v>178</v>
      </c>
      <c r="C180" s="14">
        <v>20212841</v>
      </c>
      <c r="D180" s="14">
        <v>0</v>
      </c>
      <c r="E180" s="14">
        <v>45</v>
      </c>
      <c r="F180" s="163">
        <f t="shared" si="9"/>
        <v>0</v>
      </c>
      <c r="G180" s="14">
        <f>RANK(F180,$F$121:$F255,1)</f>
        <v>1</v>
      </c>
      <c r="H180" s="14"/>
    </row>
    <row r="181" ht="18.75" spans="1:8">
      <c r="A181" s="168"/>
      <c r="B181" s="70">
        <f t="shared" si="10"/>
        <v>179</v>
      </c>
      <c r="C181" s="14">
        <v>20212842</v>
      </c>
      <c r="D181" s="14">
        <v>0</v>
      </c>
      <c r="E181" s="14">
        <v>46</v>
      </c>
      <c r="F181" s="163">
        <f t="shared" ref="F181:F196" si="11">D181/E181</f>
        <v>0</v>
      </c>
      <c r="G181" s="14">
        <f>RANK(F181,$F$121:$F256,1)</f>
        <v>1</v>
      </c>
      <c r="H181" s="14"/>
    </row>
    <row r="182" ht="18.75" spans="1:8">
      <c r="A182" s="168"/>
      <c r="B182" s="70">
        <f t="shared" si="10"/>
        <v>180</v>
      </c>
      <c r="C182" s="14">
        <v>20212843</v>
      </c>
      <c r="D182" s="14">
        <v>0</v>
      </c>
      <c r="E182" s="14">
        <v>44</v>
      </c>
      <c r="F182" s="163">
        <f t="shared" si="11"/>
        <v>0</v>
      </c>
      <c r="G182" s="14">
        <f>RANK(F182,$F$121:$F257,1)</f>
        <v>1</v>
      </c>
      <c r="H182" s="14"/>
    </row>
    <row r="183" ht="18.75" spans="1:8">
      <c r="A183" s="168"/>
      <c r="B183" s="70">
        <f t="shared" si="10"/>
        <v>181</v>
      </c>
      <c r="C183" s="14">
        <v>20212931</v>
      </c>
      <c r="D183" s="14">
        <v>3</v>
      </c>
      <c r="E183" s="14">
        <v>47</v>
      </c>
      <c r="F183" s="163">
        <f t="shared" si="11"/>
        <v>0.0638297872340425</v>
      </c>
      <c r="G183" s="14">
        <f>RANK(F183,$F$121:$F258,1)</f>
        <v>74</v>
      </c>
      <c r="H183" s="14"/>
    </row>
    <row r="184" ht="18.75" spans="1:8">
      <c r="A184" s="168"/>
      <c r="B184" s="70">
        <f t="shared" si="10"/>
        <v>182</v>
      </c>
      <c r="C184" s="14">
        <v>20212932</v>
      </c>
      <c r="D184" s="14">
        <v>0</v>
      </c>
      <c r="E184" s="14">
        <v>46</v>
      </c>
      <c r="F184" s="163">
        <f t="shared" si="11"/>
        <v>0</v>
      </c>
      <c r="G184" s="14">
        <f>RANK(F184,$F$121:$F259,1)</f>
        <v>1</v>
      </c>
      <c r="H184" s="14"/>
    </row>
    <row r="185" ht="18.75" spans="1:8">
      <c r="A185" s="168"/>
      <c r="B185" s="70">
        <f t="shared" si="10"/>
        <v>183</v>
      </c>
      <c r="C185" s="14">
        <v>20212933</v>
      </c>
      <c r="D185" s="14">
        <v>0</v>
      </c>
      <c r="E185" s="14">
        <v>40</v>
      </c>
      <c r="F185" s="163">
        <f t="shared" si="11"/>
        <v>0</v>
      </c>
      <c r="G185" s="14">
        <f>RANK(F185,$F$121:$F260,1)</f>
        <v>1</v>
      </c>
      <c r="H185" s="14"/>
    </row>
    <row r="186" ht="18.75" spans="1:8">
      <c r="A186" s="168"/>
      <c r="B186" s="70">
        <f t="shared" si="10"/>
        <v>184</v>
      </c>
      <c r="C186" s="14">
        <v>20212941</v>
      </c>
      <c r="D186" s="14">
        <v>0</v>
      </c>
      <c r="E186" s="14">
        <v>41</v>
      </c>
      <c r="F186" s="163">
        <f t="shared" si="11"/>
        <v>0</v>
      </c>
      <c r="G186" s="14">
        <f>RANK(F186,$F$121:$F261,1)</f>
        <v>1</v>
      </c>
      <c r="H186" s="14"/>
    </row>
    <row r="187" ht="18.75" spans="1:8">
      <c r="A187" s="168"/>
      <c r="B187" s="70">
        <f t="shared" si="10"/>
        <v>185</v>
      </c>
      <c r="C187" s="14">
        <v>20213031</v>
      </c>
      <c r="D187" s="14">
        <v>1</v>
      </c>
      <c r="E187" s="14">
        <v>45</v>
      </c>
      <c r="F187" s="163">
        <f t="shared" si="11"/>
        <v>0.0222222222222222</v>
      </c>
      <c r="G187" s="14">
        <f>RANK(F187,$F$121:$F262,1)</f>
        <v>65</v>
      </c>
      <c r="H187" s="14"/>
    </row>
    <row r="188" ht="18.75" spans="1:8">
      <c r="A188" s="168"/>
      <c r="B188" s="70">
        <f t="shared" si="10"/>
        <v>186</v>
      </c>
      <c r="C188" s="14">
        <v>20213032</v>
      </c>
      <c r="D188" s="14">
        <v>0</v>
      </c>
      <c r="E188" s="14">
        <v>35</v>
      </c>
      <c r="F188" s="163">
        <f t="shared" si="11"/>
        <v>0</v>
      </c>
      <c r="G188" s="14">
        <f>RANK(F188,$F$121:$F263,1)</f>
        <v>1</v>
      </c>
      <c r="H188" s="14"/>
    </row>
    <row r="189" ht="18.75" spans="1:8">
      <c r="A189" s="168"/>
      <c r="B189" s="70">
        <f t="shared" si="10"/>
        <v>187</v>
      </c>
      <c r="C189" s="14">
        <v>20213033</v>
      </c>
      <c r="D189" s="14">
        <v>1</v>
      </c>
      <c r="E189" s="14">
        <v>35</v>
      </c>
      <c r="F189" s="163">
        <f t="shared" si="11"/>
        <v>0.0285714285714286</v>
      </c>
      <c r="G189" s="14">
        <f>RANK(F189,$F$121:$F264,1)</f>
        <v>69</v>
      </c>
      <c r="H189" s="14"/>
    </row>
    <row r="190" ht="18.75" spans="1:8">
      <c r="A190" s="168"/>
      <c r="B190" s="70">
        <f t="shared" si="10"/>
        <v>188</v>
      </c>
      <c r="C190" s="14">
        <v>20213631</v>
      </c>
      <c r="D190" s="14">
        <v>0</v>
      </c>
      <c r="E190" s="14">
        <v>45</v>
      </c>
      <c r="F190" s="163">
        <f t="shared" si="11"/>
        <v>0</v>
      </c>
      <c r="G190" s="14">
        <f>RANK(F190,$F$121:$F265,1)</f>
        <v>1</v>
      </c>
      <c r="H190" s="14"/>
    </row>
    <row r="191" ht="18.75" spans="1:8">
      <c r="A191" s="168"/>
      <c r="B191" s="70">
        <f t="shared" si="10"/>
        <v>189</v>
      </c>
      <c r="C191" s="14">
        <v>20213632</v>
      </c>
      <c r="D191" s="14">
        <v>0</v>
      </c>
      <c r="E191" s="14">
        <v>45</v>
      </c>
      <c r="F191" s="163">
        <f t="shared" si="11"/>
        <v>0</v>
      </c>
      <c r="G191" s="14">
        <f>RANK(F191,$F$121:$F266,1)</f>
        <v>1</v>
      </c>
      <c r="H191" s="14"/>
    </row>
    <row r="192" ht="18.75" spans="1:8">
      <c r="A192" s="168"/>
      <c r="B192" s="70">
        <f t="shared" si="10"/>
        <v>190</v>
      </c>
      <c r="C192" s="14">
        <v>20213633</v>
      </c>
      <c r="D192" s="14">
        <v>0</v>
      </c>
      <c r="E192" s="14">
        <v>46</v>
      </c>
      <c r="F192" s="163">
        <f t="shared" si="11"/>
        <v>0</v>
      </c>
      <c r="G192" s="14">
        <f>RANK(F192,$F$121:$F267,1)</f>
        <v>1</v>
      </c>
      <c r="H192" s="14"/>
    </row>
    <row r="193" ht="18.75" spans="1:8">
      <c r="A193" s="168"/>
      <c r="B193" s="70">
        <f t="shared" si="10"/>
        <v>191</v>
      </c>
      <c r="C193" s="14">
        <v>20213634</v>
      </c>
      <c r="D193" s="14">
        <v>0</v>
      </c>
      <c r="E193" s="14">
        <v>45</v>
      </c>
      <c r="F193" s="163">
        <f t="shared" si="11"/>
        <v>0</v>
      </c>
      <c r="G193" s="14">
        <f>RANK(F193,$F$121:$F268,1)</f>
        <v>1</v>
      </c>
      <c r="H193" s="14"/>
    </row>
    <row r="194" ht="18.75" spans="1:8">
      <c r="A194" s="168"/>
      <c r="B194" s="70">
        <f t="shared" si="10"/>
        <v>192</v>
      </c>
      <c r="C194" s="14">
        <v>20213635</v>
      </c>
      <c r="D194" s="14">
        <v>0</v>
      </c>
      <c r="E194" s="14">
        <v>41</v>
      </c>
      <c r="F194" s="163">
        <f t="shared" si="11"/>
        <v>0</v>
      </c>
      <c r="G194" s="14">
        <f>RANK(F194,$F$121:$F269,1)</f>
        <v>1</v>
      </c>
      <c r="H194" s="14"/>
    </row>
    <row r="195" ht="18.75" spans="1:8">
      <c r="A195" s="168"/>
      <c r="B195" s="70">
        <f t="shared" si="10"/>
        <v>193</v>
      </c>
      <c r="C195" s="14">
        <v>20213641</v>
      </c>
      <c r="D195" s="14">
        <v>1</v>
      </c>
      <c r="E195" s="14">
        <v>41</v>
      </c>
      <c r="F195" s="163">
        <f t="shared" si="11"/>
        <v>0.024390243902439</v>
      </c>
      <c r="G195" s="14">
        <f>RANK(F195,$F$121:$F270,1)</f>
        <v>67</v>
      </c>
      <c r="H195" s="14"/>
    </row>
    <row r="196" ht="18.75" spans="1:8">
      <c r="A196" s="168"/>
      <c r="B196" s="70">
        <f t="shared" si="10"/>
        <v>194</v>
      </c>
      <c r="C196" s="14">
        <v>20213642</v>
      </c>
      <c r="D196" s="14">
        <v>0</v>
      </c>
      <c r="E196" s="14">
        <v>46</v>
      </c>
      <c r="F196" s="163">
        <f t="shared" si="11"/>
        <v>0</v>
      </c>
      <c r="G196" s="14">
        <f>RANK(F196,$F$121:$F271,1)</f>
        <v>1</v>
      </c>
      <c r="H196" s="14"/>
    </row>
    <row r="197" ht="18.75" spans="1:8">
      <c r="A197" s="70" t="s">
        <v>5</v>
      </c>
      <c r="B197" s="70">
        <f t="shared" si="10"/>
        <v>195</v>
      </c>
      <c r="C197" s="7">
        <v>20182331</v>
      </c>
      <c r="D197" s="7">
        <v>1</v>
      </c>
      <c r="E197" s="7">
        <v>43</v>
      </c>
      <c r="F197" s="158">
        <f>(D197/E197)</f>
        <v>0.0232558139534884</v>
      </c>
      <c r="G197" s="7">
        <f>RANK(F197,$F$197:$F$205,1)</f>
        <v>4</v>
      </c>
      <c r="H197" s="18"/>
    </row>
    <row r="198" ht="18.75" spans="1:8">
      <c r="A198" s="169"/>
      <c r="B198" s="70">
        <f t="shared" si="10"/>
        <v>196</v>
      </c>
      <c r="C198" s="7">
        <v>20182332</v>
      </c>
      <c r="D198" s="7">
        <v>0</v>
      </c>
      <c r="E198" s="7">
        <v>36</v>
      </c>
      <c r="F198" s="158">
        <f t="shared" ref="F198:F205" si="12">(D198/E198)</f>
        <v>0</v>
      </c>
      <c r="G198" s="7">
        <f t="shared" ref="G198:G205" si="13">RANK(F198,$F$197:$F$205,1)</f>
        <v>1</v>
      </c>
      <c r="H198" s="18"/>
    </row>
    <row r="199" ht="18.75" spans="1:8">
      <c r="A199" s="169"/>
      <c r="B199" s="70">
        <f t="shared" ref="B199:B205" si="14">ROW()-2</f>
        <v>197</v>
      </c>
      <c r="C199" s="7">
        <v>20192331</v>
      </c>
      <c r="D199" s="7">
        <v>0</v>
      </c>
      <c r="E199" s="7">
        <v>37</v>
      </c>
      <c r="F199" s="158">
        <f t="shared" si="12"/>
        <v>0</v>
      </c>
      <c r="G199" s="7">
        <f t="shared" si="13"/>
        <v>1</v>
      </c>
      <c r="H199" s="18"/>
    </row>
    <row r="200" ht="18.75" spans="1:8">
      <c r="A200" s="169"/>
      <c r="B200" s="70">
        <f t="shared" si="14"/>
        <v>198</v>
      </c>
      <c r="C200" s="7">
        <v>20192332</v>
      </c>
      <c r="D200" s="7">
        <v>0</v>
      </c>
      <c r="E200" s="7">
        <v>34</v>
      </c>
      <c r="F200" s="158">
        <f t="shared" si="12"/>
        <v>0</v>
      </c>
      <c r="G200" s="7">
        <f t="shared" si="13"/>
        <v>1</v>
      </c>
      <c r="H200" s="18"/>
    </row>
    <row r="201" ht="18.75" spans="1:8">
      <c r="A201" s="169"/>
      <c r="B201" s="70">
        <f t="shared" si="14"/>
        <v>199</v>
      </c>
      <c r="C201" s="7">
        <v>20202331</v>
      </c>
      <c r="D201" s="7">
        <v>14</v>
      </c>
      <c r="E201" s="7">
        <v>38</v>
      </c>
      <c r="F201" s="158">
        <f t="shared" si="12"/>
        <v>0.368421052631579</v>
      </c>
      <c r="G201" s="7">
        <f t="shared" si="13"/>
        <v>9</v>
      </c>
      <c r="H201" s="18"/>
    </row>
    <row r="202" ht="18.75" spans="1:8">
      <c r="A202" s="169"/>
      <c r="B202" s="70">
        <f t="shared" si="14"/>
        <v>200</v>
      </c>
      <c r="C202" s="7">
        <v>20202332</v>
      </c>
      <c r="D202" s="7">
        <v>11</v>
      </c>
      <c r="E202" s="7">
        <v>37</v>
      </c>
      <c r="F202" s="158">
        <f t="shared" si="12"/>
        <v>0.297297297297297</v>
      </c>
      <c r="G202" s="7">
        <f t="shared" si="13"/>
        <v>8</v>
      </c>
      <c r="H202" s="18"/>
    </row>
    <row r="203" ht="18.75" spans="1:8">
      <c r="A203" s="169"/>
      <c r="B203" s="70">
        <f t="shared" si="14"/>
        <v>201</v>
      </c>
      <c r="C203" s="7">
        <v>20212331</v>
      </c>
      <c r="D203" s="7">
        <v>4</v>
      </c>
      <c r="E203" s="7">
        <v>32</v>
      </c>
      <c r="F203" s="158">
        <f t="shared" si="12"/>
        <v>0.125</v>
      </c>
      <c r="G203" s="7">
        <f t="shared" si="13"/>
        <v>6</v>
      </c>
      <c r="H203" s="18"/>
    </row>
    <row r="204" ht="18.75" spans="1:8">
      <c r="A204" s="169"/>
      <c r="B204" s="70">
        <f t="shared" si="14"/>
        <v>202</v>
      </c>
      <c r="C204" s="7">
        <v>20212332</v>
      </c>
      <c r="D204" s="7">
        <v>8</v>
      </c>
      <c r="E204" s="7">
        <v>32</v>
      </c>
      <c r="F204" s="158">
        <f t="shared" si="12"/>
        <v>0.25</v>
      </c>
      <c r="G204" s="7">
        <f t="shared" si="13"/>
        <v>7</v>
      </c>
      <c r="H204" s="18"/>
    </row>
    <row r="205" ht="18.75" spans="1:8">
      <c r="A205" s="170"/>
      <c r="B205" s="29">
        <f t="shared" si="14"/>
        <v>203</v>
      </c>
      <c r="C205" s="7">
        <v>20212333</v>
      </c>
      <c r="D205" s="7">
        <v>2</v>
      </c>
      <c r="E205" s="7">
        <v>30</v>
      </c>
      <c r="F205" s="158">
        <f t="shared" si="12"/>
        <v>0.0666666666666667</v>
      </c>
      <c r="G205" s="7">
        <f t="shared" si="13"/>
        <v>5</v>
      </c>
      <c r="H205" s="18"/>
    </row>
    <row r="206" ht="18.75" spans="1:8">
      <c r="A206" s="153"/>
      <c r="B206" s="171"/>
      <c r="C206" s="172"/>
      <c r="D206" s="173"/>
      <c r="E206" s="172"/>
      <c r="F206" s="174"/>
      <c r="G206" s="153"/>
      <c r="H206" s="153"/>
    </row>
    <row r="207" spans="3:5">
      <c r="C207" s="175"/>
      <c r="D207" s="176"/>
      <c r="E207" s="175"/>
    </row>
    <row r="208" spans="3:5">
      <c r="C208" s="175"/>
      <c r="D208" s="175"/>
      <c r="E208" s="175"/>
    </row>
  </sheetData>
  <sortState ref="B197:H205">
    <sortCondition ref="B197"/>
  </sortState>
  <mergeCells count="5">
    <mergeCell ref="A1:H1"/>
    <mergeCell ref="A3:A49"/>
    <mergeCell ref="A50:A115"/>
    <mergeCell ref="A116:A196"/>
    <mergeCell ref="A197:A20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384"/>
  <sheetViews>
    <sheetView zoomScale="90" zoomScaleNormal="90" topLeftCell="A283" workbookViewId="0">
      <selection activeCell="A283" sqref="A283:A327"/>
    </sheetView>
  </sheetViews>
  <sheetFormatPr defaultColWidth="9" defaultRowHeight="13.5" outlineLevelCol="6"/>
  <cols>
    <col min="1" max="1" width="21.0916666666667" customWidth="1"/>
    <col min="2" max="2" width="19.9083333333333" style="59" customWidth="1"/>
    <col min="3" max="3" width="20.0916666666667" customWidth="1"/>
    <col min="4" max="4" width="14" customWidth="1"/>
    <col min="5" max="5" width="58" customWidth="1"/>
    <col min="6" max="6" width="28.8166666666667" style="59" customWidth="1"/>
    <col min="7" max="7" width="18.3666666666667" customWidth="1"/>
    <col min="8" max="8" width="11.5416666666667" customWidth="1"/>
  </cols>
  <sheetData>
    <row r="1" s="126" customFormat="1" ht="18.75" spans="1:7">
      <c r="A1" s="128" t="s">
        <v>72</v>
      </c>
      <c r="B1" s="129"/>
      <c r="C1" s="129"/>
      <c r="D1" s="129"/>
      <c r="E1" s="129"/>
      <c r="F1" s="129"/>
      <c r="G1" s="129"/>
    </row>
    <row r="2" s="127" customFormat="1" ht="18.75" spans="1:7">
      <c r="A2" s="130" t="s">
        <v>19</v>
      </c>
      <c r="B2" s="130" t="s">
        <v>21</v>
      </c>
      <c r="C2" s="130" t="s">
        <v>31</v>
      </c>
      <c r="D2" s="130" t="s">
        <v>33</v>
      </c>
      <c r="E2" s="130" t="s">
        <v>32</v>
      </c>
      <c r="F2" s="131" t="s">
        <v>73</v>
      </c>
      <c r="G2" s="130" t="s">
        <v>35</v>
      </c>
    </row>
    <row r="3" s="126" customFormat="1" ht="17.5" hidden="1" customHeight="1" spans="1:7">
      <c r="A3" s="132" t="s">
        <v>2</v>
      </c>
      <c r="B3" s="7">
        <v>20192131</v>
      </c>
      <c r="C3" s="7">
        <v>2019213104</v>
      </c>
      <c r="D3" s="7" t="s">
        <v>74</v>
      </c>
      <c r="E3" s="7" t="s">
        <v>75</v>
      </c>
      <c r="F3" s="7" t="s">
        <v>76</v>
      </c>
      <c r="G3" s="7">
        <v>2</v>
      </c>
    </row>
    <row r="4" s="126" customFormat="1" ht="17.5" hidden="1" customHeight="1" spans="1:7">
      <c r="A4" s="133"/>
      <c r="B4" s="7">
        <v>20192132</v>
      </c>
      <c r="C4" s="7">
        <v>2019213531</v>
      </c>
      <c r="D4" s="7" t="s">
        <v>77</v>
      </c>
      <c r="E4" s="7" t="s">
        <v>78</v>
      </c>
      <c r="F4" s="7" t="s">
        <v>55</v>
      </c>
      <c r="G4" s="7">
        <v>2</v>
      </c>
    </row>
    <row r="5" s="126" customFormat="1" ht="17.5" hidden="1" customHeight="1" spans="1:7">
      <c r="A5" s="133"/>
      <c r="B5" s="7">
        <v>20192133</v>
      </c>
      <c r="C5" s="7">
        <v>2019213214</v>
      </c>
      <c r="D5" s="7" t="s">
        <v>79</v>
      </c>
      <c r="E5" s="7" t="s">
        <v>80</v>
      </c>
      <c r="F5" s="7" t="s">
        <v>45</v>
      </c>
      <c r="G5" s="7">
        <v>2</v>
      </c>
    </row>
    <row r="6" s="126" customFormat="1" ht="17.5" hidden="1" customHeight="1" spans="1:7">
      <c r="A6" s="133"/>
      <c r="B6" s="14">
        <v>20192134</v>
      </c>
      <c r="C6" s="34">
        <v>2019213821</v>
      </c>
      <c r="D6" s="34" t="s">
        <v>81</v>
      </c>
      <c r="E6" s="14" t="s">
        <v>82</v>
      </c>
      <c r="F6" s="54" t="s">
        <v>76</v>
      </c>
      <c r="G6" s="34">
        <v>10</v>
      </c>
    </row>
    <row r="7" s="126" customFormat="1" ht="17.5" hidden="1" customHeight="1" spans="1:7">
      <c r="A7" s="133"/>
      <c r="B7" s="14"/>
      <c r="C7" s="34"/>
      <c r="D7" s="34"/>
      <c r="E7" s="14" t="s">
        <v>83</v>
      </c>
      <c r="F7" s="54" t="s">
        <v>76</v>
      </c>
      <c r="G7" s="34"/>
    </row>
    <row r="8" s="126" customFormat="1" ht="17.5" hidden="1" customHeight="1" spans="1:7">
      <c r="A8" s="133"/>
      <c r="B8" s="14"/>
      <c r="C8" s="34"/>
      <c r="D8" s="34"/>
      <c r="E8" s="14" t="s">
        <v>84</v>
      </c>
      <c r="F8" s="54" t="s">
        <v>40</v>
      </c>
      <c r="G8" s="34"/>
    </row>
    <row r="9" s="126" customFormat="1" ht="17.5" hidden="1" customHeight="1" spans="1:7">
      <c r="A9" s="133"/>
      <c r="B9" s="14"/>
      <c r="C9" s="34"/>
      <c r="D9" s="34"/>
      <c r="E9" s="14" t="s">
        <v>85</v>
      </c>
      <c r="F9" s="54" t="s">
        <v>86</v>
      </c>
      <c r="G9" s="34"/>
    </row>
    <row r="10" s="126" customFormat="1" ht="17.5" hidden="1" customHeight="1" spans="1:7">
      <c r="A10" s="133"/>
      <c r="B10" s="7">
        <v>20192136</v>
      </c>
      <c r="C10" s="7">
        <v>2019213723</v>
      </c>
      <c r="D10" s="7" t="s">
        <v>87</v>
      </c>
      <c r="E10" s="7" t="s">
        <v>88</v>
      </c>
      <c r="F10" s="7" t="s">
        <v>76</v>
      </c>
      <c r="G10" s="7">
        <v>25</v>
      </c>
    </row>
    <row r="11" s="126" customFormat="1" ht="17.5" hidden="1" customHeight="1" spans="1:7">
      <c r="A11" s="133"/>
      <c r="B11" s="7"/>
      <c r="C11" s="7"/>
      <c r="D11" s="7"/>
      <c r="E11" s="7" t="s">
        <v>89</v>
      </c>
      <c r="F11" s="7" t="s">
        <v>40</v>
      </c>
      <c r="G11" s="7"/>
    </row>
    <row r="12" s="126" customFormat="1" ht="17.5" hidden="1" customHeight="1" spans="1:7">
      <c r="A12" s="133"/>
      <c r="B12" s="7"/>
      <c r="C12" s="7"/>
      <c r="D12" s="7"/>
      <c r="E12" s="7" t="s">
        <v>90</v>
      </c>
      <c r="F12" s="7" t="s">
        <v>40</v>
      </c>
      <c r="G12" s="7"/>
    </row>
    <row r="13" s="126" customFormat="1" ht="17.5" hidden="1" customHeight="1" spans="1:7">
      <c r="A13" s="133"/>
      <c r="B13" s="7"/>
      <c r="C13" s="7"/>
      <c r="D13" s="7"/>
      <c r="E13" s="7" t="s">
        <v>91</v>
      </c>
      <c r="F13" s="7" t="s">
        <v>86</v>
      </c>
      <c r="G13" s="7"/>
    </row>
    <row r="14" s="126" customFormat="1" ht="17.5" hidden="1" customHeight="1" spans="1:7">
      <c r="A14" s="133"/>
      <c r="B14" s="7"/>
      <c r="C14" s="7"/>
      <c r="D14" s="7"/>
      <c r="E14" s="7" t="s">
        <v>92</v>
      </c>
      <c r="F14" s="7" t="s">
        <v>93</v>
      </c>
      <c r="G14" s="7"/>
    </row>
    <row r="15" s="126" customFormat="1" ht="17.5" hidden="1" customHeight="1" spans="1:7">
      <c r="A15" s="133"/>
      <c r="B15" s="7"/>
      <c r="C15" s="7"/>
      <c r="D15" s="7"/>
      <c r="E15" s="7" t="s">
        <v>94</v>
      </c>
      <c r="F15" s="7" t="s">
        <v>95</v>
      </c>
      <c r="G15" s="7"/>
    </row>
    <row r="16" s="126" customFormat="1" ht="17.5" hidden="1" customHeight="1" spans="1:7">
      <c r="A16" s="133"/>
      <c r="B16" s="7"/>
      <c r="C16" s="7"/>
      <c r="D16" s="7"/>
      <c r="E16" s="7" t="s">
        <v>96</v>
      </c>
      <c r="F16" s="7" t="s">
        <v>45</v>
      </c>
      <c r="G16" s="7"/>
    </row>
    <row r="17" s="126" customFormat="1" ht="17.5" hidden="1" customHeight="1" spans="1:7">
      <c r="A17" s="133"/>
      <c r="B17" s="7"/>
      <c r="C17" s="7"/>
      <c r="D17" s="7"/>
      <c r="E17" s="7" t="s">
        <v>97</v>
      </c>
      <c r="F17" s="7" t="s">
        <v>98</v>
      </c>
      <c r="G17" s="7"/>
    </row>
    <row r="18" s="126" customFormat="1" ht="17.5" hidden="1" customHeight="1" spans="1:7">
      <c r="A18" s="133"/>
      <c r="B18" s="7"/>
      <c r="C18" s="7"/>
      <c r="D18" s="7"/>
      <c r="E18" s="7" t="s">
        <v>89</v>
      </c>
      <c r="F18" s="7" t="s">
        <v>98</v>
      </c>
      <c r="G18" s="7"/>
    </row>
    <row r="19" s="126" customFormat="1" ht="17.5" hidden="1" customHeight="1" spans="1:7">
      <c r="A19" s="133"/>
      <c r="B19" s="7">
        <v>20193131</v>
      </c>
      <c r="C19" s="7">
        <v>2019313122</v>
      </c>
      <c r="D19" s="7" t="s">
        <v>99</v>
      </c>
      <c r="E19" s="7" t="s">
        <v>100</v>
      </c>
      <c r="F19" s="7" t="s">
        <v>55</v>
      </c>
      <c r="G19" s="7">
        <v>15</v>
      </c>
    </row>
    <row r="20" s="126" customFormat="1" ht="17.5" hidden="1" customHeight="1" spans="1:7">
      <c r="A20" s="133"/>
      <c r="B20" s="7"/>
      <c r="C20" s="7"/>
      <c r="D20" s="7"/>
      <c r="E20" s="7" t="s">
        <v>101</v>
      </c>
      <c r="F20" s="7" t="s">
        <v>40</v>
      </c>
      <c r="G20" s="7"/>
    </row>
    <row r="21" s="126" customFormat="1" ht="17.5" hidden="1" customHeight="1" spans="1:7">
      <c r="A21" s="133"/>
      <c r="B21" s="7"/>
      <c r="C21" s="7"/>
      <c r="D21" s="7"/>
      <c r="E21" s="7" t="s">
        <v>102</v>
      </c>
      <c r="F21" s="7" t="s">
        <v>55</v>
      </c>
      <c r="G21" s="7"/>
    </row>
    <row r="22" s="126" customFormat="1" ht="17.5" hidden="1" customHeight="1" spans="1:7">
      <c r="A22" s="133"/>
      <c r="B22" s="7"/>
      <c r="C22" s="7"/>
      <c r="D22" s="7"/>
      <c r="E22" s="7" t="s">
        <v>103</v>
      </c>
      <c r="F22" s="7" t="s">
        <v>104</v>
      </c>
      <c r="G22" s="7"/>
    </row>
    <row r="23" s="126" customFormat="1" ht="17.5" hidden="1" customHeight="1" spans="1:7">
      <c r="A23" s="133"/>
      <c r="B23" s="7"/>
      <c r="C23" s="7"/>
      <c r="D23" s="7"/>
      <c r="E23" s="7" t="s">
        <v>105</v>
      </c>
      <c r="F23" s="7" t="s">
        <v>51</v>
      </c>
      <c r="G23" s="7"/>
    </row>
    <row r="24" s="126" customFormat="1" ht="17.5" hidden="1" customHeight="1" spans="1:7">
      <c r="A24" s="133"/>
      <c r="B24" s="7"/>
      <c r="C24" s="7"/>
      <c r="D24" s="7"/>
      <c r="E24" s="7" t="s">
        <v>78</v>
      </c>
      <c r="F24" s="7" t="s">
        <v>45</v>
      </c>
      <c r="G24" s="7"/>
    </row>
    <row r="25" s="126" customFormat="1" ht="17.5" hidden="1" customHeight="1" spans="1:7">
      <c r="A25" s="133"/>
      <c r="B25" s="7"/>
      <c r="C25" s="7"/>
      <c r="D25" s="7"/>
      <c r="E25" s="7" t="s">
        <v>106</v>
      </c>
      <c r="F25" s="7" t="s">
        <v>45</v>
      </c>
      <c r="G25" s="7"/>
    </row>
    <row r="26" s="126" customFormat="1" ht="17.5" hidden="1" customHeight="1" spans="1:7">
      <c r="A26" s="133"/>
      <c r="B26" s="14">
        <v>20202131</v>
      </c>
      <c r="C26" s="14">
        <v>2018213706</v>
      </c>
      <c r="D26" s="14" t="s">
        <v>107</v>
      </c>
      <c r="E26" s="14" t="s">
        <v>43</v>
      </c>
      <c r="F26" s="14" t="s">
        <v>76</v>
      </c>
      <c r="G26" s="14">
        <v>7</v>
      </c>
    </row>
    <row r="27" s="126" customFormat="1" ht="17.5" hidden="1" customHeight="1" spans="1:7">
      <c r="A27" s="133"/>
      <c r="B27" s="14"/>
      <c r="C27" s="14"/>
      <c r="D27" s="14"/>
      <c r="E27" s="14" t="s">
        <v>108</v>
      </c>
      <c r="F27" s="14" t="s">
        <v>109</v>
      </c>
      <c r="G27" s="14"/>
    </row>
    <row r="28" s="126" customFormat="1" ht="17.5" hidden="1" customHeight="1" spans="1:7">
      <c r="A28" s="133"/>
      <c r="B28" s="14"/>
      <c r="C28" s="14"/>
      <c r="D28" s="14"/>
      <c r="E28" s="14" t="s">
        <v>110</v>
      </c>
      <c r="F28" s="14" t="s">
        <v>76</v>
      </c>
      <c r="G28" s="14"/>
    </row>
    <row r="29" s="126" customFormat="1" ht="17.5" hidden="1" customHeight="1" spans="1:7">
      <c r="A29" s="133"/>
      <c r="B29" s="14">
        <v>20202132</v>
      </c>
      <c r="C29" s="14">
        <v>2019213222</v>
      </c>
      <c r="D29" s="14" t="s">
        <v>111</v>
      </c>
      <c r="E29" s="14" t="s">
        <v>112</v>
      </c>
      <c r="F29" s="14" t="s">
        <v>109</v>
      </c>
      <c r="G29" s="14">
        <v>16</v>
      </c>
    </row>
    <row r="30" s="126" customFormat="1" ht="17.5" hidden="1" customHeight="1" spans="1:7">
      <c r="A30" s="133"/>
      <c r="B30" s="14"/>
      <c r="C30" s="14"/>
      <c r="D30" s="14"/>
      <c r="E30" s="14" t="s">
        <v>113</v>
      </c>
      <c r="F30" s="14" t="s">
        <v>109</v>
      </c>
      <c r="G30" s="14"/>
    </row>
    <row r="31" s="126" customFormat="1" ht="17.5" hidden="1" customHeight="1" spans="1:7">
      <c r="A31" s="133"/>
      <c r="B31" s="14"/>
      <c r="C31" s="14"/>
      <c r="D31" s="14"/>
      <c r="E31" s="14" t="s">
        <v>114</v>
      </c>
      <c r="F31" s="14" t="s">
        <v>55</v>
      </c>
      <c r="G31" s="14"/>
    </row>
    <row r="32" s="126" customFormat="1" ht="17.5" hidden="1" customHeight="1" spans="1:7">
      <c r="A32" s="133"/>
      <c r="B32" s="14"/>
      <c r="C32" s="14"/>
      <c r="D32" s="14"/>
      <c r="E32" s="14" t="s">
        <v>110</v>
      </c>
      <c r="F32" s="14" t="s">
        <v>55</v>
      </c>
      <c r="G32" s="14"/>
    </row>
    <row r="33" s="126" customFormat="1" ht="17.5" hidden="1" customHeight="1" spans="1:7">
      <c r="A33" s="133"/>
      <c r="B33" s="14"/>
      <c r="C33" s="14"/>
      <c r="D33" s="14"/>
      <c r="E33" s="14" t="s">
        <v>43</v>
      </c>
      <c r="F33" s="14" t="s">
        <v>51</v>
      </c>
      <c r="G33" s="14"/>
    </row>
    <row r="34" s="126" customFormat="1" ht="17.5" hidden="1" customHeight="1" spans="1:7">
      <c r="A34" s="133"/>
      <c r="B34" s="14"/>
      <c r="C34" s="14"/>
      <c r="D34" s="14"/>
      <c r="E34" s="14" t="s">
        <v>115</v>
      </c>
      <c r="F34" s="14" t="s">
        <v>51</v>
      </c>
      <c r="G34" s="14"/>
    </row>
    <row r="35" s="126" customFormat="1" ht="17.5" hidden="1" customHeight="1" spans="1:7">
      <c r="A35" s="133"/>
      <c r="B35" s="14"/>
      <c r="C35" s="14"/>
      <c r="D35" s="14"/>
      <c r="E35" s="14" t="s">
        <v>116</v>
      </c>
      <c r="F35" s="14" t="s">
        <v>45</v>
      </c>
      <c r="G35" s="14"/>
    </row>
    <row r="36" s="126" customFormat="1" ht="17.5" hidden="1" customHeight="1" spans="1:7">
      <c r="A36" s="133"/>
      <c r="B36" s="14"/>
      <c r="C36" s="14">
        <v>2020213317</v>
      </c>
      <c r="D36" s="14" t="s">
        <v>117</v>
      </c>
      <c r="E36" s="14" t="s">
        <v>112</v>
      </c>
      <c r="F36" s="14" t="s">
        <v>109</v>
      </c>
      <c r="G36" s="14">
        <v>10</v>
      </c>
    </row>
    <row r="37" s="126" customFormat="1" ht="17.5" hidden="1" customHeight="1" spans="1:7">
      <c r="A37" s="133"/>
      <c r="B37" s="14"/>
      <c r="C37" s="14"/>
      <c r="D37" s="14"/>
      <c r="E37" s="14" t="s">
        <v>113</v>
      </c>
      <c r="F37" s="14" t="s">
        <v>109</v>
      </c>
      <c r="G37" s="14"/>
    </row>
    <row r="38" s="126" customFormat="1" ht="17.5" hidden="1" customHeight="1" spans="1:7">
      <c r="A38" s="133"/>
      <c r="B38" s="14"/>
      <c r="C38" s="14"/>
      <c r="D38" s="14"/>
      <c r="E38" s="14" t="s">
        <v>114</v>
      </c>
      <c r="F38" s="14" t="s">
        <v>55</v>
      </c>
      <c r="G38" s="14"/>
    </row>
    <row r="39" s="126" customFormat="1" ht="17.5" hidden="1" customHeight="1" spans="1:7">
      <c r="A39" s="133"/>
      <c r="B39" s="14"/>
      <c r="C39" s="14"/>
      <c r="D39" s="14"/>
      <c r="E39" s="14" t="s">
        <v>110</v>
      </c>
      <c r="F39" s="14" t="s">
        <v>55</v>
      </c>
      <c r="G39" s="14"/>
    </row>
    <row r="40" s="126" customFormat="1" ht="17.5" hidden="1" customHeight="1" spans="1:7">
      <c r="A40" s="133"/>
      <c r="B40" s="14">
        <v>20202133</v>
      </c>
      <c r="C40" s="14">
        <v>2020213804</v>
      </c>
      <c r="D40" s="14" t="s">
        <v>118</v>
      </c>
      <c r="E40" s="14" t="s">
        <v>119</v>
      </c>
      <c r="F40" s="14" t="s">
        <v>55</v>
      </c>
      <c r="G40" s="14">
        <v>2</v>
      </c>
    </row>
    <row r="41" s="126" customFormat="1" ht="17.5" hidden="1" customHeight="1" spans="1:7">
      <c r="A41" s="133"/>
      <c r="B41" s="14"/>
      <c r="C41" s="14">
        <v>2020213433</v>
      </c>
      <c r="D41" s="14" t="s">
        <v>120</v>
      </c>
      <c r="E41" s="14" t="s">
        <v>121</v>
      </c>
      <c r="F41" s="14" t="s">
        <v>122</v>
      </c>
      <c r="G41" s="14">
        <v>2</v>
      </c>
    </row>
    <row r="42" s="126" customFormat="1" ht="17.5" hidden="1" customHeight="1" spans="1:7">
      <c r="A42" s="133"/>
      <c r="B42" s="7">
        <v>20202135</v>
      </c>
      <c r="C42" s="14">
        <v>2020213432</v>
      </c>
      <c r="D42" s="7" t="s">
        <v>123</v>
      </c>
      <c r="E42" s="7" t="s">
        <v>43</v>
      </c>
      <c r="F42" s="7" t="s">
        <v>124</v>
      </c>
      <c r="G42" s="7">
        <v>9</v>
      </c>
    </row>
    <row r="43" s="126" customFormat="1" ht="17.5" hidden="1" customHeight="1" spans="1:7">
      <c r="A43" s="133"/>
      <c r="B43" s="7"/>
      <c r="C43" s="14"/>
      <c r="D43" s="7"/>
      <c r="E43" s="7" t="s">
        <v>125</v>
      </c>
      <c r="F43" s="7" t="s">
        <v>126</v>
      </c>
      <c r="G43" s="7"/>
    </row>
    <row r="44" s="126" customFormat="1" ht="17.5" hidden="1" customHeight="1" spans="1:7">
      <c r="A44" s="133"/>
      <c r="B44" s="7"/>
      <c r="C44" s="14"/>
      <c r="D44" s="7"/>
      <c r="E44" s="7" t="s">
        <v>43</v>
      </c>
      <c r="F44" s="7" t="s">
        <v>45</v>
      </c>
      <c r="G44" s="7"/>
    </row>
    <row r="45" s="126" customFormat="1" ht="17.5" hidden="1" customHeight="1" spans="1:7">
      <c r="A45" s="133"/>
      <c r="B45" s="7"/>
      <c r="C45" s="14"/>
      <c r="D45" s="7"/>
      <c r="E45" s="7" t="s">
        <v>127</v>
      </c>
      <c r="F45" s="7" t="s">
        <v>45</v>
      </c>
      <c r="G45" s="7"/>
    </row>
    <row r="46" s="126" customFormat="1" ht="17.5" hidden="1" customHeight="1" spans="1:7">
      <c r="A46" s="133"/>
      <c r="B46" s="7"/>
      <c r="C46" s="14">
        <v>2020213335</v>
      </c>
      <c r="D46" s="7" t="s">
        <v>128</v>
      </c>
      <c r="E46" s="7" t="s">
        <v>127</v>
      </c>
      <c r="F46" s="7" t="s">
        <v>45</v>
      </c>
      <c r="G46" s="7">
        <v>2</v>
      </c>
    </row>
    <row r="47" s="126" customFormat="1" ht="17.5" hidden="1" customHeight="1" spans="1:7">
      <c r="A47" s="133"/>
      <c r="B47" s="7">
        <v>20202137</v>
      </c>
      <c r="C47" s="7">
        <v>2020213431</v>
      </c>
      <c r="D47" s="7" t="s">
        <v>129</v>
      </c>
      <c r="E47" s="7" t="s">
        <v>130</v>
      </c>
      <c r="F47" s="7" t="s">
        <v>109</v>
      </c>
      <c r="G47" s="7">
        <v>20</v>
      </c>
    </row>
    <row r="48" s="126" customFormat="1" ht="17.5" hidden="1" customHeight="1" spans="1:7">
      <c r="A48" s="133"/>
      <c r="B48" s="7"/>
      <c r="C48" s="7"/>
      <c r="D48" s="7"/>
      <c r="E48" s="7" t="s">
        <v>127</v>
      </c>
      <c r="F48" s="7" t="s">
        <v>76</v>
      </c>
      <c r="G48" s="7"/>
    </row>
    <row r="49" s="126" customFormat="1" ht="17.5" hidden="1" customHeight="1" spans="1:7">
      <c r="A49" s="133"/>
      <c r="B49" s="7"/>
      <c r="C49" s="7"/>
      <c r="D49" s="7"/>
      <c r="E49" s="7" t="s">
        <v>131</v>
      </c>
      <c r="F49" s="7" t="s">
        <v>40</v>
      </c>
      <c r="G49" s="7"/>
    </row>
    <row r="50" s="126" customFormat="1" ht="17.5" hidden="1" customHeight="1" spans="1:7">
      <c r="A50" s="133"/>
      <c r="B50" s="7"/>
      <c r="C50" s="7"/>
      <c r="D50" s="7"/>
      <c r="E50" s="7" t="s">
        <v>132</v>
      </c>
      <c r="F50" s="7" t="s">
        <v>86</v>
      </c>
      <c r="G50" s="7"/>
    </row>
    <row r="51" s="126" customFormat="1" ht="17.5" hidden="1" customHeight="1" spans="1:7">
      <c r="A51" s="133"/>
      <c r="B51" s="7"/>
      <c r="C51" s="7"/>
      <c r="D51" s="7"/>
      <c r="E51" s="7" t="s">
        <v>43</v>
      </c>
      <c r="F51" s="7" t="s">
        <v>133</v>
      </c>
      <c r="G51" s="7"/>
    </row>
    <row r="52" s="126" customFormat="1" ht="17.5" hidden="1" customHeight="1" spans="1:7">
      <c r="A52" s="133"/>
      <c r="B52" s="7"/>
      <c r="C52" s="7"/>
      <c r="D52" s="7"/>
      <c r="E52" s="7" t="s">
        <v>113</v>
      </c>
      <c r="F52" s="7" t="s">
        <v>126</v>
      </c>
      <c r="G52" s="7"/>
    </row>
    <row r="53" s="126" customFormat="1" ht="17.5" hidden="1" customHeight="1" spans="1:7">
      <c r="A53" s="133"/>
      <c r="B53" s="7"/>
      <c r="C53" s="7"/>
      <c r="D53" s="7"/>
      <c r="E53" s="7" t="s">
        <v>116</v>
      </c>
      <c r="F53" s="7" t="s">
        <v>133</v>
      </c>
      <c r="G53" s="7"/>
    </row>
    <row r="54" s="126" customFormat="1" ht="17.5" hidden="1" customHeight="1" spans="1:7">
      <c r="A54" s="133"/>
      <c r="B54" s="7"/>
      <c r="C54" s="7"/>
      <c r="D54" s="7"/>
      <c r="E54" s="7" t="s">
        <v>43</v>
      </c>
      <c r="F54" s="7" t="s">
        <v>45</v>
      </c>
      <c r="G54" s="7"/>
    </row>
    <row r="55" s="126" customFormat="1" ht="17.5" hidden="1" customHeight="1" spans="1:7">
      <c r="A55" s="133"/>
      <c r="B55" s="7"/>
      <c r="C55" s="7">
        <v>2020213422</v>
      </c>
      <c r="D55" s="7" t="s">
        <v>134</v>
      </c>
      <c r="E55" s="7" t="s">
        <v>132</v>
      </c>
      <c r="F55" s="7" t="s">
        <v>86</v>
      </c>
      <c r="G55" s="7">
        <v>3</v>
      </c>
    </row>
    <row r="56" s="126" customFormat="1" ht="17.5" hidden="1" customHeight="1" spans="1:7">
      <c r="A56" s="133"/>
      <c r="B56" s="34">
        <v>20203132</v>
      </c>
      <c r="C56" s="14">
        <v>2020313210</v>
      </c>
      <c r="D56" s="14" t="s">
        <v>135</v>
      </c>
      <c r="E56" s="14" t="s">
        <v>127</v>
      </c>
      <c r="F56" s="14" t="s">
        <v>76</v>
      </c>
      <c r="G56" s="34">
        <v>20</v>
      </c>
    </row>
    <row r="57" s="126" customFormat="1" ht="17.5" hidden="1" customHeight="1" spans="1:7">
      <c r="A57" s="133"/>
      <c r="B57" s="34"/>
      <c r="C57" s="14"/>
      <c r="D57" s="14"/>
      <c r="E57" s="14" t="s">
        <v>136</v>
      </c>
      <c r="F57" s="7" t="s">
        <v>55</v>
      </c>
      <c r="G57" s="34"/>
    </row>
    <row r="58" s="126" customFormat="1" ht="17.5" hidden="1" customHeight="1" spans="1:7">
      <c r="A58" s="133"/>
      <c r="B58" s="34"/>
      <c r="C58" s="14"/>
      <c r="D58" s="14"/>
      <c r="E58" s="14" t="s">
        <v>137</v>
      </c>
      <c r="F58" s="7" t="s">
        <v>55</v>
      </c>
      <c r="G58" s="34"/>
    </row>
    <row r="59" s="126" customFormat="1" ht="17.5" hidden="1" customHeight="1" spans="1:7">
      <c r="A59" s="133"/>
      <c r="B59" s="34"/>
      <c r="C59" s="14"/>
      <c r="D59" s="14"/>
      <c r="E59" s="14" t="s">
        <v>138</v>
      </c>
      <c r="F59" s="7" t="s">
        <v>104</v>
      </c>
      <c r="G59" s="34"/>
    </row>
    <row r="60" s="126" customFormat="1" ht="17.5" hidden="1" customHeight="1" spans="1:7">
      <c r="A60" s="133"/>
      <c r="B60" s="34"/>
      <c r="C60" s="14"/>
      <c r="D60" s="14"/>
      <c r="E60" s="14" t="s">
        <v>139</v>
      </c>
      <c r="F60" s="7" t="s">
        <v>104</v>
      </c>
      <c r="G60" s="34"/>
    </row>
    <row r="61" s="126" customFormat="1" ht="17.5" hidden="1" customHeight="1" spans="1:7">
      <c r="A61" s="133"/>
      <c r="B61" s="34"/>
      <c r="C61" s="14"/>
      <c r="D61" s="14"/>
      <c r="E61" s="14" t="s">
        <v>43</v>
      </c>
      <c r="F61" s="7" t="s">
        <v>51</v>
      </c>
      <c r="G61" s="34"/>
    </row>
    <row r="62" s="126" customFormat="1" ht="17.5" hidden="1" customHeight="1" spans="1:7">
      <c r="A62" s="133"/>
      <c r="B62" s="34"/>
      <c r="C62" s="14"/>
      <c r="D62" s="14"/>
      <c r="E62" s="14" t="s">
        <v>140</v>
      </c>
      <c r="F62" s="7" t="s">
        <v>51</v>
      </c>
      <c r="G62" s="34"/>
    </row>
    <row r="63" s="126" customFormat="1" ht="17.5" hidden="1" customHeight="1" spans="1:7">
      <c r="A63" s="133"/>
      <c r="B63" s="34"/>
      <c r="C63" s="14"/>
      <c r="D63" s="14"/>
      <c r="E63" s="14" t="s">
        <v>136</v>
      </c>
      <c r="F63" s="7" t="s">
        <v>51</v>
      </c>
      <c r="G63" s="34"/>
    </row>
    <row r="64" s="126" customFormat="1" ht="17.5" hidden="1" customHeight="1" spans="1:7">
      <c r="A64" s="133"/>
      <c r="B64" s="34"/>
      <c r="C64" s="14"/>
      <c r="D64" s="14"/>
      <c r="E64" s="14" t="s">
        <v>141</v>
      </c>
      <c r="F64" s="7" t="s">
        <v>45</v>
      </c>
      <c r="G64" s="34"/>
    </row>
    <row r="65" s="126" customFormat="1" ht="17.5" hidden="1" customHeight="1" spans="1:7">
      <c r="A65" s="133"/>
      <c r="B65" s="34"/>
      <c r="C65" s="14"/>
      <c r="D65" s="14"/>
      <c r="E65" s="14" t="s">
        <v>113</v>
      </c>
      <c r="F65" s="7" t="s">
        <v>45</v>
      </c>
      <c r="G65" s="34"/>
    </row>
    <row r="66" s="126" customFormat="1" ht="17.5" hidden="1" customHeight="1" spans="1:7">
      <c r="A66" s="133"/>
      <c r="B66" s="14">
        <v>20202141</v>
      </c>
      <c r="C66" s="14">
        <v>2020214118</v>
      </c>
      <c r="D66" s="14" t="s">
        <v>142</v>
      </c>
      <c r="E66" s="14" t="s">
        <v>143</v>
      </c>
      <c r="F66" s="7" t="s">
        <v>51</v>
      </c>
      <c r="G66" s="34">
        <v>6</v>
      </c>
    </row>
    <row r="67" s="126" customFormat="1" ht="17.5" hidden="1" customHeight="1" spans="1:7">
      <c r="A67" s="133"/>
      <c r="B67" s="14"/>
      <c r="C67" s="14"/>
      <c r="D67" s="14"/>
      <c r="E67" s="14" t="s">
        <v>144</v>
      </c>
      <c r="F67" s="7" t="s">
        <v>45</v>
      </c>
      <c r="G67" s="34"/>
    </row>
    <row r="68" s="126" customFormat="1" ht="17.5" hidden="1" customHeight="1" spans="1:7">
      <c r="A68" s="133"/>
      <c r="B68" s="14"/>
      <c r="C68" s="14"/>
      <c r="D68" s="14"/>
      <c r="E68" s="14" t="s">
        <v>145</v>
      </c>
      <c r="F68" s="7" t="s">
        <v>45</v>
      </c>
      <c r="G68" s="34"/>
    </row>
    <row r="69" s="126" customFormat="1" ht="17.5" hidden="1" customHeight="1" spans="1:7">
      <c r="A69" s="133"/>
      <c r="B69" s="14"/>
      <c r="C69" s="14">
        <v>2020214108</v>
      </c>
      <c r="D69" s="14" t="s">
        <v>146</v>
      </c>
      <c r="E69" s="14" t="s">
        <v>145</v>
      </c>
      <c r="F69" s="7" t="s">
        <v>45</v>
      </c>
      <c r="G69" s="14">
        <v>2</v>
      </c>
    </row>
    <row r="70" s="126" customFormat="1" ht="17.5" hidden="1" customHeight="1" spans="1:7">
      <c r="A70" s="133"/>
      <c r="B70" s="14"/>
      <c r="C70" s="14">
        <v>2020214113</v>
      </c>
      <c r="D70" s="14" t="s">
        <v>147</v>
      </c>
      <c r="E70" s="14" t="s">
        <v>148</v>
      </c>
      <c r="F70" s="7" t="s">
        <v>55</v>
      </c>
      <c r="G70" s="14">
        <v>2</v>
      </c>
    </row>
    <row r="71" s="126" customFormat="1" ht="17.5" hidden="1" customHeight="1" spans="1:7">
      <c r="A71" s="133"/>
      <c r="B71" s="14">
        <v>20202142</v>
      </c>
      <c r="C71" s="14">
        <v>2020214213</v>
      </c>
      <c r="D71" s="14" t="s">
        <v>149</v>
      </c>
      <c r="E71" s="14" t="s">
        <v>148</v>
      </c>
      <c r="F71" s="7" t="s">
        <v>55</v>
      </c>
      <c r="G71" s="14">
        <v>2</v>
      </c>
    </row>
    <row r="72" s="126" customFormat="1" ht="17.5" hidden="1" customHeight="1" spans="1:7">
      <c r="A72" s="133"/>
      <c r="B72" s="14"/>
      <c r="C72" s="14">
        <v>2020214226</v>
      </c>
      <c r="D72" s="14" t="s">
        <v>150</v>
      </c>
      <c r="E72" s="14" t="s">
        <v>144</v>
      </c>
      <c r="F72" s="7" t="s">
        <v>45</v>
      </c>
      <c r="G72" s="34">
        <v>4</v>
      </c>
    </row>
    <row r="73" s="126" customFormat="1" ht="17.5" hidden="1" customHeight="1" spans="1:7">
      <c r="A73" s="133"/>
      <c r="B73" s="14"/>
      <c r="C73" s="14"/>
      <c r="D73" s="14"/>
      <c r="E73" s="14" t="s">
        <v>145</v>
      </c>
      <c r="F73" s="7" t="s">
        <v>45</v>
      </c>
      <c r="G73" s="34"/>
    </row>
    <row r="74" s="126" customFormat="1" ht="17.5" hidden="1" customHeight="1" spans="1:7">
      <c r="A74" s="133"/>
      <c r="B74" s="7">
        <v>20202143</v>
      </c>
      <c r="C74" s="7">
        <v>2020214324</v>
      </c>
      <c r="D74" s="7" t="s">
        <v>151</v>
      </c>
      <c r="E74" s="7" t="s">
        <v>144</v>
      </c>
      <c r="F74" s="7" t="s">
        <v>104</v>
      </c>
      <c r="G74" s="7">
        <v>2</v>
      </c>
    </row>
    <row r="75" s="126" customFormat="1" ht="17.5" hidden="1" customHeight="1" spans="1:7">
      <c r="A75" s="133"/>
      <c r="B75" s="34">
        <v>20202144</v>
      </c>
      <c r="C75" s="34">
        <v>2020214417</v>
      </c>
      <c r="D75" s="34" t="s">
        <v>152</v>
      </c>
      <c r="E75" s="34" t="s">
        <v>49</v>
      </c>
      <c r="F75" s="34" t="s">
        <v>51</v>
      </c>
      <c r="G75" s="34">
        <v>6</v>
      </c>
    </row>
    <row r="76" s="126" customFormat="1" ht="17.5" hidden="1" customHeight="1" spans="1:7">
      <c r="A76" s="133"/>
      <c r="B76" s="34"/>
      <c r="C76" s="34"/>
      <c r="D76" s="34"/>
      <c r="E76" s="34" t="s">
        <v>144</v>
      </c>
      <c r="F76" s="34" t="s">
        <v>51</v>
      </c>
      <c r="G76" s="34"/>
    </row>
    <row r="77" s="126" customFormat="1" ht="17.5" hidden="1" customHeight="1" spans="1:7">
      <c r="A77" s="133"/>
      <c r="B77" s="34"/>
      <c r="C77" s="34"/>
      <c r="D77" s="34"/>
      <c r="E77" s="34" t="s">
        <v>145</v>
      </c>
      <c r="F77" s="34" t="s">
        <v>51</v>
      </c>
      <c r="G77" s="34"/>
    </row>
    <row r="78" s="126" customFormat="1" ht="17.5" hidden="1" customHeight="1" spans="1:7">
      <c r="A78" s="133"/>
      <c r="B78" s="34"/>
      <c r="C78" s="34">
        <v>2020214419</v>
      </c>
      <c r="D78" s="34" t="s">
        <v>153</v>
      </c>
      <c r="E78" s="34" t="s">
        <v>49</v>
      </c>
      <c r="F78" s="34" t="s">
        <v>51</v>
      </c>
      <c r="G78" s="34">
        <v>6</v>
      </c>
    </row>
    <row r="79" s="126" customFormat="1" ht="17.5" hidden="1" customHeight="1" spans="1:7">
      <c r="A79" s="133"/>
      <c r="B79" s="34"/>
      <c r="C79" s="34"/>
      <c r="D79" s="34"/>
      <c r="E79" s="34" t="s">
        <v>144</v>
      </c>
      <c r="F79" s="34" t="s">
        <v>51</v>
      </c>
      <c r="G79" s="34"/>
    </row>
    <row r="80" s="126" customFormat="1" ht="17.5" hidden="1" customHeight="1" spans="1:7">
      <c r="A80" s="133"/>
      <c r="B80" s="34"/>
      <c r="C80" s="34"/>
      <c r="D80" s="34"/>
      <c r="E80" s="34" t="s">
        <v>145</v>
      </c>
      <c r="F80" s="34" t="s">
        <v>51</v>
      </c>
      <c r="G80" s="34"/>
    </row>
    <row r="81" s="126" customFormat="1" ht="17.5" hidden="1" customHeight="1" spans="1:7">
      <c r="A81" s="133"/>
      <c r="B81" s="34">
        <v>20202145</v>
      </c>
      <c r="C81" s="34">
        <v>2020214527</v>
      </c>
      <c r="D81" s="34" t="s">
        <v>154</v>
      </c>
      <c r="E81" s="34" t="s">
        <v>144</v>
      </c>
      <c r="F81" s="34" t="s">
        <v>51</v>
      </c>
      <c r="G81" s="34">
        <v>4</v>
      </c>
    </row>
    <row r="82" s="126" customFormat="1" ht="17.5" hidden="1" customHeight="1" spans="1:7">
      <c r="A82" s="133"/>
      <c r="B82" s="34"/>
      <c r="C82" s="34"/>
      <c r="D82" s="34"/>
      <c r="E82" s="14" t="s">
        <v>145</v>
      </c>
      <c r="F82" s="34" t="s">
        <v>51</v>
      </c>
      <c r="G82" s="34"/>
    </row>
    <row r="83" s="126" customFormat="1" ht="17.5" hidden="1" customHeight="1" spans="1:7">
      <c r="A83" s="133"/>
      <c r="B83" s="34"/>
      <c r="C83" s="34">
        <v>2020214511</v>
      </c>
      <c r="D83" s="14" t="s">
        <v>155</v>
      </c>
      <c r="E83" s="14" t="s">
        <v>143</v>
      </c>
      <c r="F83" s="34" t="s">
        <v>45</v>
      </c>
      <c r="G83" s="34">
        <v>2</v>
      </c>
    </row>
    <row r="84" s="126" customFormat="1" ht="17.5" hidden="1" customHeight="1" spans="1:7">
      <c r="A84" s="133"/>
      <c r="B84" s="34">
        <v>20212131</v>
      </c>
      <c r="C84" s="34">
        <v>2021213109</v>
      </c>
      <c r="D84" s="34" t="s">
        <v>156</v>
      </c>
      <c r="E84" s="14" t="s">
        <v>157</v>
      </c>
      <c r="F84" s="14" t="s">
        <v>76</v>
      </c>
      <c r="G84" s="34">
        <v>9</v>
      </c>
    </row>
    <row r="85" s="126" customFormat="1" ht="17.5" hidden="1" customHeight="1" spans="1:7">
      <c r="A85" s="133"/>
      <c r="B85" s="34"/>
      <c r="C85" s="34"/>
      <c r="D85" s="34"/>
      <c r="E85" s="14" t="s">
        <v>158</v>
      </c>
      <c r="F85" s="14" t="s">
        <v>76</v>
      </c>
      <c r="G85" s="34"/>
    </row>
    <row r="86" s="126" customFormat="1" ht="17.5" hidden="1" customHeight="1" spans="1:7">
      <c r="A86" s="133"/>
      <c r="B86" s="34"/>
      <c r="C86" s="34"/>
      <c r="D86" s="34"/>
      <c r="E86" s="14" t="s">
        <v>43</v>
      </c>
      <c r="F86" s="34" t="s">
        <v>51</v>
      </c>
      <c r="G86" s="34"/>
    </row>
    <row r="87" s="126" customFormat="1" ht="17.5" hidden="1" customHeight="1" spans="1:7">
      <c r="A87" s="133"/>
      <c r="B87" s="34"/>
      <c r="C87" s="34"/>
      <c r="D87" s="34"/>
      <c r="E87" s="14" t="s">
        <v>159</v>
      </c>
      <c r="F87" s="34" t="s">
        <v>95</v>
      </c>
      <c r="G87" s="34"/>
    </row>
    <row r="88" s="126" customFormat="1" ht="17.5" hidden="1" customHeight="1" spans="1:7">
      <c r="A88" s="133"/>
      <c r="B88" s="34">
        <v>20212134</v>
      </c>
      <c r="C88" s="34">
        <v>2021213424</v>
      </c>
      <c r="D88" s="34" t="s">
        <v>160</v>
      </c>
      <c r="E88" s="14" t="s">
        <v>157</v>
      </c>
      <c r="F88" s="7" t="s">
        <v>104</v>
      </c>
      <c r="G88" s="34">
        <v>4</v>
      </c>
    </row>
    <row r="89" s="126" customFormat="1" ht="17.5" hidden="1" customHeight="1" spans="1:7">
      <c r="A89" s="133"/>
      <c r="B89" s="34"/>
      <c r="C89" s="34"/>
      <c r="D89" s="34"/>
      <c r="E89" s="14" t="s">
        <v>161</v>
      </c>
      <c r="F89" s="7" t="s">
        <v>104</v>
      </c>
      <c r="G89" s="34"/>
    </row>
    <row r="90" s="126" customFormat="1" ht="17.5" hidden="1" customHeight="1" spans="1:7">
      <c r="A90" s="133"/>
      <c r="B90" s="7">
        <v>20212136</v>
      </c>
      <c r="C90" s="7">
        <v>2021213601</v>
      </c>
      <c r="D90" s="7" t="s">
        <v>162</v>
      </c>
      <c r="E90" s="7" t="s">
        <v>157</v>
      </c>
      <c r="F90" s="14" t="s">
        <v>76</v>
      </c>
      <c r="G90" s="7">
        <v>6</v>
      </c>
    </row>
    <row r="91" s="126" customFormat="1" ht="17.5" hidden="1" customHeight="1" spans="1:7">
      <c r="A91" s="133"/>
      <c r="B91" s="7"/>
      <c r="C91" s="7"/>
      <c r="D91" s="7"/>
      <c r="E91" s="7" t="s">
        <v>140</v>
      </c>
      <c r="F91" s="14" t="s">
        <v>76</v>
      </c>
      <c r="G91" s="7"/>
    </row>
    <row r="92" s="126" customFormat="1" ht="17.5" hidden="1" customHeight="1" spans="1:7">
      <c r="A92" s="133"/>
      <c r="B92" s="7"/>
      <c r="C92" s="7"/>
      <c r="D92" s="7"/>
      <c r="E92" s="7" t="s">
        <v>43</v>
      </c>
      <c r="F92" s="14" t="s">
        <v>76</v>
      </c>
      <c r="G92" s="7"/>
    </row>
    <row r="93" s="126" customFormat="1" ht="17.5" hidden="1" customHeight="1" spans="1:7">
      <c r="A93" s="133"/>
      <c r="B93" s="7"/>
      <c r="C93" s="7">
        <v>2021213605</v>
      </c>
      <c r="D93" s="7" t="s">
        <v>163</v>
      </c>
      <c r="E93" s="7" t="s">
        <v>43</v>
      </c>
      <c r="F93" s="14" t="s">
        <v>76</v>
      </c>
      <c r="G93" s="7">
        <v>2</v>
      </c>
    </row>
    <row r="94" s="126" customFormat="1" ht="17.5" hidden="1" customHeight="1" spans="1:7">
      <c r="A94" s="133"/>
      <c r="B94" s="7"/>
      <c r="C94" s="7">
        <v>2021213621</v>
      </c>
      <c r="D94" s="7" t="s">
        <v>164</v>
      </c>
      <c r="E94" s="7" t="s">
        <v>165</v>
      </c>
      <c r="F94" s="7" t="s">
        <v>55</v>
      </c>
      <c r="G94" s="7">
        <v>2</v>
      </c>
    </row>
    <row r="95" s="126" customFormat="1" ht="17.5" hidden="1" customHeight="1" spans="1:7">
      <c r="A95" s="133"/>
      <c r="B95" s="7"/>
      <c r="C95" s="7">
        <v>2021213616</v>
      </c>
      <c r="D95" s="7" t="s">
        <v>166</v>
      </c>
      <c r="E95" s="7" t="s">
        <v>165</v>
      </c>
      <c r="F95" s="7" t="s">
        <v>55</v>
      </c>
      <c r="G95" s="7">
        <v>2</v>
      </c>
    </row>
    <row r="96" s="126" customFormat="1" ht="17.5" hidden="1" customHeight="1" spans="1:7">
      <c r="A96" s="133"/>
      <c r="B96" s="7">
        <v>20212137</v>
      </c>
      <c r="C96" s="7">
        <v>2021213707</v>
      </c>
      <c r="D96" s="7" t="s">
        <v>167</v>
      </c>
      <c r="E96" s="7" t="s">
        <v>140</v>
      </c>
      <c r="F96" s="14" t="s">
        <v>76</v>
      </c>
      <c r="G96" s="7">
        <v>2</v>
      </c>
    </row>
    <row r="97" s="126" customFormat="1" ht="17.5" hidden="1" customHeight="1" spans="1:7">
      <c r="A97" s="133"/>
      <c r="B97" s="7"/>
      <c r="C97" s="7">
        <v>2021213710</v>
      </c>
      <c r="D97" s="7" t="s">
        <v>168</v>
      </c>
      <c r="E97" s="7" t="s">
        <v>169</v>
      </c>
      <c r="F97" s="7" t="s">
        <v>104</v>
      </c>
      <c r="G97" s="7">
        <v>2</v>
      </c>
    </row>
    <row r="98" s="126" customFormat="1" ht="17.5" hidden="1" customHeight="1" spans="1:7">
      <c r="A98" s="133"/>
      <c r="B98" s="7"/>
      <c r="C98" s="7">
        <v>2021213740</v>
      </c>
      <c r="D98" s="7" t="s">
        <v>170</v>
      </c>
      <c r="E98" s="7" t="s">
        <v>169</v>
      </c>
      <c r="F98" s="7" t="s">
        <v>104</v>
      </c>
      <c r="G98" s="7">
        <v>2</v>
      </c>
    </row>
    <row r="99" s="126" customFormat="1" ht="17.5" hidden="1" customHeight="1" spans="1:7">
      <c r="A99" s="133"/>
      <c r="B99" s="7"/>
      <c r="C99" s="7">
        <v>2021213739</v>
      </c>
      <c r="D99" s="7" t="s">
        <v>171</v>
      </c>
      <c r="E99" s="7" t="s">
        <v>43</v>
      </c>
      <c r="F99" s="7" t="s">
        <v>45</v>
      </c>
      <c r="G99" s="7">
        <v>2</v>
      </c>
    </row>
    <row r="100" s="126" customFormat="1" ht="17.5" hidden="1" customHeight="1" spans="1:7">
      <c r="A100" s="133"/>
      <c r="B100" s="7">
        <v>20212141</v>
      </c>
      <c r="C100" s="7">
        <v>2021214104</v>
      </c>
      <c r="D100" s="7" t="s">
        <v>172</v>
      </c>
      <c r="E100" s="7" t="s">
        <v>173</v>
      </c>
      <c r="F100" s="7" t="s">
        <v>76</v>
      </c>
      <c r="G100" s="7">
        <v>4</v>
      </c>
    </row>
    <row r="101" s="126" customFormat="1" ht="17.5" hidden="1" customHeight="1" spans="1:7">
      <c r="A101" s="133"/>
      <c r="B101" s="7"/>
      <c r="C101" s="7"/>
      <c r="D101" s="7"/>
      <c r="E101" s="7" t="s">
        <v>43</v>
      </c>
      <c r="F101" s="7" t="s">
        <v>76</v>
      </c>
      <c r="G101" s="7"/>
    </row>
    <row r="102" s="126" customFormat="1" ht="17.5" hidden="1" customHeight="1" spans="1:7">
      <c r="A102" s="133"/>
      <c r="B102" s="34">
        <v>20212143</v>
      </c>
      <c r="C102" s="14">
        <v>2021214326</v>
      </c>
      <c r="D102" s="34" t="s">
        <v>174</v>
      </c>
      <c r="E102" s="14" t="s">
        <v>75</v>
      </c>
      <c r="F102" s="54" t="s">
        <v>98</v>
      </c>
      <c r="G102" s="34">
        <v>6</v>
      </c>
    </row>
    <row r="103" s="126" customFormat="1" ht="17.5" hidden="1" customHeight="1" spans="1:7">
      <c r="A103" s="133"/>
      <c r="B103" s="34"/>
      <c r="C103" s="14"/>
      <c r="D103" s="34"/>
      <c r="E103" s="14" t="s">
        <v>175</v>
      </c>
      <c r="F103" s="54" t="s">
        <v>98</v>
      </c>
      <c r="G103" s="34"/>
    </row>
    <row r="104" s="126" customFormat="1" ht="17.5" hidden="1" customHeight="1" spans="1:7">
      <c r="A104" s="133"/>
      <c r="B104" s="14">
        <v>20212144</v>
      </c>
      <c r="C104" s="14">
        <v>2021214432</v>
      </c>
      <c r="D104" s="14" t="s">
        <v>176</v>
      </c>
      <c r="E104" s="14" t="s">
        <v>43</v>
      </c>
      <c r="F104" s="14" t="s">
        <v>51</v>
      </c>
      <c r="G104" s="14">
        <v>2</v>
      </c>
    </row>
    <row r="105" s="126" customFormat="1" ht="17.5" hidden="1" customHeight="1" spans="1:7">
      <c r="A105" s="133"/>
      <c r="B105" s="14">
        <v>20212145</v>
      </c>
      <c r="C105" s="14">
        <v>2021214523</v>
      </c>
      <c r="D105" s="14" t="s">
        <v>177</v>
      </c>
      <c r="E105" s="14" t="s">
        <v>75</v>
      </c>
      <c r="F105" s="14" t="s">
        <v>86</v>
      </c>
      <c r="G105" s="14">
        <v>3</v>
      </c>
    </row>
    <row r="106" s="126" customFormat="1" ht="17.5" hidden="1" customHeight="1" spans="1:7">
      <c r="A106" s="133"/>
      <c r="B106" s="7">
        <v>20213131</v>
      </c>
      <c r="C106" s="7">
        <v>2021313113</v>
      </c>
      <c r="D106" s="7" t="s">
        <v>178</v>
      </c>
      <c r="E106" s="7" t="s">
        <v>179</v>
      </c>
      <c r="F106" s="7" t="s">
        <v>76</v>
      </c>
      <c r="G106" s="7">
        <v>16</v>
      </c>
    </row>
    <row r="107" s="126" customFormat="1" ht="17.5" hidden="1" customHeight="1" spans="1:7">
      <c r="A107" s="133"/>
      <c r="B107" s="7"/>
      <c r="C107" s="7"/>
      <c r="D107" s="7"/>
      <c r="E107" s="7" t="s">
        <v>180</v>
      </c>
      <c r="F107" s="7" t="s">
        <v>55</v>
      </c>
      <c r="G107" s="7"/>
    </row>
    <row r="108" s="126" customFormat="1" ht="17.5" hidden="1" customHeight="1" spans="1:7">
      <c r="A108" s="133"/>
      <c r="B108" s="7"/>
      <c r="C108" s="7"/>
      <c r="D108" s="7"/>
      <c r="E108" s="7" t="s">
        <v>181</v>
      </c>
      <c r="F108" s="7" t="s">
        <v>40</v>
      </c>
      <c r="G108" s="7"/>
    </row>
    <row r="109" s="126" customFormat="1" ht="17.5" hidden="1" customHeight="1" spans="1:7">
      <c r="A109" s="133"/>
      <c r="B109" s="7"/>
      <c r="C109" s="7"/>
      <c r="D109" s="7"/>
      <c r="E109" s="7" t="s">
        <v>157</v>
      </c>
      <c r="F109" s="7" t="s">
        <v>86</v>
      </c>
      <c r="G109" s="7"/>
    </row>
    <row r="110" s="126" customFormat="1" ht="17.5" hidden="1" customHeight="1" spans="1:7">
      <c r="A110" s="133"/>
      <c r="B110" s="7"/>
      <c r="C110" s="7"/>
      <c r="D110" s="7"/>
      <c r="E110" s="7" t="s">
        <v>182</v>
      </c>
      <c r="F110" s="7" t="s">
        <v>95</v>
      </c>
      <c r="G110" s="7"/>
    </row>
    <row r="111" s="126" customFormat="1" ht="17.5" hidden="1" customHeight="1" spans="1:7">
      <c r="A111" s="133"/>
      <c r="B111" s="7"/>
      <c r="C111" s="7"/>
      <c r="D111" s="7"/>
      <c r="E111" s="7" t="s">
        <v>169</v>
      </c>
      <c r="F111" s="7" t="s">
        <v>98</v>
      </c>
      <c r="G111" s="7"/>
    </row>
    <row r="112" s="126" customFormat="1" ht="17.5" hidden="1" customHeight="1" spans="1:7">
      <c r="A112" s="133"/>
      <c r="B112" s="7"/>
      <c r="C112" s="7">
        <v>2021313135</v>
      </c>
      <c r="D112" s="7" t="s">
        <v>183</v>
      </c>
      <c r="E112" s="7" t="s">
        <v>180</v>
      </c>
      <c r="F112" s="7" t="s">
        <v>55</v>
      </c>
      <c r="G112" s="7">
        <v>14</v>
      </c>
    </row>
    <row r="113" s="126" customFormat="1" ht="17.5" hidden="1" customHeight="1" spans="1:7">
      <c r="A113" s="133"/>
      <c r="B113" s="7"/>
      <c r="C113" s="7"/>
      <c r="D113" s="7"/>
      <c r="E113" s="7" t="s">
        <v>181</v>
      </c>
      <c r="F113" s="7" t="s">
        <v>40</v>
      </c>
      <c r="G113" s="7"/>
    </row>
    <row r="114" s="126" customFormat="1" ht="17.5" hidden="1" customHeight="1" spans="1:7">
      <c r="A114" s="133"/>
      <c r="B114" s="7"/>
      <c r="C114" s="7"/>
      <c r="D114" s="7"/>
      <c r="E114" s="7" t="s">
        <v>157</v>
      </c>
      <c r="F114" s="7" t="s">
        <v>86</v>
      </c>
      <c r="G114" s="7"/>
    </row>
    <row r="115" s="126" customFormat="1" ht="17.5" hidden="1" customHeight="1" spans="1:7">
      <c r="A115" s="133"/>
      <c r="B115" s="7"/>
      <c r="C115" s="7"/>
      <c r="D115" s="7"/>
      <c r="E115" s="7" t="s">
        <v>182</v>
      </c>
      <c r="F115" s="7" t="s">
        <v>95</v>
      </c>
      <c r="G115" s="7"/>
    </row>
    <row r="116" s="126" customFormat="1" ht="17.5" hidden="1" customHeight="1" spans="1:7">
      <c r="A116" s="133"/>
      <c r="B116" s="7"/>
      <c r="C116" s="7"/>
      <c r="D116" s="7"/>
      <c r="E116" s="7" t="s">
        <v>169</v>
      </c>
      <c r="F116" s="7" t="s">
        <v>98</v>
      </c>
      <c r="G116" s="7"/>
    </row>
    <row r="117" s="126" customFormat="1" ht="17.5" hidden="1" customHeight="1" spans="1:7">
      <c r="A117" s="134" t="s">
        <v>3</v>
      </c>
      <c r="B117" s="14">
        <v>20182531</v>
      </c>
      <c r="C117" s="14">
        <v>2018253132</v>
      </c>
      <c r="D117" s="14" t="s">
        <v>184</v>
      </c>
      <c r="E117" s="14" t="s">
        <v>185</v>
      </c>
      <c r="F117" s="14" t="s">
        <v>109</v>
      </c>
      <c r="G117" s="14">
        <v>3</v>
      </c>
    </row>
    <row r="118" s="126" customFormat="1" ht="17.5" hidden="1" customHeight="1" spans="1:7">
      <c r="A118" s="133"/>
      <c r="B118" s="14">
        <v>20182533</v>
      </c>
      <c r="C118" s="14">
        <v>2018253316</v>
      </c>
      <c r="D118" s="14" t="s">
        <v>186</v>
      </c>
      <c r="E118" s="14" t="s">
        <v>187</v>
      </c>
      <c r="F118" s="14" t="s">
        <v>76</v>
      </c>
      <c r="G118" s="14">
        <v>2</v>
      </c>
    </row>
    <row r="119" s="126" customFormat="1" ht="17.5" hidden="1" customHeight="1" spans="1:7">
      <c r="A119" s="133"/>
      <c r="B119" s="14">
        <v>20182534</v>
      </c>
      <c r="C119" s="14">
        <v>2018253406</v>
      </c>
      <c r="D119" s="14" t="s">
        <v>188</v>
      </c>
      <c r="E119" s="14" t="s">
        <v>189</v>
      </c>
      <c r="F119" s="14" t="s">
        <v>76</v>
      </c>
      <c r="G119" s="76">
        <v>16</v>
      </c>
    </row>
    <row r="120" s="126" customFormat="1" ht="17.5" hidden="1" customHeight="1" spans="1:7">
      <c r="A120" s="133"/>
      <c r="B120" s="14"/>
      <c r="C120" s="14"/>
      <c r="D120" s="14"/>
      <c r="E120" s="14" t="s">
        <v>190</v>
      </c>
      <c r="F120" s="14" t="s">
        <v>76</v>
      </c>
      <c r="G120" s="13"/>
    </row>
    <row r="121" s="126" customFormat="1" ht="17.5" hidden="1" customHeight="1" spans="1:7">
      <c r="A121" s="133"/>
      <c r="B121" s="14"/>
      <c r="C121" s="14"/>
      <c r="D121" s="14"/>
      <c r="E121" s="14" t="s">
        <v>191</v>
      </c>
      <c r="F121" s="14" t="s">
        <v>76</v>
      </c>
      <c r="G121" s="13"/>
    </row>
    <row r="122" s="126" customFormat="1" ht="17.5" hidden="1" customHeight="1" spans="1:7">
      <c r="A122" s="133"/>
      <c r="B122" s="14"/>
      <c r="C122" s="14"/>
      <c r="D122" s="14"/>
      <c r="E122" s="14" t="s">
        <v>192</v>
      </c>
      <c r="F122" s="14" t="s">
        <v>55</v>
      </c>
      <c r="G122" s="13"/>
    </row>
    <row r="123" s="126" customFormat="1" ht="17.5" hidden="1" customHeight="1" spans="1:7">
      <c r="A123" s="133"/>
      <c r="B123" s="14"/>
      <c r="C123" s="14"/>
      <c r="D123" s="14"/>
      <c r="E123" s="14" t="s">
        <v>189</v>
      </c>
      <c r="F123" s="14" t="s">
        <v>51</v>
      </c>
      <c r="G123" s="13"/>
    </row>
    <row r="124" s="126" customFormat="1" ht="17.5" hidden="1" customHeight="1" spans="1:7">
      <c r="A124" s="133"/>
      <c r="B124" s="14"/>
      <c r="C124" s="14"/>
      <c r="D124" s="14"/>
      <c r="E124" s="14" t="s">
        <v>190</v>
      </c>
      <c r="F124" s="14" t="s">
        <v>51</v>
      </c>
      <c r="G124" s="13"/>
    </row>
    <row r="125" s="126" customFormat="1" ht="17.5" hidden="1" customHeight="1" spans="1:7">
      <c r="A125" s="133"/>
      <c r="B125" s="14"/>
      <c r="C125" s="14"/>
      <c r="D125" s="14"/>
      <c r="E125" s="14" t="s">
        <v>190</v>
      </c>
      <c r="F125" s="14" t="s">
        <v>45</v>
      </c>
      <c r="G125" s="13"/>
    </row>
    <row r="126" s="126" customFormat="1" ht="17.5" hidden="1" customHeight="1" spans="1:7">
      <c r="A126" s="133"/>
      <c r="B126" s="14"/>
      <c r="C126" s="14"/>
      <c r="D126" s="14"/>
      <c r="E126" s="14" t="s">
        <v>193</v>
      </c>
      <c r="F126" s="14" t="s">
        <v>45</v>
      </c>
      <c r="G126" s="56"/>
    </row>
    <row r="127" s="126" customFormat="1" ht="17.5" hidden="1" customHeight="1" spans="1:7">
      <c r="A127" s="133"/>
      <c r="B127" s="14"/>
      <c r="C127" s="14">
        <v>2018253435</v>
      </c>
      <c r="D127" s="14" t="s">
        <v>194</v>
      </c>
      <c r="E127" s="14" t="s">
        <v>192</v>
      </c>
      <c r="F127" s="14" t="s">
        <v>55</v>
      </c>
      <c r="G127" s="14">
        <v>2</v>
      </c>
    </row>
    <row r="128" s="126" customFormat="1" ht="17.5" hidden="1" customHeight="1" spans="1:7">
      <c r="A128" s="133"/>
      <c r="B128" s="14"/>
      <c r="C128" s="14">
        <v>2018253326</v>
      </c>
      <c r="D128" s="14" t="s">
        <v>195</v>
      </c>
      <c r="E128" s="14" t="s">
        <v>189</v>
      </c>
      <c r="F128" s="14" t="s">
        <v>51</v>
      </c>
      <c r="G128" s="76">
        <v>8</v>
      </c>
    </row>
    <row r="129" s="126" customFormat="1" ht="17.5" hidden="1" customHeight="1" spans="1:7">
      <c r="A129" s="133"/>
      <c r="B129" s="14"/>
      <c r="C129" s="14"/>
      <c r="D129" s="14"/>
      <c r="E129" s="14" t="s">
        <v>190</v>
      </c>
      <c r="F129" s="14" t="s">
        <v>51</v>
      </c>
      <c r="G129" s="13"/>
    </row>
    <row r="130" s="126" customFormat="1" ht="17.5" hidden="1" customHeight="1" spans="1:7">
      <c r="A130" s="133"/>
      <c r="B130" s="14"/>
      <c r="C130" s="14"/>
      <c r="D130" s="14"/>
      <c r="E130" s="14" t="s">
        <v>190</v>
      </c>
      <c r="F130" s="14" t="s">
        <v>45</v>
      </c>
      <c r="G130" s="13"/>
    </row>
    <row r="131" s="126" customFormat="1" ht="17.5" hidden="1" customHeight="1" spans="1:7">
      <c r="A131" s="133"/>
      <c r="B131" s="14"/>
      <c r="C131" s="14"/>
      <c r="D131" s="14"/>
      <c r="E131" s="14" t="s">
        <v>193</v>
      </c>
      <c r="F131" s="14" t="s">
        <v>45</v>
      </c>
      <c r="G131" s="56"/>
    </row>
    <row r="132" s="126" customFormat="1" ht="17.5" hidden="1" customHeight="1" spans="1:7">
      <c r="A132" s="133"/>
      <c r="B132" s="14"/>
      <c r="C132" s="14">
        <v>2018253431</v>
      </c>
      <c r="D132" s="14" t="s">
        <v>196</v>
      </c>
      <c r="E132" s="14" t="s">
        <v>193</v>
      </c>
      <c r="F132" s="14" t="s">
        <v>45</v>
      </c>
      <c r="G132" s="14">
        <v>2</v>
      </c>
    </row>
    <row r="133" s="126" customFormat="1" ht="17.5" hidden="1" customHeight="1" spans="1:7">
      <c r="A133" s="133"/>
      <c r="B133" s="14">
        <v>20182535</v>
      </c>
      <c r="C133" s="14">
        <v>2018253516</v>
      </c>
      <c r="D133" s="14" t="s">
        <v>197</v>
      </c>
      <c r="E133" s="14" t="s">
        <v>198</v>
      </c>
      <c r="F133" s="14" t="s">
        <v>76</v>
      </c>
      <c r="G133" s="14">
        <v>2</v>
      </c>
    </row>
    <row r="134" s="126" customFormat="1" ht="17.5" hidden="1" customHeight="1" spans="1:7">
      <c r="A134" s="133"/>
      <c r="B134" s="14"/>
      <c r="C134" s="14">
        <v>2018253526</v>
      </c>
      <c r="D134" s="14" t="s">
        <v>199</v>
      </c>
      <c r="E134" s="14" t="s">
        <v>200</v>
      </c>
      <c r="F134" s="14" t="s">
        <v>51</v>
      </c>
      <c r="G134" s="14">
        <v>2</v>
      </c>
    </row>
    <row r="135" s="126" customFormat="1" ht="17.5" hidden="1" customHeight="1" spans="1:7">
      <c r="A135" s="133"/>
      <c r="B135" s="14">
        <v>20192431</v>
      </c>
      <c r="C135" s="14">
        <v>2019243512</v>
      </c>
      <c r="D135" s="14" t="s">
        <v>201</v>
      </c>
      <c r="E135" s="14" t="s">
        <v>202</v>
      </c>
      <c r="F135" s="14" t="s">
        <v>51</v>
      </c>
      <c r="G135" s="76">
        <v>8</v>
      </c>
    </row>
    <row r="136" s="126" customFormat="1" ht="17.5" hidden="1" customHeight="1" spans="1:7">
      <c r="A136" s="133"/>
      <c r="B136" s="14"/>
      <c r="C136" s="14"/>
      <c r="D136" s="14"/>
      <c r="E136" s="14" t="s">
        <v>203</v>
      </c>
      <c r="F136" s="14" t="s">
        <v>51</v>
      </c>
      <c r="G136" s="13"/>
    </row>
    <row r="137" s="126" customFormat="1" ht="17.5" hidden="1" customHeight="1" spans="1:7">
      <c r="A137" s="133"/>
      <c r="B137" s="14"/>
      <c r="C137" s="14"/>
      <c r="D137" s="14"/>
      <c r="E137" s="14" t="s">
        <v>204</v>
      </c>
      <c r="F137" s="14" t="s">
        <v>51</v>
      </c>
      <c r="G137" s="13"/>
    </row>
    <row r="138" s="126" customFormat="1" ht="17.5" hidden="1" customHeight="1" spans="1:7">
      <c r="A138" s="133"/>
      <c r="B138" s="14"/>
      <c r="C138" s="14"/>
      <c r="D138" s="14"/>
      <c r="E138" s="14" t="s">
        <v>205</v>
      </c>
      <c r="F138" s="14" t="s">
        <v>45</v>
      </c>
      <c r="G138" s="56"/>
    </row>
    <row r="139" s="126" customFormat="1" ht="17.5" hidden="1" customHeight="1" spans="1:7">
      <c r="A139" s="133"/>
      <c r="B139" s="14"/>
      <c r="C139" s="14">
        <v>2019243623</v>
      </c>
      <c r="D139" s="14" t="s">
        <v>206</v>
      </c>
      <c r="E139" s="14" t="s">
        <v>202</v>
      </c>
      <c r="F139" s="14" t="s">
        <v>51</v>
      </c>
      <c r="G139" s="14">
        <v>2</v>
      </c>
    </row>
    <row r="140" s="126" customFormat="1" ht="17.5" hidden="1" customHeight="1" spans="1:7">
      <c r="A140" s="133"/>
      <c r="B140" s="14">
        <v>20192432</v>
      </c>
      <c r="C140" s="14">
        <v>2019243203</v>
      </c>
      <c r="D140" s="14" t="s">
        <v>207</v>
      </c>
      <c r="E140" s="14" t="s">
        <v>202</v>
      </c>
      <c r="F140" s="14" t="s">
        <v>45</v>
      </c>
      <c r="G140" s="14">
        <v>2</v>
      </c>
    </row>
    <row r="141" s="126" customFormat="1" ht="17.5" hidden="1" customHeight="1" spans="1:7">
      <c r="A141" s="133"/>
      <c r="B141" s="14">
        <v>20192434</v>
      </c>
      <c r="C141" s="14">
        <v>2019243626</v>
      </c>
      <c r="D141" s="14" t="s">
        <v>208</v>
      </c>
      <c r="E141" s="14" t="s">
        <v>209</v>
      </c>
      <c r="F141" s="14" t="s">
        <v>76</v>
      </c>
      <c r="G141" s="76">
        <v>4</v>
      </c>
    </row>
    <row r="142" s="126" customFormat="1" ht="17.5" hidden="1" customHeight="1" spans="1:7">
      <c r="A142" s="133"/>
      <c r="B142" s="14"/>
      <c r="C142" s="14"/>
      <c r="D142" s="14"/>
      <c r="E142" s="14" t="s">
        <v>205</v>
      </c>
      <c r="F142" s="14" t="s">
        <v>76</v>
      </c>
      <c r="G142" s="56"/>
    </row>
    <row r="143" s="126" customFormat="1" ht="17.5" hidden="1" customHeight="1" spans="1:7">
      <c r="A143" s="133"/>
      <c r="B143" s="14">
        <v>20192533</v>
      </c>
      <c r="C143" s="14">
        <v>2019253302</v>
      </c>
      <c r="D143" s="14" t="s">
        <v>210</v>
      </c>
      <c r="E143" s="14" t="s">
        <v>211</v>
      </c>
      <c r="F143" s="14" t="s">
        <v>104</v>
      </c>
      <c r="G143" s="14">
        <v>2</v>
      </c>
    </row>
    <row r="144" s="126" customFormat="1" ht="17.5" hidden="1" customHeight="1" spans="1:7">
      <c r="A144" s="133"/>
      <c r="B144" s="14">
        <v>20192534</v>
      </c>
      <c r="C144" s="14">
        <v>2019253412</v>
      </c>
      <c r="D144" s="14" t="s">
        <v>212</v>
      </c>
      <c r="E144" s="14" t="s">
        <v>213</v>
      </c>
      <c r="F144" s="14" t="s">
        <v>104</v>
      </c>
      <c r="G144" s="76">
        <v>4</v>
      </c>
    </row>
    <row r="145" s="126" customFormat="1" ht="17.5" hidden="1" customHeight="1" spans="1:7">
      <c r="A145" s="133"/>
      <c r="B145" s="14"/>
      <c r="C145" s="14"/>
      <c r="D145" s="14"/>
      <c r="E145" s="14" t="s">
        <v>214</v>
      </c>
      <c r="F145" s="14" t="s">
        <v>104</v>
      </c>
      <c r="G145" s="56"/>
    </row>
    <row r="146" s="126" customFormat="1" ht="17.5" hidden="1" customHeight="1" spans="1:7">
      <c r="A146" s="133"/>
      <c r="B146" s="14">
        <v>20192535</v>
      </c>
      <c r="C146" s="14">
        <v>2019253521</v>
      </c>
      <c r="D146" s="14" t="s">
        <v>215</v>
      </c>
      <c r="E146" s="14" t="s">
        <v>216</v>
      </c>
      <c r="F146" s="14" t="s">
        <v>55</v>
      </c>
      <c r="G146" s="14">
        <v>2</v>
      </c>
    </row>
    <row r="147" s="126" customFormat="1" ht="17.5" hidden="1" customHeight="1" spans="1:7">
      <c r="A147" s="133"/>
      <c r="B147" s="14"/>
      <c r="C147" s="14">
        <v>2018213335</v>
      </c>
      <c r="D147" s="14" t="s">
        <v>217</v>
      </c>
      <c r="E147" s="14" t="s">
        <v>218</v>
      </c>
      <c r="F147" s="14" t="s">
        <v>45</v>
      </c>
      <c r="G147" s="14">
        <v>2</v>
      </c>
    </row>
    <row r="148" s="126" customFormat="1" ht="17.5" hidden="1" customHeight="1" spans="1:7">
      <c r="A148" s="133"/>
      <c r="B148" s="14">
        <v>20192631</v>
      </c>
      <c r="C148" s="14">
        <v>2019263108</v>
      </c>
      <c r="D148" s="14" t="s">
        <v>219</v>
      </c>
      <c r="E148" s="14" t="s">
        <v>220</v>
      </c>
      <c r="F148" s="14" t="s">
        <v>55</v>
      </c>
      <c r="G148" s="14">
        <v>2</v>
      </c>
    </row>
    <row r="149" s="126" customFormat="1" ht="17.5" hidden="1" customHeight="1" spans="1:7">
      <c r="A149" s="133"/>
      <c r="B149" s="14">
        <v>20202430</v>
      </c>
      <c r="C149" s="14">
        <v>2020253226</v>
      </c>
      <c r="D149" s="14" t="s">
        <v>221</v>
      </c>
      <c r="E149" s="14" t="s">
        <v>222</v>
      </c>
      <c r="F149" s="14" t="s">
        <v>104</v>
      </c>
      <c r="G149" s="14">
        <v>2</v>
      </c>
    </row>
    <row r="150" s="126" customFormat="1" ht="17.5" hidden="1" customHeight="1" spans="1:7">
      <c r="A150" s="133"/>
      <c r="B150" s="14">
        <v>20202431</v>
      </c>
      <c r="C150" s="14">
        <v>2020243105</v>
      </c>
      <c r="D150" s="14" t="s">
        <v>223</v>
      </c>
      <c r="E150" s="14" t="s">
        <v>224</v>
      </c>
      <c r="F150" s="14" t="s">
        <v>109</v>
      </c>
      <c r="G150" s="14">
        <v>3</v>
      </c>
    </row>
    <row r="151" s="126" customFormat="1" ht="17.5" hidden="1" customHeight="1" spans="1:7">
      <c r="A151" s="133"/>
      <c r="B151" s="14"/>
      <c r="C151" s="14">
        <v>2020243131</v>
      </c>
      <c r="D151" s="14" t="s">
        <v>225</v>
      </c>
      <c r="E151" s="14" t="s">
        <v>224</v>
      </c>
      <c r="F151" s="14" t="s">
        <v>109</v>
      </c>
      <c r="G151" s="14">
        <v>3</v>
      </c>
    </row>
    <row r="152" s="126" customFormat="1" ht="17.5" hidden="1" customHeight="1" spans="1:7">
      <c r="A152" s="133"/>
      <c r="B152" s="14">
        <v>20202433</v>
      </c>
      <c r="C152" s="14">
        <v>2020243325</v>
      </c>
      <c r="D152" s="14" t="s">
        <v>226</v>
      </c>
      <c r="E152" s="14" t="s">
        <v>227</v>
      </c>
      <c r="F152" s="14" t="s">
        <v>51</v>
      </c>
      <c r="G152" s="76">
        <v>4</v>
      </c>
    </row>
    <row r="153" s="126" customFormat="1" ht="17.5" hidden="1" customHeight="1" spans="1:7">
      <c r="A153" s="133"/>
      <c r="B153" s="14"/>
      <c r="C153" s="14"/>
      <c r="D153" s="14"/>
      <c r="E153" s="14" t="s">
        <v>127</v>
      </c>
      <c r="F153" s="14" t="s">
        <v>45</v>
      </c>
      <c r="G153" s="56"/>
    </row>
    <row r="154" s="126" customFormat="1" ht="17.5" hidden="1" customHeight="1" spans="1:7">
      <c r="A154" s="133"/>
      <c r="B154" s="14">
        <v>20202435</v>
      </c>
      <c r="C154" s="14">
        <v>2020243523</v>
      </c>
      <c r="D154" s="14" t="s">
        <v>228</v>
      </c>
      <c r="E154" s="14" t="s">
        <v>127</v>
      </c>
      <c r="F154" s="14" t="s">
        <v>104</v>
      </c>
      <c r="G154" s="76">
        <v>6</v>
      </c>
    </row>
    <row r="155" s="126" customFormat="1" ht="17.5" hidden="1" customHeight="1" spans="1:7">
      <c r="A155" s="133"/>
      <c r="B155" s="14"/>
      <c r="C155" s="14"/>
      <c r="D155" s="14"/>
      <c r="E155" s="14" t="s">
        <v>229</v>
      </c>
      <c r="F155" s="14" t="s">
        <v>51</v>
      </c>
      <c r="G155" s="13"/>
    </row>
    <row r="156" s="126" customFormat="1" ht="17.5" hidden="1" customHeight="1" spans="1:7">
      <c r="A156" s="133"/>
      <c r="B156" s="14"/>
      <c r="C156" s="14"/>
      <c r="D156" s="14"/>
      <c r="E156" s="14" t="s">
        <v>230</v>
      </c>
      <c r="F156" s="14" t="s">
        <v>51</v>
      </c>
      <c r="G156" s="56"/>
    </row>
    <row r="157" s="126" customFormat="1" ht="17.5" hidden="1" customHeight="1" spans="1:7">
      <c r="A157" s="133"/>
      <c r="B157" s="14">
        <v>20202531</v>
      </c>
      <c r="C157" s="14">
        <v>2020253118</v>
      </c>
      <c r="D157" s="14" t="s">
        <v>231</v>
      </c>
      <c r="E157" s="14" t="s">
        <v>232</v>
      </c>
      <c r="F157" s="14" t="s">
        <v>76</v>
      </c>
      <c r="G157" s="14">
        <v>2</v>
      </c>
    </row>
    <row r="158" s="126" customFormat="1" ht="17.5" hidden="1" customHeight="1" spans="1:7">
      <c r="A158" s="133"/>
      <c r="B158" s="14"/>
      <c r="C158" s="14"/>
      <c r="D158" s="14"/>
      <c r="E158" s="14" t="s">
        <v>233</v>
      </c>
      <c r="F158" s="14" t="s">
        <v>76</v>
      </c>
      <c r="G158" s="14">
        <v>2</v>
      </c>
    </row>
    <row r="159" s="126" customFormat="1" ht="17.5" hidden="1" customHeight="1" spans="1:7">
      <c r="A159" s="133"/>
      <c r="B159" s="14">
        <v>20202532</v>
      </c>
      <c r="C159" s="14">
        <v>2020253231</v>
      </c>
      <c r="D159" s="14" t="s">
        <v>234</v>
      </c>
      <c r="E159" s="14" t="s">
        <v>235</v>
      </c>
      <c r="F159" s="14" t="s">
        <v>76</v>
      </c>
      <c r="G159" s="76">
        <v>10</v>
      </c>
    </row>
    <row r="160" s="126" customFormat="1" ht="17.5" hidden="1" customHeight="1" spans="1:7">
      <c r="A160" s="133"/>
      <c r="B160" s="14"/>
      <c r="C160" s="14"/>
      <c r="D160" s="14"/>
      <c r="E160" s="14" t="s">
        <v>236</v>
      </c>
      <c r="F160" s="14" t="s">
        <v>76</v>
      </c>
      <c r="G160" s="13"/>
    </row>
    <row r="161" s="126" customFormat="1" ht="17.5" hidden="1" customHeight="1" spans="1:7">
      <c r="A161" s="133"/>
      <c r="B161" s="14"/>
      <c r="C161" s="14"/>
      <c r="D161" s="14"/>
      <c r="E161" s="14" t="s">
        <v>237</v>
      </c>
      <c r="F161" s="14" t="s">
        <v>55</v>
      </c>
      <c r="G161" s="13"/>
    </row>
    <row r="162" s="126" customFormat="1" ht="17.5" hidden="1" customHeight="1" spans="1:7">
      <c r="A162" s="133"/>
      <c r="B162" s="14"/>
      <c r="C162" s="14"/>
      <c r="D162" s="14"/>
      <c r="E162" s="14" t="s">
        <v>238</v>
      </c>
      <c r="F162" s="14" t="s">
        <v>55</v>
      </c>
      <c r="G162" s="13"/>
    </row>
    <row r="163" s="126" customFormat="1" ht="17.5" hidden="1" customHeight="1" spans="1:7">
      <c r="A163" s="133"/>
      <c r="B163" s="14"/>
      <c r="C163" s="14"/>
      <c r="D163" s="14"/>
      <c r="E163" s="14" t="s">
        <v>235</v>
      </c>
      <c r="F163" s="14" t="s">
        <v>104</v>
      </c>
      <c r="G163" s="56"/>
    </row>
    <row r="164" s="126" customFormat="1" ht="17.5" hidden="1" customHeight="1" spans="1:7">
      <c r="A164" s="133"/>
      <c r="B164" s="14">
        <v>20202533</v>
      </c>
      <c r="C164" s="14">
        <v>2020213224</v>
      </c>
      <c r="D164" s="14" t="s">
        <v>239</v>
      </c>
      <c r="E164" s="14" t="s">
        <v>236</v>
      </c>
      <c r="F164" s="14" t="s">
        <v>104</v>
      </c>
      <c r="G164" s="14">
        <v>2</v>
      </c>
    </row>
    <row r="165" s="126" customFormat="1" ht="17.5" hidden="1" customHeight="1" spans="1:7">
      <c r="A165" s="133"/>
      <c r="B165" s="14">
        <v>20202631</v>
      </c>
      <c r="C165" s="14">
        <v>2020263126</v>
      </c>
      <c r="D165" s="14" t="s">
        <v>240</v>
      </c>
      <c r="E165" s="14" t="s">
        <v>241</v>
      </c>
      <c r="F165" s="14" t="s">
        <v>76</v>
      </c>
      <c r="G165" s="76">
        <v>5</v>
      </c>
    </row>
    <row r="166" s="126" customFormat="1" ht="17.5" hidden="1" customHeight="1" spans="1:7">
      <c r="A166" s="133"/>
      <c r="B166" s="14"/>
      <c r="C166" s="14"/>
      <c r="D166" s="14"/>
      <c r="E166" s="14" t="s">
        <v>241</v>
      </c>
      <c r="F166" s="14" t="s">
        <v>109</v>
      </c>
      <c r="G166" s="56"/>
    </row>
    <row r="167" s="126" customFormat="1" ht="17.5" hidden="1" customHeight="1" spans="1:7">
      <c r="A167" s="133"/>
      <c r="B167" s="14"/>
      <c r="C167" s="14">
        <v>2020263236</v>
      </c>
      <c r="D167" s="14" t="s">
        <v>242</v>
      </c>
      <c r="E167" s="14" t="s">
        <v>229</v>
      </c>
      <c r="F167" s="14" t="s">
        <v>55</v>
      </c>
      <c r="G167" s="14">
        <v>2</v>
      </c>
    </row>
    <row r="168" s="126" customFormat="1" ht="17.5" hidden="1" customHeight="1" spans="1:7">
      <c r="A168" s="133"/>
      <c r="B168" s="14">
        <v>20212432</v>
      </c>
      <c r="C168" s="14">
        <v>2021243241</v>
      </c>
      <c r="D168" s="14" t="s">
        <v>243</v>
      </c>
      <c r="E168" s="14" t="s">
        <v>244</v>
      </c>
      <c r="F168" s="14" t="s">
        <v>76</v>
      </c>
      <c r="G168" s="14">
        <v>2</v>
      </c>
    </row>
    <row r="169" s="126" customFormat="1" ht="17.5" hidden="1" customHeight="1" spans="1:7">
      <c r="A169" s="133"/>
      <c r="B169" s="14"/>
      <c r="C169" s="14">
        <v>2021243234</v>
      </c>
      <c r="D169" s="14" t="s">
        <v>245</v>
      </c>
      <c r="E169" s="14" t="s">
        <v>246</v>
      </c>
      <c r="F169" s="14" t="s">
        <v>45</v>
      </c>
      <c r="G169" s="14">
        <v>2</v>
      </c>
    </row>
    <row r="170" s="126" customFormat="1" ht="17.5" hidden="1" customHeight="1" spans="1:7">
      <c r="A170" s="133"/>
      <c r="B170" s="14">
        <v>20212434</v>
      </c>
      <c r="C170" s="14">
        <v>2021243431</v>
      </c>
      <c r="D170" s="14" t="s">
        <v>247</v>
      </c>
      <c r="E170" s="14" t="s">
        <v>248</v>
      </c>
      <c r="F170" s="14" t="s">
        <v>76</v>
      </c>
      <c r="G170" s="76">
        <v>8</v>
      </c>
    </row>
    <row r="171" s="126" customFormat="1" ht="17.5" hidden="1" customHeight="1" spans="1:7">
      <c r="A171" s="133"/>
      <c r="B171" s="14"/>
      <c r="C171" s="14"/>
      <c r="D171" s="14"/>
      <c r="E171" s="14" t="s">
        <v>222</v>
      </c>
      <c r="F171" s="14" t="s">
        <v>55</v>
      </c>
      <c r="G171" s="13"/>
    </row>
    <row r="172" s="126" customFormat="1" ht="17.5" hidden="1" customHeight="1" spans="1:7">
      <c r="A172" s="133"/>
      <c r="B172" s="14"/>
      <c r="C172" s="14"/>
      <c r="D172" s="14"/>
      <c r="E172" s="14" t="s">
        <v>246</v>
      </c>
      <c r="F172" s="14" t="s">
        <v>55</v>
      </c>
      <c r="G172" s="13"/>
    </row>
    <row r="173" s="126" customFormat="1" ht="17.5" hidden="1" customHeight="1" spans="1:7">
      <c r="A173" s="133"/>
      <c r="B173" s="14"/>
      <c r="C173" s="14"/>
      <c r="D173" s="14"/>
      <c r="E173" s="14" t="s">
        <v>179</v>
      </c>
      <c r="F173" s="14" t="s">
        <v>104</v>
      </c>
      <c r="G173" s="56"/>
    </row>
    <row r="174" s="126" customFormat="1" ht="17.5" hidden="1" customHeight="1" spans="1:7">
      <c r="A174" s="133"/>
      <c r="B174" s="14">
        <v>20212435</v>
      </c>
      <c r="C174" s="14">
        <v>2021243515</v>
      </c>
      <c r="D174" s="14" t="s">
        <v>249</v>
      </c>
      <c r="E174" s="14" t="s">
        <v>169</v>
      </c>
      <c r="F174" s="14" t="s">
        <v>98</v>
      </c>
      <c r="G174" s="14">
        <v>3</v>
      </c>
    </row>
    <row r="175" s="126" customFormat="1" ht="17.5" hidden="1" customHeight="1" spans="1:7">
      <c r="A175" s="133"/>
      <c r="B175" s="14">
        <v>20212531</v>
      </c>
      <c r="C175" s="14">
        <v>2021253111</v>
      </c>
      <c r="D175" s="14" t="s">
        <v>250</v>
      </c>
      <c r="E175" s="14" t="s">
        <v>251</v>
      </c>
      <c r="F175" s="14" t="s">
        <v>76</v>
      </c>
      <c r="G175" s="76">
        <v>16</v>
      </c>
    </row>
    <row r="176" s="126" customFormat="1" ht="17.5" hidden="1" customHeight="1" spans="1:7">
      <c r="A176" s="133"/>
      <c r="B176" s="14"/>
      <c r="C176" s="14"/>
      <c r="D176" s="14"/>
      <c r="E176" s="14" t="s">
        <v>252</v>
      </c>
      <c r="F176" s="14" t="s">
        <v>76</v>
      </c>
      <c r="G176" s="13"/>
    </row>
    <row r="177" s="126" customFormat="1" ht="17.5" hidden="1" customHeight="1" spans="1:7">
      <c r="A177" s="133"/>
      <c r="B177" s="14"/>
      <c r="C177" s="14"/>
      <c r="D177" s="14"/>
      <c r="E177" s="14" t="s">
        <v>169</v>
      </c>
      <c r="F177" s="14" t="s">
        <v>40</v>
      </c>
      <c r="G177" s="13"/>
    </row>
    <row r="178" s="126" customFormat="1" ht="17.5" hidden="1" customHeight="1" spans="1:7">
      <c r="A178" s="133"/>
      <c r="B178" s="14"/>
      <c r="C178" s="14"/>
      <c r="D178" s="14"/>
      <c r="E178" s="14" t="s">
        <v>237</v>
      </c>
      <c r="F178" s="14" t="s">
        <v>104</v>
      </c>
      <c r="G178" s="13"/>
    </row>
    <row r="179" s="126" customFormat="1" ht="17.5" hidden="1" customHeight="1" spans="1:7">
      <c r="A179" s="133"/>
      <c r="B179" s="14"/>
      <c r="C179" s="14"/>
      <c r="D179" s="14"/>
      <c r="E179" s="14" t="s">
        <v>235</v>
      </c>
      <c r="F179" s="14" t="s">
        <v>86</v>
      </c>
      <c r="G179" s="13"/>
    </row>
    <row r="180" s="126" customFormat="1" ht="17.5" hidden="1" customHeight="1" spans="1:7">
      <c r="A180" s="133"/>
      <c r="B180" s="14"/>
      <c r="C180" s="14"/>
      <c r="D180" s="14"/>
      <c r="E180" s="14" t="s">
        <v>236</v>
      </c>
      <c r="F180" s="14" t="s">
        <v>51</v>
      </c>
      <c r="G180" s="13"/>
    </row>
    <row r="181" s="126" customFormat="1" ht="17.5" hidden="1" customHeight="1" spans="1:7">
      <c r="A181" s="133"/>
      <c r="B181" s="14"/>
      <c r="C181" s="14"/>
      <c r="D181" s="14"/>
      <c r="E181" s="14" t="s">
        <v>235</v>
      </c>
      <c r="F181" s="14" t="s">
        <v>45</v>
      </c>
      <c r="G181" s="56"/>
    </row>
    <row r="182" s="126" customFormat="1" ht="17.5" hidden="1" customHeight="1" spans="1:7">
      <c r="A182" s="133"/>
      <c r="B182" s="14"/>
      <c r="C182" s="14">
        <v>2021253112</v>
      </c>
      <c r="D182" s="14" t="s">
        <v>253</v>
      </c>
      <c r="E182" s="14" t="s">
        <v>251</v>
      </c>
      <c r="F182" s="14" t="s">
        <v>76</v>
      </c>
      <c r="G182" s="76">
        <v>7</v>
      </c>
    </row>
    <row r="183" s="126" customFormat="1" ht="17.5" hidden="1" customHeight="1" spans="1:7">
      <c r="A183" s="133"/>
      <c r="B183" s="14"/>
      <c r="C183" s="14"/>
      <c r="D183" s="14"/>
      <c r="E183" s="14" t="s">
        <v>252</v>
      </c>
      <c r="F183" s="14" t="s">
        <v>76</v>
      </c>
      <c r="G183" s="13"/>
    </row>
    <row r="184" s="126" customFormat="1" ht="17.5" hidden="1" customHeight="1" spans="1:7">
      <c r="A184" s="133"/>
      <c r="B184" s="14"/>
      <c r="C184" s="14"/>
      <c r="D184" s="14"/>
      <c r="E184" s="14" t="s">
        <v>169</v>
      </c>
      <c r="F184" s="14" t="s">
        <v>40</v>
      </c>
      <c r="G184" s="56"/>
    </row>
    <row r="185" s="126" customFormat="1" ht="17.5" hidden="1" customHeight="1" spans="1:7">
      <c r="A185" s="133"/>
      <c r="B185" s="14">
        <v>20212532</v>
      </c>
      <c r="C185" s="14">
        <v>2021253207</v>
      </c>
      <c r="D185" s="14" t="s">
        <v>254</v>
      </c>
      <c r="E185" s="14" t="s">
        <v>237</v>
      </c>
      <c r="F185" s="14" t="s">
        <v>104</v>
      </c>
      <c r="G185" s="14">
        <v>2</v>
      </c>
    </row>
    <row r="186" s="126" customFormat="1" ht="17.5" hidden="1" customHeight="1" spans="1:7">
      <c r="A186" s="133"/>
      <c r="B186" s="14"/>
      <c r="C186" s="14">
        <v>2021253211</v>
      </c>
      <c r="D186" s="14" t="s">
        <v>255</v>
      </c>
      <c r="E186" s="14" t="s">
        <v>237</v>
      </c>
      <c r="F186" s="14" t="s">
        <v>104</v>
      </c>
      <c r="G186" s="14">
        <v>2</v>
      </c>
    </row>
    <row r="187" s="126" customFormat="1" ht="17.5" hidden="1" customHeight="1" spans="1:7">
      <c r="A187" s="133"/>
      <c r="B187" s="14">
        <v>20212534</v>
      </c>
      <c r="C187" s="14">
        <v>2021253440</v>
      </c>
      <c r="D187" s="14" t="s">
        <v>256</v>
      </c>
      <c r="E187" s="14" t="s">
        <v>257</v>
      </c>
      <c r="F187" s="14" t="s">
        <v>51</v>
      </c>
      <c r="G187" s="76">
        <v>4</v>
      </c>
    </row>
    <row r="188" s="126" customFormat="1" ht="17.5" hidden="1" customHeight="1" spans="1:7">
      <c r="A188" s="133"/>
      <c r="B188" s="14"/>
      <c r="C188" s="14"/>
      <c r="D188" s="14"/>
      <c r="E188" s="14" t="s">
        <v>258</v>
      </c>
      <c r="F188" s="14" t="s">
        <v>51</v>
      </c>
      <c r="G188" s="56"/>
    </row>
    <row r="189" s="126" customFormat="1" ht="17.5" hidden="1" customHeight="1" spans="1:7">
      <c r="A189" s="133"/>
      <c r="B189" s="14">
        <v>20212535</v>
      </c>
      <c r="C189" s="14">
        <v>2021253526</v>
      </c>
      <c r="D189" s="14" t="s">
        <v>259</v>
      </c>
      <c r="E189" s="14" t="s">
        <v>169</v>
      </c>
      <c r="F189" s="14" t="s">
        <v>109</v>
      </c>
      <c r="G189" s="14">
        <v>3</v>
      </c>
    </row>
    <row r="190" s="126" customFormat="1" ht="17.5" hidden="1" customHeight="1" spans="1:7">
      <c r="A190" s="133"/>
      <c r="B190" s="14">
        <v>20212631</v>
      </c>
      <c r="C190" s="14">
        <v>2021263134</v>
      </c>
      <c r="D190" s="14" t="s">
        <v>260</v>
      </c>
      <c r="E190" s="14" t="s">
        <v>251</v>
      </c>
      <c r="F190" s="14" t="s">
        <v>51</v>
      </c>
      <c r="G190" s="14">
        <v>2</v>
      </c>
    </row>
    <row r="191" s="126" customFormat="1" ht="17.5" hidden="1" customHeight="1" spans="1:7">
      <c r="A191" s="133"/>
      <c r="B191" s="14"/>
      <c r="C191" s="14">
        <v>2021263104</v>
      </c>
      <c r="D191" s="14" t="s">
        <v>261</v>
      </c>
      <c r="E191" s="14" t="s">
        <v>43</v>
      </c>
      <c r="F191" s="14" t="s">
        <v>45</v>
      </c>
      <c r="G191" s="14">
        <v>2</v>
      </c>
    </row>
    <row r="192" s="126" customFormat="1" ht="17.5" hidden="1" customHeight="1" spans="1:7">
      <c r="A192" s="133"/>
      <c r="B192" s="14"/>
      <c r="C192" s="14">
        <v>2021263109</v>
      </c>
      <c r="D192" s="14" t="s">
        <v>262</v>
      </c>
      <c r="E192" s="14" t="s">
        <v>43</v>
      </c>
      <c r="F192" s="14" t="s">
        <v>45</v>
      </c>
      <c r="G192" s="14">
        <v>2</v>
      </c>
    </row>
    <row r="193" s="126" customFormat="1" ht="17.5" hidden="1" customHeight="1" spans="1:7">
      <c r="A193" s="133"/>
      <c r="B193" s="14"/>
      <c r="C193" s="14">
        <v>2021263129</v>
      </c>
      <c r="D193" s="14" t="s">
        <v>263</v>
      </c>
      <c r="E193" s="14" t="s">
        <v>43</v>
      </c>
      <c r="F193" s="14" t="s">
        <v>45</v>
      </c>
      <c r="G193" s="14">
        <v>2</v>
      </c>
    </row>
    <row r="194" s="126" customFormat="1" ht="17.5" hidden="1" customHeight="1" spans="1:7">
      <c r="A194" s="133"/>
      <c r="B194" s="14"/>
      <c r="C194" s="14">
        <v>2021263108</v>
      </c>
      <c r="D194" s="14" t="s">
        <v>264</v>
      </c>
      <c r="E194" s="14" t="s">
        <v>169</v>
      </c>
      <c r="F194" s="14" t="s">
        <v>98</v>
      </c>
      <c r="G194" s="14">
        <v>3</v>
      </c>
    </row>
    <row r="195" s="126" customFormat="1" ht="17.5" hidden="1" customHeight="1" spans="1:7">
      <c r="A195" s="133"/>
      <c r="B195" s="14"/>
      <c r="C195" s="14">
        <v>2021263120</v>
      </c>
      <c r="D195" s="14" t="s">
        <v>265</v>
      </c>
      <c r="E195" s="14" t="s">
        <v>169</v>
      </c>
      <c r="F195" s="14" t="s">
        <v>98</v>
      </c>
      <c r="G195" s="14">
        <v>3</v>
      </c>
    </row>
    <row r="196" s="126" customFormat="1" ht="17.5" hidden="1" customHeight="1" spans="1:7">
      <c r="A196" s="133"/>
      <c r="B196" s="14">
        <v>20192433</v>
      </c>
      <c r="C196" s="14">
        <v>2019243323</v>
      </c>
      <c r="D196" s="14" t="s">
        <v>266</v>
      </c>
      <c r="E196" s="14" t="s">
        <v>209</v>
      </c>
      <c r="F196" s="14" t="s">
        <v>76</v>
      </c>
      <c r="G196" s="76">
        <v>14</v>
      </c>
    </row>
    <row r="197" s="126" customFormat="1" ht="17.5" hidden="1" customHeight="1" spans="1:7">
      <c r="A197" s="133"/>
      <c r="B197" s="14"/>
      <c r="C197" s="14"/>
      <c r="D197" s="14"/>
      <c r="E197" s="14" t="s">
        <v>205</v>
      </c>
      <c r="F197" s="14" t="s">
        <v>76</v>
      </c>
      <c r="G197" s="13"/>
    </row>
    <row r="198" s="126" customFormat="1" ht="17.5" hidden="1" customHeight="1" spans="1:7">
      <c r="A198" s="133"/>
      <c r="B198" s="14"/>
      <c r="C198" s="14"/>
      <c r="D198" s="14"/>
      <c r="E198" s="14" t="s">
        <v>204</v>
      </c>
      <c r="F198" s="14" t="s">
        <v>55</v>
      </c>
      <c r="G198" s="13"/>
    </row>
    <row r="199" s="126" customFormat="1" ht="17.5" hidden="1" customHeight="1" spans="1:7">
      <c r="A199" s="133"/>
      <c r="B199" s="14"/>
      <c r="C199" s="14"/>
      <c r="D199" s="14"/>
      <c r="E199" s="14" t="s">
        <v>267</v>
      </c>
      <c r="F199" s="14" t="s">
        <v>55</v>
      </c>
      <c r="G199" s="13"/>
    </row>
    <row r="200" s="126" customFormat="1" ht="17.5" hidden="1" customHeight="1" spans="1:7">
      <c r="A200" s="133"/>
      <c r="B200" s="14"/>
      <c r="C200" s="14"/>
      <c r="D200" s="14"/>
      <c r="E200" s="14" t="s">
        <v>202</v>
      </c>
      <c r="F200" s="14" t="s">
        <v>104</v>
      </c>
      <c r="G200" s="13"/>
    </row>
    <row r="201" s="126" customFormat="1" ht="17.5" hidden="1" customHeight="1" spans="1:7">
      <c r="A201" s="133"/>
      <c r="B201" s="14"/>
      <c r="C201" s="14"/>
      <c r="D201" s="14"/>
      <c r="E201" s="14" t="s">
        <v>268</v>
      </c>
      <c r="F201" s="14" t="s">
        <v>51</v>
      </c>
      <c r="G201" s="13"/>
    </row>
    <row r="202" s="126" customFormat="1" ht="17.5" hidden="1" customHeight="1" spans="1:7">
      <c r="A202" s="133"/>
      <c r="B202" s="14"/>
      <c r="C202" s="14"/>
      <c r="D202" s="14"/>
      <c r="E202" s="14" t="s">
        <v>269</v>
      </c>
      <c r="F202" s="14" t="s">
        <v>45</v>
      </c>
      <c r="G202" s="56"/>
    </row>
    <row r="203" s="126" customFormat="1" ht="17.5" hidden="1" customHeight="1" spans="1:7">
      <c r="A203" s="133"/>
      <c r="B203" s="14">
        <v>20192632</v>
      </c>
      <c r="C203" s="14">
        <v>2019263340</v>
      </c>
      <c r="D203" s="14" t="s">
        <v>270</v>
      </c>
      <c r="E203" s="14" t="s">
        <v>220</v>
      </c>
      <c r="F203" s="14" t="s">
        <v>271</v>
      </c>
      <c r="G203" s="14">
        <v>9</v>
      </c>
    </row>
    <row r="204" s="126" customFormat="1" ht="17.5" hidden="1" customHeight="1" spans="1:7">
      <c r="A204" s="133"/>
      <c r="B204" s="14"/>
      <c r="C204" s="14">
        <v>2019263229</v>
      </c>
      <c r="D204" s="14" t="s">
        <v>272</v>
      </c>
      <c r="E204" s="14" t="s">
        <v>220</v>
      </c>
      <c r="F204" s="14" t="s">
        <v>273</v>
      </c>
      <c r="G204" s="14">
        <v>4</v>
      </c>
    </row>
    <row r="205" s="126" customFormat="1" ht="17.5" hidden="1" customHeight="1" spans="1:7">
      <c r="A205" s="133"/>
      <c r="B205" s="14"/>
      <c r="C205" s="14">
        <v>2019263232</v>
      </c>
      <c r="D205" s="14" t="s">
        <v>274</v>
      </c>
      <c r="E205" s="14" t="s">
        <v>220</v>
      </c>
      <c r="F205" s="14" t="s">
        <v>273</v>
      </c>
      <c r="G205" s="14">
        <v>4</v>
      </c>
    </row>
    <row r="206" s="126" customFormat="1" ht="17.5" hidden="1" customHeight="1" spans="1:7">
      <c r="A206" s="133"/>
      <c r="B206" s="14">
        <v>20202633</v>
      </c>
      <c r="C206" s="14">
        <v>2020263422</v>
      </c>
      <c r="D206" s="14" t="s">
        <v>275</v>
      </c>
      <c r="E206" s="14" t="s">
        <v>276</v>
      </c>
      <c r="F206" s="14" t="s">
        <v>277</v>
      </c>
      <c r="G206" s="14">
        <v>8</v>
      </c>
    </row>
    <row r="207" s="126" customFormat="1" ht="17.5" hidden="1" customHeight="1" spans="1:7">
      <c r="A207" s="133"/>
      <c r="B207" s="14"/>
      <c r="C207" s="14">
        <v>2020263426</v>
      </c>
      <c r="D207" s="14" t="s">
        <v>278</v>
      </c>
      <c r="E207" s="14" t="s">
        <v>276</v>
      </c>
      <c r="F207" s="14" t="s">
        <v>277</v>
      </c>
      <c r="G207" s="14">
        <v>8</v>
      </c>
    </row>
    <row r="208" s="126" customFormat="1" ht="17.5" hidden="1" customHeight="1" spans="1:7">
      <c r="A208" s="133"/>
      <c r="B208" s="14"/>
      <c r="C208" s="14">
        <v>2020263424</v>
      </c>
      <c r="D208" s="14" t="s">
        <v>279</v>
      </c>
      <c r="E208" s="14" t="s">
        <v>276</v>
      </c>
      <c r="F208" s="14" t="s">
        <v>277</v>
      </c>
      <c r="G208" s="14">
        <v>8</v>
      </c>
    </row>
    <row r="209" s="126" customFormat="1" ht="17.5" hidden="1" customHeight="1" spans="1:7">
      <c r="A209" s="133"/>
      <c r="B209" s="14"/>
      <c r="C209" s="14">
        <v>2020263116</v>
      </c>
      <c r="D209" s="14" t="s">
        <v>280</v>
      </c>
      <c r="E209" s="14" t="s">
        <v>276</v>
      </c>
      <c r="F209" s="14" t="s">
        <v>277</v>
      </c>
      <c r="G209" s="14">
        <v>8</v>
      </c>
    </row>
    <row r="210" s="126" customFormat="1" ht="17.5" hidden="1" customHeight="1" spans="1:7">
      <c r="A210" s="133"/>
      <c r="B210" s="14"/>
      <c r="C210" s="14">
        <v>2020263134</v>
      </c>
      <c r="D210" s="14" t="s">
        <v>281</v>
      </c>
      <c r="E210" s="14" t="s">
        <v>276</v>
      </c>
      <c r="F210" s="14" t="s">
        <v>277</v>
      </c>
      <c r="G210" s="14">
        <v>8</v>
      </c>
    </row>
    <row r="211" s="126" customFormat="1" ht="17.5" hidden="1" customHeight="1" spans="1:7">
      <c r="A211" s="133"/>
      <c r="B211" s="14"/>
      <c r="C211" s="14">
        <v>2020263118</v>
      </c>
      <c r="D211" s="14" t="s">
        <v>282</v>
      </c>
      <c r="E211" s="14" t="s">
        <v>276</v>
      </c>
      <c r="F211" s="14" t="s">
        <v>277</v>
      </c>
      <c r="G211" s="14">
        <v>8</v>
      </c>
    </row>
    <row r="212" s="126" customFormat="1" ht="17.5" hidden="1" customHeight="1" spans="1:7">
      <c r="A212" s="133"/>
      <c r="B212" s="14"/>
      <c r="C212" s="14">
        <v>2020263437</v>
      </c>
      <c r="D212" s="14" t="s">
        <v>283</v>
      </c>
      <c r="E212" s="14" t="s">
        <v>276</v>
      </c>
      <c r="F212" s="14" t="s">
        <v>277</v>
      </c>
      <c r="G212" s="14">
        <v>8</v>
      </c>
    </row>
    <row r="213" s="126" customFormat="1" ht="17.5" hidden="1" customHeight="1" spans="1:7">
      <c r="A213" s="132" t="s">
        <v>4</v>
      </c>
      <c r="B213" s="135">
        <v>20182932</v>
      </c>
      <c r="C213" s="74">
        <v>2018293102</v>
      </c>
      <c r="D213" s="74" t="s">
        <v>284</v>
      </c>
      <c r="E213" s="14" t="s">
        <v>285</v>
      </c>
      <c r="F213" s="54" t="s">
        <v>76</v>
      </c>
      <c r="G213" s="34">
        <v>2</v>
      </c>
    </row>
    <row r="214" s="126" customFormat="1" ht="17.5" hidden="1" customHeight="1" spans="1:7">
      <c r="A214" s="133"/>
      <c r="B214" s="136"/>
      <c r="C214" s="74">
        <v>2018293105</v>
      </c>
      <c r="D214" s="34" t="s">
        <v>286</v>
      </c>
      <c r="E214" s="14" t="s">
        <v>285</v>
      </c>
      <c r="F214" s="54" t="s">
        <v>76</v>
      </c>
      <c r="G214" s="34">
        <v>2</v>
      </c>
    </row>
    <row r="215" s="126" customFormat="1" ht="17.5" hidden="1" customHeight="1" spans="1:7">
      <c r="A215" s="133"/>
      <c r="B215" s="136"/>
      <c r="C215" s="34">
        <v>2018293215</v>
      </c>
      <c r="D215" s="14" t="s">
        <v>287</v>
      </c>
      <c r="E215" s="14" t="s">
        <v>285</v>
      </c>
      <c r="F215" s="54" t="s">
        <v>76</v>
      </c>
      <c r="G215" s="34">
        <v>2</v>
      </c>
    </row>
    <row r="216" s="126" customFormat="1" ht="17.5" hidden="1" customHeight="1" spans="1:7">
      <c r="A216" s="133"/>
      <c r="B216" s="136"/>
      <c r="C216" s="34">
        <v>2018293212</v>
      </c>
      <c r="D216" s="14" t="s">
        <v>288</v>
      </c>
      <c r="E216" s="14" t="s">
        <v>285</v>
      </c>
      <c r="F216" s="54" t="s">
        <v>76</v>
      </c>
      <c r="G216" s="34">
        <v>2</v>
      </c>
    </row>
    <row r="217" s="126" customFormat="1" ht="17.5" hidden="1" customHeight="1" spans="1:7">
      <c r="A217" s="133"/>
      <c r="B217" s="135">
        <v>20192833</v>
      </c>
      <c r="C217" s="34">
        <v>2019283313</v>
      </c>
      <c r="D217" s="34" t="s">
        <v>289</v>
      </c>
      <c r="E217" s="34" t="s">
        <v>290</v>
      </c>
      <c r="F217" s="54" t="s">
        <v>95</v>
      </c>
      <c r="G217" s="34">
        <v>3</v>
      </c>
    </row>
    <row r="218" s="126" customFormat="1" ht="17.5" hidden="1" customHeight="1" spans="1:7">
      <c r="A218" s="133"/>
      <c r="B218" s="137"/>
      <c r="C218" s="34">
        <v>2019283105</v>
      </c>
      <c r="D218" s="34" t="s">
        <v>291</v>
      </c>
      <c r="E218" s="34" t="s">
        <v>290</v>
      </c>
      <c r="F218" s="54" t="s">
        <v>95</v>
      </c>
      <c r="G218" s="34">
        <v>3</v>
      </c>
    </row>
    <row r="219" s="126" customFormat="1" ht="17.5" hidden="1" customHeight="1" spans="1:7">
      <c r="A219" s="133"/>
      <c r="B219" s="138">
        <v>20193032</v>
      </c>
      <c r="C219" s="7">
        <v>2019303239</v>
      </c>
      <c r="D219" s="222" t="s">
        <v>292</v>
      </c>
      <c r="E219" s="14" t="s">
        <v>293</v>
      </c>
      <c r="F219" s="54" t="s">
        <v>76</v>
      </c>
      <c r="G219" s="34">
        <v>30</v>
      </c>
    </row>
    <row r="220" s="126" customFormat="1" ht="17.5" hidden="1" customHeight="1" spans="1:7">
      <c r="A220" s="133"/>
      <c r="B220" s="138"/>
      <c r="C220" s="7"/>
      <c r="D220" s="7"/>
      <c r="E220" s="14" t="s">
        <v>294</v>
      </c>
      <c r="F220" s="54" t="s">
        <v>76</v>
      </c>
      <c r="G220" s="34"/>
    </row>
    <row r="221" s="126" customFormat="1" ht="17.5" hidden="1" customHeight="1" spans="1:7">
      <c r="A221" s="133"/>
      <c r="B221" s="138"/>
      <c r="C221" s="7"/>
      <c r="D221" s="7"/>
      <c r="E221" s="34" t="s">
        <v>295</v>
      </c>
      <c r="F221" s="54" t="s">
        <v>76</v>
      </c>
      <c r="G221" s="34"/>
    </row>
    <row r="222" s="126" customFormat="1" ht="17.5" hidden="1" customHeight="1" spans="1:7">
      <c r="A222" s="133"/>
      <c r="B222" s="138"/>
      <c r="C222" s="7"/>
      <c r="D222" s="7"/>
      <c r="E222" s="34" t="s">
        <v>296</v>
      </c>
      <c r="F222" s="54" t="s">
        <v>76</v>
      </c>
      <c r="G222" s="34"/>
    </row>
    <row r="223" s="126" customFormat="1" ht="17.5" hidden="1" customHeight="1" spans="1:7">
      <c r="A223" s="133"/>
      <c r="B223" s="138"/>
      <c r="C223" s="7"/>
      <c r="D223" s="7"/>
      <c r="E223" s="34" t="s">
        <v>297</v>
      </c>
      <c r="F223" s="54" t="s">
        <v>55</v>
      </c>
      <c r="G223" s="34"/>
    </row>
    <row r="224" s="126" customFormat="1" ht="17.5" hidden="1" customHeight="1" spans="1:7">
      <c r="A224" s="133"/>
      <c r="B224" s="138"/>
      <c r="C224" s="7"/>
      <c r="D224" s="7"/>
      <c r="E224" s="34" t="s">
        <v>298</v>
      </c>
      <c r="F224" s="54" t="s">
        <v>55</v>
      </c>
      <c r="G224" s="34"/>
    </row>
    <row r="225" s="126" customFormat="1" ht="17.5" hidden="1" customHeight="1" spans="1:7">
      <c r="A225" s="133"/>
      <c r="B225" s="138"/>
      <c r="C225" s="7"/>
      <c r="D225" s="7"/>
      <c r="E225" s="34" t="s">
        <v>299</v>
      </c>
      <c r="F225" s="54" t="s">
        <v>55</v>
      </c>
      <c r="G225" s="34"/>
    </row>
    <row r="226" s="126" customFormat="1" ht="17.5" hidden="1" customHeight="1" spans="1:7">
      <c r="A226" s="133"/>
      <c r="B226" s="138"/>
      <c r="C226" s="7"/>
      <c r="D226" s="7"/>
      <c r="E226" s="34" t="s">
        <v>293</v>
      </c>
      <c r="F226" s="54" t="s">
        <v>55</v>
      </c>
      <c r="G226" s="34"/>
    </row>
    <row r="227" s="126" customFormat="1" ht="17.5" hidden="1" customHeight="1" spans="1:7">
      <c r="A227" s="133"/>
      <c r="B227" s="138"/>
      <c r="C227" s="7"/>
      <c r="D227" s="7"/>
      <c r="E227" s="34" t="s">
        <v>295</v>
      </c>
      <c r="F227" s="54" t="s">
        <v>51</v>
      </c>
      <c r="G227" s="34"/>
    </row>
    <row r="228" s="126" customFormat="1" ht="17.5" hidden="1" customHeight="1" spans="1:7">
      <c r="A228" s="133"/>
      <c r="B228" s="138"/>
      <c r="C228" s="7"/>
      <c r="D228" s="7"/>
      <c r="E228" s="34" t="s">
        <v>300</v>
      </c>
      <c r="F228" s="54" t="s">
        <v>51</v>
      </c>
      <c r="G228" s="34"/>
    </row>
    <row r="229" s="126" customFormat="1" ht="17.5" hidden="1" customHeight="1" spans="1:7">
      <c r="A229" s="133"/>
      <c r="B229" s="138"/>
      <c r="C229" s="7"/>
      <c r="D229" s="7"/>
      <c r="E229" s="34" t="s">
        <v>301</v>
      </c>
      <c r="F229" s="54" t="s">
        <v>51</v>
      </c>
      <c r="G229" s="34"/>
    </row>
    <row r="230" s="126" customFormat="1" ht="17.5" hidden="1" customHeight="1" spans="1:7">
      <c r="A230" s="133"/>
      <c r="B230" s="138"/>
      <c r="C230" s="7"/>
      <c r="D230" s="7"/>
      <c r="E230" s="34" t="s">
        <v>297</v>
      </c>
      <c r="F230" s="54" t="s">
        <v>45</v>
      </c>
      <c r="G230" s="34"/>
    </row>
    <row r="231" s="126" customFormat="1" ht="17.5" hidden="1" customHeight="1" spans="1:7">
      <c r="A231" s="133"/>
      <c r="B231" s="138"/>
      <c r="C231" s="7"/>
      <c r="D231" s="7"/>
      <c r="E231" s="34" t="s">
        <v>299</v>
      </c>
      <c r="F231" s="54" t="s">
        <v>45</v>
      </c>
      <c r="G231" s="34"/>
    </row>
    <row r="232" s="126" customFormat="1" ht="17.5" hidden="1" customHeight="1" spans="1:7">
      <c r="A232" s="133"/>
      <c r="B232" s="138"/>
      <c r="C232" s="7"/>
      <c r="D232" s="7"/>
      <c r="E232" s="34" t="s">
        <v>302</v>
      </c>
      <c r="F232" s="54" t="s">
        <v>45</v>
      </c>
      <c r="G232" s="34"/>
    </row>
    <row r="233" s="126" customFormat="1" ht="17.5" hidden="1" customHeight="1" spans="1:7">
      <c r="A233" s="133"/>
      <c r="B233" s="138"/>
      <c r="C233" s="7"/>
      <c r="D233" s="7"/>
      <c r="E233" s="34" t="s">
        <v>57</v>
      </c>
      <c r="F233" s="54" t="s">
        <v>45</v>
      </c>
      <c r="G233" s="34"/>
    </row>
    <row r="234" s="126" customFormat="1" ht="17.5" hidden="1" customHeight="1" spans="1:7">
      <c r="A234" s="133"/>
      <c r="B234" s="138">
        <v>20193035</v>
      </c>
      <c r="C234" s="7">
        <v>2019303541</v>
      </c>
      <c r="D234" s="7" t="s">
        <v>303</v>
      </c>
      <c r="E234" s="34" t="s">
        <v>295</v>
      </c>
      <c r="F234" s="54" t="s">
        <v>76</v>
      </c>
      <c r="G234" s="34">
        <v>28</v>
      </c>
    </row>
    <row r="235" s="126" customFormat="1" ht="17.5" hidden="1" customHeight="1" spans="1:7">
      <c r="A235" s="133"/>
      <c r="B235" s="138"/>
      <c r="C235" s="7"/>
      <c r="D235" s="7"/>
      <c r="E235" s="34" t="s">
        <v>297</v>
      </c>
      <c r="F235" s="14" t="s">
        <v>76</v>
      </c>
      <c r="G235" s="34"/>
    </row>
    <row r="236" s="126" customFormat="1" ht="17.5" hidden="1" customHeight="1" spans="1:7">
      <c r="A236" s="133"/>
      <c r="B236" s="138"/>
      <c r="C236" s="7"/>
      <c r="D236" s="7"/>
      <c r="E236" s="34" t="s">
        <v>293</v>
      </c>
      <c r="F236" s="54" t="s">
        <v>76</v>
      </c>
      <c r="G236" s="34"/>
    </row>
    <row r="237" s="126" customFormat="1" ht="17.5" hidden="1" customHeight="1" spans="1:7">
      <c r="A237" s="133"/>
      <c r="B237" s="138"/>
      <c r="C237" s="7"/>
      <c r="D237" s="7"/>
      <c r="E237" s="34" t="s">
        <v>296</v>
      </c>
      <c r="F237" s="54" t="s">
        <v>55</v>
      </c>
      <c r="G237" s="34"/>
    </row>
    <row r="238" s="126" customFormat="1" ht="17.5" hidden="1" customHeight="1" spans="1:7">
      <c r="A238" s="133"/>
      <c r="B238" s="138"/>
      <c r="C238" s="7"/>
      <c r="D238" s="7"/>
      <c r="E238" s="34" t="s">
        <v>301</v>
      </c>
      <c r="F238" s="54" t="s">
        <v>55</v>
      </c>
      <c r="G238" s="34"/>
    </row>
    <row r="239" s="126" customFormat="1" ht="17.5" hidden="1" customHeight="1" spans="1:7">
      <c r="A239" s="133"/>
      <c r="B239" s="138"/>
      <c r="C239" s="7"/>
      <c r="D239" s="7"/>
      <c r="E239" s="34" t="s">
        <v>302</v>
      </c>
      <c r="F239" s="54" t="s">
        <v>55</v>
      </c>
      <c r="G239" s="34"/>
    </row>
    <row r="240" s="126" customFormat="1" ht="17.5" hidden="1" customHeight="1" spans="1:7">
      <c r="A240" s="133"/>
      <c r="B240" s="138"/>
      <c r="C240" s="7"/>
      <c r="D240" s="7"/>
      <c r="E240" s="34" t="s">
        <v>300</v>
      </c>
      <c r="F240" s="54" t="s">
        <v>104</v>
      </c>
      <c r="G240" s="34"/>
    </row>
    <row r="241" s="126" customFormat="1" ht="17.5" hidden="1" customHeight="1" spans="1:7">
      <c r="A241" s="133"/>
      <c r="B241" s="138"/>
      <c r="C241" s="7"/>
      <c r="D241" s="7"/>
      <c r="E241" s="34" t="s">
        <v>299</v>
      </c>
      <c r="F241" s="54" t="s">
        <v>86</v>
      </c>
      <c r="G241" s="34"/>
    </row>
    <row r="242" s="126" customFormat="1" ht="17.5" hidden="1" customHeight="1" spans="1:7">
      <c r="A242" s="133"/>
      <c r="B242" s="138"/>
      <c r="C242" s="7"/>
      <c r="D242" s="7"/>
      <c r="E242" s="34" t="s">
        <v>295</v>
      </c>
      <c r="F242" s="54" t="s">
        <v>51</v>
      </c>
      <c r="G242" s="34"/>
    </row>
    <row r="243" s="126" customFormat="1" ht="17.5" hidden="1" customHeight="1" spans="1:7">
      <c r="A243" s="133"/>
      <c r="B243" s="138"/>
      <c r="C243" s="7"/>
      <c r="D243" s="7"/>
      <c r="E243" s="34" t="s">
        <v>293</v>
      </c>
      <c r="F243" s="54" t="s">
        <v>95</v>
      </c>
      <c r="G243" s="34"/>
    </row>
    <row r="244" s="126" customFormat="1" ht="17.5" hidden="1" customHeight="1" spans="1:7">
      <c r="A244" s="133"/>
      <c r="B244" s="138"/>
      <c r="C244" s="7"/>
      <c r="D244" s="7"/>
      <c r="E244" s="34" t="s">
        <v>297</v>
      </c>
      <c r="F244" s="54" t="s">
        <v>51</v>
      </c>
      <c r="G244" s="34"/>
    </row>
    <row r="245" s="126" customFormat="1" ht="17.5" hidden="1" customHeight="1" spans="1:7">
      <c r="A245" s="133"/>
      <c r="B245" s="138"/>
      <c r="C245" s="7"/>
      <c r="D245" s="7"/>
      <c r="E245" s="34" t="s">
        <v>294</v>
      </c>
      <c r="F245" s="54" t="s">
        <v>45</v>
      </c>
      <c r="G245" s="34"/>
    </row>
    <row r="246" s="126" customFormat="1" ht="17.5" hidden="1" customHeight="1" spans="1:7">
      <c r="A246" s="133"/>
      <c r="B246" s="138"/>
      <c r="C246" s="7"/>
      <c r="D246" s="7"/>
      <c r="E246" s="34" t="s">
        <v>298</v>
      </c>
      <c r="F246" s="54" t="s">
        <v>45</v>
      </c>
      <c r="G246" s="34"/>
    </row>
    <row r="247" s="126" customFormat="1" ht="17.5" hidden="1" customHeight="1" spans="1:7">
      <c r="A247" s="133"/>
      <c r="B247" s="138"/>
      <c r="C247" s="7">
        <v>2019303535</v>
      </c>
      <c r="D247" s="7" t="s">
        <v>304</v>
      </c>
      <c r="E247" s="34" t="s">
        <v>299</v>
      </c>
      <c r="F247" s="54" t="s">
        <v>86</v>
      </c>
      <c r="G247" s="34">
        <v>3</v>
      </c>
    </row>
    <row r="248" s="126" customFormat="1" ht="17.5" hidden="1" customHeight="1" spans="1:7">
      <c r="A248" s="133"/>
      <c r="B248" s="138"/>
      <c r="C248" s="7">
        <v>2019303523</v>
      </c>
      <c r="D248" s="7" t="s">
        <v>305</v>
      </c>
      <c r="E248" s="34" t="s">
        <v>298</v>
      </c>
      <c r="F248" s="54" t="s">
        <v>45</v>
      </c>
      <c r="G248" s="34">
        <v>2</v>
      </c>
    </row>
    <row r="249" s="126" customFormat="1" ht="17.5" hidden="1" customHeight="1" spans="1:7">
      <c r="A249" s="133"/>
      <c r="B249" s="139">
        <v>20193037</v>
      </c>
      <c r="C249" s="11">
        <v>2019303706</v>
      </c>
      <c r="D249" s="11" t="s">
        <v>306</v>
      </c>
      <c r="E249" s="11" t="s">
        <v>295</v>
      </c>
      <c r="F249" s="11" t="s">
        <v>76</v>
      </c>
      <c r="G249" s="11">
        <v>31</v>
      </c>
    </row>
    <row r="250" s="126" customFormat="1" ht="17.5" hidden="1" customHeight="1" spans="1:7">
      <c r="A250" s="133"/>
      <c r="B250" s="139"/>
      <c r="C250" s="11"/>
      <c r="D250" s="11"/>
      <c r="E250" s="11" t="s">
        <v>297</v>
      </c>
      <c r="F250" s="11" t="s">
        <v>76</v>
      </c>
      <c r="G250" s="11"/>
    </row>
    <row r="251" s="126" customFormat="1" ht="17.5" hidden="1" customHeight="1" spans="1:7">
      <c r="A251" s="133"/>
      <c r="B251" s="139"/>
      <c r="C251" s="11"/>
      <c r="D251" s="11"/>
      <c r="E251" s="11" t="s">
        <v>302</v>
      </c>
      <c r="F251" s="11" t="s">
        <v>76</v>
      </c>
      <c r="G251" s="11"/>
    </row>
    <row r="252" s="126" customFormat="1" ht="17.5" hidden="1" customHeight="1" spans="1:7">
      <c r="A252" s="133"/>
      <c r="B252" s="139"/>
      <c r="C252" s="11"/>
      <c r="D252" s="11"/>
      <c r="E252" s="14" t="s">
        <v>296</v>
      </c>
      <c r="F252" s="14" t="s">
        <v>55</v>
      </c>
      <c r="G252" s="11"/>
    </row>
    <row r="253" s="126" customFormat="1" ht="17.5" hidden="1" customHeight="1" spans="1:7">
      <c r="A253" s="133"/>
      <c r="B253" s="139"/>
      <c r="C253" s="11"/>
      <c r="D253" s="11"/>
      <c r="E253" s="14" t="s">
        <v>293</v>
      </c>
      <c r="F253" s="14" t="s">
        <v>40</v>
      </c>
      <c r="G253" s="11"/>
    </row>
    <row r="254" s="126" customFormat="1" ht="17.5" hidden="1" customHeight="1" spans="1:7">
      <c r="A254" s="133"/>
      <c r="B254" s="139"/>
      <c r="C254" s="11"/>
      <c r="D254" s="11"/>
      <c r="E254" s="14" t="s">
        <v>299</v>
      </c>
      <c r="F254" s="14" t="s">
        <v>55</v>
      </c>
      <c r="G254" s="11"/>
    </row>
    <row r="255" s="126" customFormat="1" ht="17.5" hidden="1" customHeight="1" spans="1:7">
      <c r="A255" s="133"/>
      <c r="B255" s="139"/>
      <c r="C255" s="11"/>
      <c r="D255" s="11"/>
      <c r="E255" s="14" t="s">
        <v>297</v>
      </c>
      <c r="F255" s="14" t="s">
        <v>104</v>
      </c>
      <c r="G255" s="11"/>
    </row>
    <row r="256" s="126" customFormat="1" ht="17.5" hidden="1" customHeight="1" spans="1:7">
      <c r="A256" s="133"/>
      <c r="B256" s="139"/>
      <c r="C256" s="11"/>
      <c r="D256" s="11"/>
      <c r="E256" s="14" t="s">
        <v>295</v>
      </c>
      <c r="F256" s="14" t="s">
        <v>51</v>
      </c>
      <c r="G256" s="11"/>
    </row>
    <row r="257" s="126" customFormat="1" ht="17.5" hidden="1" customHeight="1" spans="1:7">
      <c r="A257" s="133"/>
      <c r="B257" s="139"/>
      <c r="C257" s="11"/>
      <c r="D257" s="11"/>
      <c r="E257" s="14" t="s">
        <v>299</v>
      </c>
      <c r="F257" s="14" t="s">
        <v>51</v>
      </c>
      <c r="G257" s="11"/>
    </row>
    <row r="258" s="126" customFormat="1" ht="17.5" hidden="1" customHeight="1" spans="1:7">
      <c r="A258" s="133"/>
      <c r="B258" s="139"/>
      <c r="C258" s="11"/>
      <c r="D258" s="11"/>
      <c r="E258" s="14" t="s">
        <v>301</v>
      </c>
      <c r="F258" s="14" t="s">
        <v>51</v>
      </c>
      <c r="G258" s="11"/>
    </row>
    <row r="259" s="126" customFormat="1" ht="17.5" hidden="1" customHeight="1" spans="1:7">
      <c r="A259" s="133"/>
      <c r="B259" s="139"/>
      <c r="C259" s="11"/>
      <c r="D259" s="11"/>
      <c r="E259" s="14" t="s">
        <v>57</v>
      </c>
      <c r="F259" s="14" t="s">
        <v>51</v>
      </c>
      <c r="G259" s="11"/>
    </row>
    <row r="260" s="126" customFormat="1" ht="17.5" hidden="1" customHeight="1" spans="1:7">
      <c r="A260" s="133"/>
      <c r="B260" s="139"/>
      <c r="C260" s="11"/>
      <c r="D260" s="11"/>
      <c r="E260" s="14" t="s">
        <v>293</v>
      </c>
      <c r="F260" s="14" t="s">
        <v>45</v>
      </c>
      <c r="G260" s="11"/>
    </row>
    <row r="261" s="126" customFormat="1" ht="17.5" hidden="1" customHeight="1" spans="1:7">
      <c r="A261" s="133"/>
      <c r="B261" s="139"/>
      <c r="C261" s="11"/>
      <c r="D261" s="11"/>
      <c r="E261" s="14" t="s">
        <v>294</v>
      </c>
      <c r="F261" s="14" t="s">
        <v>45</v>
      </c>
      <c r="G261" s="11"/>
    </row>
    <row r="262" s="126" customFormat="1" ht="17.5" hidden="1" customHeight="1" spans="1:7">
      <c r="A262" s="133"/>
      <c r="B262" s="139"/>
      <c r="C262" s="11"/>
      <c r="D262" s="11"/>
      <c r="E262" s="14" t="s">
        <v>298</v>
      </c>
      <c r="F262" s="14" t="s">
        <v>45</v>
      </c>
      <c r="G262" s="11"/>
    </row>
    <row r="263" s="126" customFormat="1" ht="17.5" hidden="1" customHeight="1" spans="1:7">
      <c r="A263" s="133"/>
      <c r="B263" s="139"/>
      <c r="C263" s="11"/>
      <c r="D263" s="11"/>
      <c r="E263" s="14" t="s">
        <v>300</v>
      </c>
      <c r="F263" s="14" t="s">
        <v>45</v>
      </c>
      <c r="G263" s="11"/>
    </row>
    <row r="264" s="126" customFormat="1" ht="17.5" hidden="1" customHeight="1" spans="1:7">
      <c r="A264" s="133"/>
      <c r="B264" s="12">
        <v>20193632</v>
      </c>
      <c r="C264" s="14">
        <v>2019363209</v>
      </c>
      <c r="D264" s="14" t="s">
        <v>307</v>
      </c>
      <c r="E264" s="14" t="s">
        <v>59</v>
      </c>
      <c r="F264" s="14" t="s">
        <v>45</v>
      </c>
      <c r="G264" s="14">
        <v>2</v>
      </c>
    </row>
    <row r="265" s="126" customFormat="1" ht="17.5" hidden="1" customHeight="1" spans="1:7">
      <c r="A265" s="133"/>
      <c r="B265" s="139">
        <v>20202841</v>
      </c>
      <c r="C265" s="11">
        <v>2020284132</v>
      </c>
      <c r="D265" s="11" t="s">
        <v>308</v>
      </c>
      <c r="E265" s="11" t="s">
        <v>309</v>
      </c>
      <c r="F265" s="11" t="s">
        <v>61</v>
      </c>
      <c r="G265" s="11">
        <v>1</v>
      </c>
    </row>
    <row r="266" s="126" customFormat="1" ht="17.5" hidden="1" customHeight="1" spans="1:7">
      <c r="A266" s="133"/>
      <c r="B266" s="140">
        <v>20203634</v>
      </c>
      <c r="C266" s="14">
        <v>2020363401</v>
      </c>
      <c r="D266" s="14" t="s">
        <v>310</v>
      </c>
      <c r="E266" s="14" t="s">
        <v>63</v>
      </c>
      <c r="F266" s="14" t="s">
        <v>55</v>
      </c>
      <c r="G266" s="14">
        <v>2</v>
      </c>
    </row>
    <row r="267" s="126" customFormat="1" ht="17.5" hidden="1" customHeight="1" spans="1:7">
      <c r="A267" s="133"/>
      <c r="B267" s="141"/>
      <c r="C267" s="14">
        <v>2020363418</v>
      </c>
      <c r="D267" s="14" t="s">
        <v>311</v>
      </c>
      <c r="E267" s="14" t="s">
        <v>63</v>
      </c>
      <c r="F267" s="14" t="s">
        <v>55</v>
      </c>
      <c r="G267" s="14">
        <v>2</v>
      </c>
    </row>
    <row r="268" s="126" customFormat="1" ht="17.5" hidden="1" customHeight="1" spans="1:7">
      <c r="A268" s="133"/>
      <c r="B268" s="12">
        <v>20203635</v>
      </c>
      <c r="C268" s="14">
        <v>2020363503</v>
      </c>
      <c r="D268" s="11" t="s">
        <v>312</v>
      </c>
      <c r="E268" s="14" t="s">
        <v>313</v>
      </c>
      <c r="F268" s="11" t="s">
        <v>76</v>
      </c>
      <c r="G268" s="11">
        <v>2</v>
      </c>
    </row>
    <row r="269" s="126" customFormat="1" ht="17.5" hidden="1" customHeight="1" spans="1:7">
      <c r="A269" s="133"/>
      <c r="B269" s="142">
        <v>20212731</v>
      </c>
      <c r="C269" s="11">
        <v>2021273140</v>
      </c>
      <c r="D269" s="11" t="s">
        <v>314</v>
      </c>
      <c r="E269" s="11" t="s">
        <v>315</v>
      </c>
      <c r="F269" s="11" t="s">
        <v>109</v>
      </c>
      <c r="G269" s="11">
        <v>3</v>
      </c>
    </row>
    <row r="270" s="126" customFormat="1" ht="17.5" hidden="1" customHeight="1" spans="1:7">
      <c r="A270" s="133"/>
      <c r="B270" s="143"/>
      <c r="C270" s="11">
        <v>2021273116</v>
      </c>
      <c r="D270" s="11" t="s">
        <v>316</v>
      </c>
      <c r="E270" s="11" t="s">
        <v>140</v>
      </c>
      <c r="F270" s="11" t="s">
        <v>95</v>
      </c>
      <c r="G270" s="11">
        <v>8</v>
      </c>
    </row>
    <row r="271" s="126" customFormat="1" ht="17.5" hidden="1" customHeight="1" spans="1:7">
      <c r="A271" s="133"/>
      <c r="B271" s="143"/>
      <c r="C271" s="11"/>
      <c r="D271" s="11"/>
      <c r="E271" s="11" t="s">
        <v>251</v>
      </c>
      <c r="F271" s="11" t="s">
        <v>45</v>
      </c>
      <c r="G271" s="11"/>
    </row>
    <row r="272" s="126" customFormat="1" ht="17.5" hidden="1" customHeight="1" spans="1:7">
      <c r="A272" s="133"/>
      <c r="B272" s="143"/>
      <c r="C272" s="11"/>
      <c r="D272" s="11"/>
      <c r="E272" s="14" t="s">
        <v>317</v>
      </c>
      <c r="F272" s="14" t="s">
        <v>98</v>
      </c>
      <c r="G272" s="11"/>
    </row>
    <row r="273" s="126" customFormat="1" ht="17.5" hidden="1" customHeight="1" spans="1:7">
      <c r="A273" s="133"/>
      <c r="B273" s="143"/>
      <c r="C273" s="14">
        <v>2021273126</v>
      </c>
      <c r="D273" s="14" t="s">
        <v>318</v>
      </c>
      <c r="E273" s="11" t="s">
        <v>251</v>
      </c>
      <c r="F273" s="11" t="s">
        <v>45</v>
      </c>
      <c r="G273" s="14">
        <v>5</v>
      </c>
    </row>
    <row r="274" s="126" customFormat="1" ht="17.5" hidden="1" customHeight="1" spans="1:7">
      <c r="A274" s="133"/>
      <c r="B274" s="143"/>
      <c r="C274" s="14"/>
      <c r="D274" s="14"/>
      <c r="E274" s="14" t="s">
        <v>317</v>
      </c>
      <c r="F274" s="14" t="s">
        <v>98</v>
      </c>
      <c r="G274" s="14"/>
    </row>
    <row r="275" s="126" customFormat="1" ht="17.5" hidden="1" customHeight="1" spans="1:7">
      <c r="A275" s="133"/>
      <c r="B275" s="144"/>
      <c r="C275" s="14">
        <v>2021273128</v>
      </c>
      <c r="D275" s="14" t="s">
        <v>319</v>
      </c>
      <c r="E275" s="14" t="s">
        <v>317</v>
      </c>
      <c r="F275" s="14" t="s">
        <v>98</v>
      </c>
      <c r="G275" s="14">
        <v>3</v>
      </c>
    </row>
    <row r="276" s="126" customFormat="1" ht="17.5" hidden="1" customHeight="1" spans="1:7">
      <c r="A276" s="133"/>
      <c r="B276" s="12">
        <v>20212831</v>
      </c>
      <c r="C276" s="14">
        <v>2021283121</v>
      </c>
      <c r="D276" s="14" t="s">
        <v>320</v>
      </c>
      <c r="E276" s="14" t="s">
        <v>321</v>
      </c>
      <c r="F276" s="14" t="s">
        <v>40</v>
      </c>
      <c r="G276" s="14">
        <v>3</v>
      </c>
    </row>
    <row r="277" s="126" customFormat="1" ht="17.5" hidden="1" customHeight="1" spans="1:7">
      <c r="A277" s="133"/>
      <c r="B277" s="140">
        <v>20212931</v>
      </c>
      <c r="C277" s="76">
        <v>2021293109</v>
      </c>
      <c r="D277" s="76" t="s">
        <v>322</v>
      </c>
      <c r="E277" s="14" t="s">
        <v>323</v>
      </c>
      <c r="F277" s="14" t="s">
        <v>76</v>
      </c>
      <c r="G277" s="76">
        <v>4</v>
      </c>
    </row>
    <row r="278" s="126" customFormat="1" ht="17.5" hidden="1" customHeight="1" spans="1:7">
      <c r="A278" s="133"/>
      <c r="B278" s="141"/>
      <c r="C278" s="36"/>
      <c r="D278" s="36"/>
      <c r="E278" s="14" t="s">
        <v>317</v>
      </c>
      <c r="F278" s="14" t="s">
        <v>76</v>
      </c>
      <c r="G278" s="36"/>
    </row>
    <row r="279" s="126" customFormat="1" ht="17.5" hidden="1" customHeight="1" spans="1:7">
      <c r="A279" s="133"/>
      <c r="B279" s="145"/>
      <c r="C279" s="37"/>
      <c r="D279" s="37"/>
      <c r="E279" s="14" t="s">
        <v>324</v>
      </c>
      <c r="F279" s="14" t="s">
        <v>55</v>
      </c>
      <c r="G279" s="37"/>
    </row>
    <row r="280" s="126" customFormat="1" ht="17.5" hidden="1" customHeight="1" spans="1:7">
      <c r="A280" s="133"/>
      <c r="B280" s="12">
        <v>20213031</v>
      </c>
      <c r="C280" s="14">
        <v>2021303101</v>
      </c>
      <c r="D280" s="14" t="s">
        <v>325</v>
      </c>
      <c r="E280" s="14" t="s">
        <v>326</v>
      </c>
      <c r="F280" s="14" t="s">
        <v>55</v>
      </c>
      <c r="G280" s="14">
        <v>2</v>
      </c>
    </row>
    <row r="281" s="126" customFormat="1" ht="17.5" hidden="1" customHeight="1" spans="1:7">
      <c r="A281" s="133"/>
      <c r="B281" s="12">
        <v>20213033</v>
      </c>
      <c r="C281" s="14">
        <v>2021303317</v>
      </c>
      <c r="D281" s="14" t="s">
        <v>327</v>
      </c>
      <c r="E281" s="14" t="s">
        <v>43</v>
      </c>
      <c r="F281" s="14" t="s">
        <v>55</v>
      </c>
      <c r="G281" s="14">
        <v>2</v>
      </c>
    </row>
    <row r="282" s="126" customFormat="1" ht="17.5" hidden="1" customHeight="1" spans="1:7">
      <c r="A282" s="133"/>
      <c r="B282" s="12">
        <v>20213641</v>
      </c>
      <c r="C282" s="14">
        <v>2021364126</v>
      </c>
      <c r="D282" s="14" t="s">
        <v>328</v>
      </c>
      <c r="E282" s="14" t="s">
        <v>329</v>
      </c>
      <c r="F282" s="14" t="s">
        <v>76</v>
      </c>
      <c r="G282" s="14">
        <v>2</v>
      </c>
    </row>
    <row r="283" s="126" customFormat="1" ht="17.5" customHeight="1" spans="1:7">
      <c r="A283" s="146" t="s">
        <v>5</v>
      </c>
      <c r="B283" s="14">
        <v>20182331</v>
      </c>
      <c r="C283" s="14">
        <v>2018233126</v>
      </c>
      <c r="D283" s="14" t="s">
        <v>330</v>
      </c>
      <c r="E283" s="14" t="s">
        <v>331</v>
      </c>
      <c r="F283" s="14" t="s">
        <v>51</v>
      </c>
      <c r="G283" s="14">
        <v>2</v>
      </c>
    </row>
    <row r="284" s="126" customFormat="1" ht="17.5" customHeight="1" spans="1:7">
      <c r="A284" s="147"/>
      <c r="B284" s="14">
        <v>20202331</v>
      </c>
      <c r="C284" s="76">
        <v>2020233128</v>
      </c>
      <c r="D284" s="76" t="s">
        <v>332</v>
      </c>
      <c r="E284" s="14" t="s">
        <v>333</v>
      </c>
      <c r="F284" s="14" t="s">
        <v>76</v>
      </c>
      <c r="G284" s="76">
        <v>18</v>
      </c>
    </row>
    <row r="285" s="126" customFormat="1" ht="17.5" customHeight="1" spans="1:7">
      <c r="A285" s="147"/>
      <c r="B285" s="14">
        <v>20202331</v>
      </c>
      <c r="C285" s="36"/>
      <c r="D285" s="36"/>
      <c r="E285" s="76" t="s">
        <v>334</v>
      </c>
      <c r="F285" s="14" t="s">
        <v>76</v>
      </c>
      <c r="G285" s="36"/>
    </row>
    <row r="286" s="126" customFormat="1" ht="17.5" customHeight="1" spans="1:7">
      <c r="A286" s="147"/>
      <c r="B286" s="14"/>
      <c r="C286" s="36"/>
      <c r="D286" s="36"/>
      <c r="E286" s="37"/>
      <c r="F286" s="14" t="s">
        <v>45</v>
      </c>
      <c r="G286" s="36"/>
    </row>
    <row r="287" s="126" customFormat="1" ht="17.5" customHeight="1" spans="1:7">
      <c r="A287" s="147"/>
      <c r="B287" s="14">
        <v>20202331</v>
      </c>
      <c r="C287" s="36"/>
      <c r="D287" s="36"/>
      <c r="E287" s="14" t="s">
        <v>66</v>
      </c>
      <c r="F287" s="14" t="s">
        <v>55</v>
      </c>
      <c r="G287" s="36"/>
    </row>
    <row r="288" s="126" customFormat="1" ht="17.5" customHeight="1" spans="1:7">
      <c r="A288" s="147"/>
      <c r="B288" s="14">
        <v>20202331</v>
      </c>
      <c r="C288" s="36"/>
      <c r="D288" s="36"/>
      <c r="E288" s="76" t="s">
        <v>229</v>
      </c>
      <c r="F288" s="14" t="s">
        <v>55</v>
      </c>
      <c r="G288" s="36"/>
    </row>
    <row r="289" s="126" customFormat="1" ht="17.5" customHeight="1" spans="1:7">
      <c r="A289" s="147"/>
      <c r="B289" s="14"/>
      <c r="C289" s="36"/>
      <c r="D289" s="36"/>
      <c r="E289" s="37"/>
      <c r="F289" s="14" t="s">
        <v>45</v>
      </c>
      <c r="G289" s="36"/>
    </row>
    <row r="290" s="126" customFormat="1" ht="17.5" customHeight="1" spans="1:7">
      <c r="A290" s="147"/>
      <c r="B290" s="14">
        <v>20202331</v>
      </c>
      <c r="C290" s="36"/>
      <c r="D290" s="36"/>
      <c r="E290" s="14" t="s">
        <v>333</v>
      </c>
      <c r="F290" s="14" t="s">
        <v>104</v>
      </c>
      <c r="G290" s="36"/>
    </row>
    <row r="291" s="126" customFormat="1" ht="17.5" customHeight="1" spans="1:7">
      <c r="A291" s="147"/>
      <c r="B291" s="14">
        <v>20202331</v>
      </c>
      <c r="C291" s="36"/>
      <c r="D291" s="36"/>
      <c r="E291" s="14" t="s">
        <v>335</v>
      </c>
      <c r="F291" s="14" t="s">
        <v>51</v>
      </c>
      <c r="G291" s="36"/>
    </row>
    <row r="292" ht="18.75" spans="1:7">
      <c r="A292" s="148"/>
      <c r="B292" s="14">
        <v>20202331</v>
      </c>
      <c r="C292" s="37"/>
      <c r="D292" s="37"/>
      <c r="E292" s="14" t="s">
        <v>336</v>
      </c>
      <c r="F292" s="14" t="s">
        <v>45</v>
      </c>
      <c r="G292" s="37"/>
    </row>
    <row r="293" ht="18.75" spans="1:7">
      <c r="A293" s="148"/>
      <c r="B293" s="14">
        <v>20202331</v>
      </c>
      <c r="C293" s="14">
        <v>2020233124</v>
      </c>
      <c r="D293" s="14" t="s">
        <v>337</v>
      </c>
      <c r="E293" s="14" t="s">
        <v>333</v>
      </c>
      <c r="F293" s="14" t="s">
        <v>104</v>
      </c>
      <c r="G293" s="14">
        <v>2</v>
      </c>
    </row>
    <row r="294" ht="18.75" spans="1:7">
      <c r="A294" s="148"/>
      <c r="B294" s="14">
        <v>20202331</v>
      </c>
      <c r="C294" s="14">
        <v>2020233104</v>
      </c>
      <c r="D294" s="14" t="s">
        <v>338</v>
      </c>
      <c r="E294" s="14" t="s">
        <v>229</v>
      </c>
      <c r="F294" s="14" t="s">
        <v>45</v>
      </c>
      <c r="G294" s="14">
        <v>2</v>
      </c>
    </row>
    <row r="295" ht="18.75" spans="1:7">
      <c r="A295" s="148"/>
      <c r="B295" s="14">
        <v>20202331</v>
      </c>
      <c r="C295" s="76">
        <v>2020233134</v>
      </c>
      <c r="D295" s="76" t="s">
        <v>339</v>
      </c>
      <c r="E295" s="14" t="s">
        <v>229</v>
      </c>
      <c r="F295" s="14" t="s">
        <v>45</v>
      </c>
      <c r="G295" s="76">
        <v>6</v>
      </c>
    </row>
    <row r="296" ht="18.75" spans="1:7">
      <c r="A296" s="148"/>
      <c r="B296" s="14">
        <v>20202331</v>
      </c>
      <c r="C296" s="36"/>
      <c r="D296" s="36"/>
      <c r="E296" s="14" t="s">
        <v>334</v>
      </c>
      <c r="F296" s="14" t="s">
        <v>45</v>
      </c>
      <c r="G296" s="36"/>
    </row>
    <row r="297" ht="18.75" spans="1:7">
      <c r="A297" s="148"/>
      <c r="B297" s="14">
        <v>20202331</v>
      </c>
      <c r="C297" s="37"/>
      <c r="D297" s="37"/>
      <c r="E297" s="14" t="s">
        <v>336</v>
      </c>
      <c r="F297" s="14" t="s">
        <v>45</v>
      </c>
      <c r="G297" s="37"/>
    </row>
    <row r="298" ht="18.75" spans="1:7">
      <c r="A298" s="148"/>
      <c r="B298" s="14">
        <v>20202331</v>
      </c>
      <c r="C298" s="76">
        <v>2020233139</v>
      </c>
      <c r="D298" s="76" t="s">
        <v>340</v>
      </c>
      <c r="E298" s="14" t="s">
        <v>341</v>
      </c>
      <c r="F298" s="14" t="s">
        <v>45</v>
      </c>
      <c r="G298" s="76">
        <v>6</v>
      </c>
    </row>
    <row r="299" ht="18.75" spans="1:7">
      <c r="A299" s="148"/>
      <c r="B299" s="14">
        <v>20202331</v>
      </c>
      <c r="C299" s="36"/>
      <c r="D299" s="36"/>
      <c r="E299" s="14" t="s">
        <v>334</v>
      </c>
      <c r="F299" s="14" t="s">
        <v>45</v>
      </c>
      <c r="G299" s="36"/>
    </row>
    <row r="300" ht="18.75" spans="1:7">
      <c r="A300" s="148"/>
      <c r="B300" s="14">
        <v>20202332</v>
      </c>
      <c r="C300" s="14">
        <v>2020233239</v>
      </c>
      <c r="D300" s="14" t="s">
        <v>342</v>
      </c>
      <c r="E300" s="14" t="s">
        <v>343</v>
      </c>
      <c r="F300" s="14" t="s">
        <v>55</v>
      </c>
      <c r="G300" s="14">
        <v>2</v>
      </c>
    </row>
    <row r="301" ht="18.75" spans="1:7">
      <c r="A301" s="148"/>
      <c r="B301" s="14">
        <v>20202332</v>
      </c>
      <c r="C301" s="14">
        <v>2020233230</v>
      </c>
      <c r="D301" s="14" t="s">
        <v>344</v>
      </c>
      <c r="E301" s="14" t="s">
        <v>345</v>
      </c>
      <c r="F301" s="14" t="s">
        <v>55</v>
      </c>
      <c r="G301" s="14">
        <v>2</v>
      </c>
    </row>
    <row r="302" ht="18.75" spans="1:7">
      <c r="A302" s="148"/>
      <c r="B302" s="14">
        <v>20202332</v>
      </c>
      <c r="C302" s="14">
        <v>2020233209</v>
      </c>
      <c r="D302" s="14" t="s">
        <v>67</v>
      </c>
      <c r="E302" s="14" t="s">
        <v>333</v>
      </c>
      <c r="F302" s="14" t="s">
        <v>104</v>
      </c>
      <c r="G302" s="74">
        <v>10</v>
      </c>
    </row>
    <row r="303" ht="18.75" spans="1:7">
      <c r="A303" s="149"/>
      <c r="B303" s="14">
        <v>20202332</v>
      </c>
      <c r="C303" s="14">
        <v>2020233209</v>
      </c>
      <c r="D303" s="14" t="s">
        <v>67</v>
      </c>
      <c r="E303" s="14" t="s">
        <v>335</v>
      </c>
      <c r="F303" s="14" t="s">
        <v>51</v>
      </c>
      <c r="G303" s="150"/>
    </row>
    <row r="304" ht="18.75" spans="1:7">
      <c r="A304" s="149"/>
      <c r="B304" s="14">
        <v>20202332</v>
      </c>
      <c r="C304" s="14">
        <v>2020233209</v>
      </c>
      <c r="D304" s="14" t="s">
        <v>67</v>
      </c>
      <c r="E304" s="14" t="s">
        <v>336</v>
      </c>
      <c r="F304" s="14" t="s">
        <v>45</v>
      </c>
      <c r="G304" s="150"/>
    </row>
    <row r="305" ht="18.75" spans="1:7">
      <c r="A305" s="149"/>
      <c r="B305" s="14">
        <v>20202332</v>
      </c>
      <c r="C305" s="14">
        <v>2020233209</v>
      </c>
      <c r="D305" s="14" t="s">
        <v>67</v>
      </c>
      <c r="E305" s="14" t="s">
        <v>334</v>
      </c>
      <c r="F305" s="14" t="s">
        <v>45</v>
      </c>
      <c r="G305" s="150"/>
    </row>
    <row r="306" ht="18.75" spans="1:7">
      <c r="A306" s="149"/>
      <c r="B306" s="14">
        <v>20202332</v>
      </c>
      <c r="C306" s="14">
        <v>2020233209</v>
      </c>
      <c r="D306" s="14" t="s">
        <v>67</v>
      </c>
      <c r="E306" s="14" t="s">
        <v>229</v>
      </c>
      <c r="F306" s="14" t="s">
        <v>45</v>
      </c>
      <c r="G306" s="151"/>
    </row>
    <row r="307" ht="18.75" spans="1:7">
      <c r="A307" s="149"/>
      <c r="B307" s="14">
        <v>20202332</v>
      </c>
      <c r="C307" s="14">
        <v>2020233211</v>
      </c>
      <c r="D307" s="14" t="s">
        <v>346</v>
      </c>
      <c r="E307" s="14" t="s">
        <v>336</v>
      </c>
      <c r="F307" s="14" t="s">
        <v>45</v>
      </c>
      <c r="G307" s="74">
        <v>6</v>
      </c>
    </row>
    <row r="308" ht="18.75" spans="1:7">
      <c r="A308" s="149"/>
      <c r="B308" s="14">
        <v>20202332</v>
      </c>
      <c r="C308" s="14">
        <v>2020233211</v>
      </c>
      <c r="D308" s="14" t="s">
        <v>346</v>
      </c>
      <c r="E308" s="14" t="s">
        <v>334</v>
      </c>
      <c r="F308" s="14" t="s">
        <v>45</v>
      </c>
      <c r="G308" s="150"/>
    </row>
    <row r="309" ht="18.75" spans="1:7">
      <c r="A309" s="149"/>
      <c r="B309" s="14">
        <v>20202332</v>
      </c>
      <c r="C309" s="14">
        <v>2020233211</v>
      </c>
      <c r="D309" s="14" t="s">
        <v>346</v>
      </c>
      <c r="E309" s="14" t="s">
        <v>229</v>
      </c>
      <c r="F309" s="14" t="s">
        <v>45</v>
      </c>
      <c r="G309" s="151"/>
    </row>
    <row r="310" ht="18.75" spans="1:7">
      <c r="A310" s="149"/>
      <c r="B310" s="14">
        <v>20202332</v>
      </c>
      <c r="C310" s="14">
        <v>2018233230</v>
      </c>
      <c r="D310" s="14" t="s">
        <v>347</v>
      </c>
      <c r="E310" s="14" t="s">
        <v>336</v>
      </c>
      <c r="F310" s="14" t="s">
        <v>45</v>
      </c>
      <c r="G310" s="34">
        <v>2</v>
      </c>
    </row>
    <row r="311" ht="18.75" spans="1:7">
      <c r="A311" s="149"/>
      <c r="B311" s="34">
        <v>20212331</v>
      </c>
      <c r="C311" s="34">
        <v>2021233111</v>
      </c>
      <c r="D311" s="34" t="s">
        <v>348</v>
      </c>
      <c r="E311" s="14" t="s">
        <v>349</v>
      </c>
      <c r="F311" s="54" t="s">
        <v>51</v>
      </c>
      <c r="G311" s="34">
        <v>2</v>
      </c>
    </row>
    <row r="312" ht="18.75" spans="1:7">
      <c r="A312" s="149"/>
      <c r="B312" s="34">
        <v>20212331</v>
      </c>
      <c r="C312" s="34">
        <v>2021233130</v>
      </c>
      <c r="D312" s="74" t="s">
        <v>350</v>
      </c>
      <c r="E312" s="14" t="s">
        <v>349</v>
      </c>
      <c r="F312" s="54" t="s">
        <v>55</v>
      </c>
      <c r="G312" s="74">
        <v>4</v>
      </c>
    </row>
    <row r="313" ht="18.75" spans="1:7">
      <c r="A313" s="149"/>
      <c r="B313" s="34">
        <v>20212331</v>
      </c>
      <c r="C313" s="34">
        <v>2021233130</v>
      </c>
      <c r="D313" s="151"/>
      <c r="E313" s="14" t="s">
        <v>251</v>
      </c>
      <c r="F313" s="54" t="s">
        <v>51</v>
      </c>
      <c r="G313" s="151"/>
    </row>
    <row r="314" ht="18.75" spans="1:7">
      <c r="A314" s="149"/>
      <c r="B314" s="34">
        <v>20212331</v>
      </c>
      <c r="C314" s="34">
        <v>2021233115</v>
      </c>
      <c r="D314" s="34" t="s">
        <v>351</v>
      </c>
      <c r="E314" s="14" t="s">
        <v>251</v>
      </c>
      <c r="F314" s="54" t="s">
        <v>51</v>
      </c>
      <c r="G314" s="34">
        <v>2</v>
      </c>
    </row>
    <row r="315" ht="18.75" spans="1:7">
      <c r="A315" s="149"/>
      <c r="B315" s="74">
        <v>20212332</v>
      </c>
      <c r="C315" s="74">
        <v>2021233203</v>
      </c>
      <c r="D315" s="74" t="s">
        <v>352</v>
      </c>
      <c r="E315" s="14" t="s">
        <v>169</v>
      </c>
      <c r="F315" s="54" t="s">
        <v>109</v>
      </c>
      <c r="G315" s="34">
        <v>3</v>
      </c>
    </row>
    <row r="316" ht="18.75" spans="1:7">
      <c r="A316" s="149"/>
      <c r="B316" s="150"/>
      <c r="C316" s="150"/>
      <c r="D316" s="150"/>
      <c r="E316" s="76" t="s">
        <v>349</v>
      </c>
      <c r="F316" s="54" t="s">
        <v>76</v>
      </c>
      <c r="G316" s="74">
        <v>4</v>
      </c>
    </row>
    <row r="317" ht="18.75" spans="1:7">
      <c r="A317" s="149"/>
      <c r="B317" s="150"/>
      <c r="C317" s="150"/>
      <c r="D317" s="150"/>
      <c r="E317" s="37"/>
      <c r="F317" s="54" t="s">
        <v>51</v>
      </c>
      <c r="G317" s="151"/>
    </row>
    <row r="318" ht="18.75" spans="1:7">
      <c r="A318" s="149"/>
      <c r="B318" s="150"/>
      <c r="C318" s="150"/>
      <c r="D318" s="150"/>
      <c r="E318" s="76" t="s">
        <v>353</v>
      </c>
      <c r="F318" s="54" t="s">
        <v>76</v>
      </c>
      <c r="G318" s="74">
        <v>4</v>
      </c>
    </row>
    <row r="319" ht="18.75" spans="1:7">
      <c r="A319" s="149"/>
      <c r="B319" s="150"/>
      <c r="C319" s="150"/>
      <c r="D319" s="150"/>
      <c r="E319" s="37"/>
      <c r="F319" s="54" t="s">
        <v>45</v>
      </c>
      <c r="G319" s="151"/>
    </row>
    <row r="320" ht="18.75" spans="1:7">
      <c r="A320" s="149"/>
      <c r="B320" s="150"/>
      <c r="C320" s="150"/>
      <c r="D320" s="150"/>
      <c r="E320" s="14" t="s">
        <v>354</v>
      </c>
      <c r="F320" s="54" t="s">
        <v>55</v>
      </c>
      <c r="G320" s="34">
        <v>2</v>
      </c>
    </row>
    <row r="321" ht="18.75" spans="1:7">
      <c r="A321" s="149"/>
      <c r="B321" s="150"/>
      <c r="C321" s="150"/>
      <c r="D321" s="150"/>
      <c r="E321" s="14" t="s">
        <v>355</v>
      </c>
      <c r="F321" s="54" t="s">
        <v>55</v>
      </c>
      <c r="G321" s="34">
        <v>2</v>
      </c>
    </row>
    <row r="322" ht="18.75" spans="1:7">
      <c r="A322" s="149"/>
      <c r="B322" s="150"/>
      <c r="C322" s="150"/>
      <c r="D322" s="150"/>
      <c r="E322" s="76" t="s">
        <v>356</v>
      </c>
      <c r="F322" s="54" t="s">
        <v>104</v>
      </c>
      <c r="G322" s="74">
        <v>4</v>
      </c>
    </row>
    <row r="323" ht="18.75" spans="1:7">
      <c r="A323" s="149"/>
      <c r="B323" s="150"/>
      <c r="C323" s="150"/>
      <c r="D323" s="150"/>
      <c r="E323" s="37"/>
      <c r="F323" s="54" t="s">
        <v>45</v>
      </c>
      <c r="G323" s="151"/>
    </row>
    <row r="324" ht="18.75" spans="1:7">
      <c r="A324" s="149"/>
      <c r="B324" s="150"/>
      <c r="C324" s="150"/>
      <c r="D324" s="150"/>
      <c r="E324" s="14" t="s">
        <v>357</v>
      </c>
      <c r="F324" s="54" t="s">
        <v>86</v>
      </c>
      <c r="G324" s="34">
        <v>3</v>
      </c>
    </row>
    <row r="325" ht="18.75" spans="1:7">
      <c r="A325" s="149"/>
      <c r="B325" s="150"/>
      <c r="C325" s="150"/>
      <c r="D325" s="150"/>
      <c r="E325" s="14" t="s">
        <v>251</v>
      </c>
      <c r="F325" s="54" t="s">
        <v>51</v>
      </c>
      <c r="G325" s="34">
        <v>2</v>
      </c>
    </row>
    <row r="326" ht="18.75" spans="1:7">
      <c r="A326" s="149"/>
      <c r="B326" s="34">
        <v>20212333</v>
      </c>
      <c r="C326" s="76">
        <v>2021233304</v>
      </c>
      <c r="D326" s="76" t="s">
        <v>358</v>
      </c>
      <c r="E326" s="14" t="s">
        <v>359</v>
      </c>
      <c r="F326" s="14" t="s">
        <v>51</v>
      </c>
      <c r="G326" s="14">
        <v>2</v>
      </c>
    </row>
    <row r="327" ht="18.75" spans="1:7">
      <c r="A327" s="152"/>
      <c r="B327" s="34">
        <v>20212333</v>
      </c>
      <c r="C327" s="37"/>
      <c r="D327" s="37"/>
      <c r="E327" s="14" t="s">
        <v>360</v>
      </c>
      <c r="F327" s="14" t="s">
        <v>51</v>
      </c>
      <c r="G327" s="14">
        <v>2</v>
      </c>
    </row>
    <row r="328" ht="18.75" spans="1:6">
      <c r="A328" s="153"/>
      <c r="B328" s="154"/>
      <c r="C328" s="153"/>
      <c r="D328" s="153"/>
      <c r="E328" s="153"/>
      <c r="F328" s="154"/>
    </row>
    <row r="329" ht="18.75" spans="1:6">
      <c r="A329" s="153"/>
      <c r="B329" s="154"/>
      <c r="C329" s="153"/>
      <c r="D329" s="153"/>
      <c r="E329" s="153"/>
      <c r="F329" s="154"/>
    </row>
    <row r="330" ht="18.75" spans="1:6">
      <c r="A330" s="153"/>
      <c r="B330" s="154"/>
      <c r="C330" s="153"/>
      <c r="D330" s="153"/>
      <c r="E330" s="153"/>
      <c r="F330" s="154"/>
    </row>
    <row r="331" ht="18.75" spans="1:6">
      <c r="A331" s="153"/>
      <c r="B331" s="154"/>
      <c r="C331" s="153"/>
      <c r="D331" s="153"/>
      <c r="E331" s="153"/>
      <c r="F331" s="154"/>
    </row>
    <row r="332" ht="18.75" spans="1:6">
      <c r="A332" s="153"/>
      <c r="B332" s="154"/>
      <c r="C332" s="153"/>
      <c r="D332" s="153"/>
      <c r="E332" s="153"/>
      <c r="F332" s="154"/>
    </row>
    <row r="333" ht="18.75" spans="1:6">
      <c r="A333" s="153"/>
      <c r="B333" s="154"/>
      <c r="C333" s="153"/>
      <c r="D333" s="153"/>
      <c r="E333" s="153"/>
      <c r="F333" s="154"/>
    </row>
    <row r="334" ht="18.75" spans="1:6">
      <c r="A334" s="153"/>
      <c r="B334" s="154"/>
      <c r="C334" s="153"/>
      <c r="D334" s="153"/>
      <c r="E334" s="153"/>
      <c r="F334" s="154"/>
    </row>
    <row r="335" ht="18.75" spans="1:6">
      <c r="A335" s="153"/>
      <c r="B335" s="154"/>
      <c r="C335" s="153"/>
      <c r="D335" s="153"/>
      <c r="E335" s="153"/>
      <c r="F335" s="154"/>
    </row>
    <row r="336" ht="18.75" spans="1:6">
      <c r="A336" s="153"/>
      <c r="B336" s="154"/>
      <c r="C336" s="153"/>
      <c r="D336" s="153"/>
      <c r="E336" s="153"/>
      <c r="F336" s="154"/>
    </row>
    <row r="337" ht="18.75" spans="1:6">
      <c r="A337" s="153"/>
      <c r="B337" s="154"/>
      <c r="C337" s="153"/>
      <c r="D337" s="153"/>
      <c r="E337" s="153"/>
      <c r="F337" s="154"/>
    </row>
    <row r="338" ht="18.75" spans="1:6">
      <c r="A338" s="153"/>
      <c r="B338" s="154"/>
      <c r="C338" s="153"/>
      <c r="D338" s="153"/>
      <c r="E338" s="153"/>
      <c r="F338" s="154"/>
    </row>
    <row r="339" ht="18.75" spans="1:6">
      <c r="A339" s="153"/>
      <c r="B339" s="154"/>
      <c r="C339" s="153"/>
      <c r="D339" s="153"/>
      <c r="E339" s="153"/>
      <c r="F339" s="154"/>
    </row>
    <row r="340" ht="18.75" spans="1:6">
      <c r="A340" s="153"/>
      <c r="B340" s="154"/>
      <c r="C340" s="153"/>
      <c r="D340" s="153"/>
      <c r="E340" s="153"/>
      <c r="F340" s="154"/>
    </row>
    <row r="341" ht="18.75" spans="1:6">
      <c r="A341" s="153"/>
      <c r="B341" s="154"/>
      <c r="C341" s="153"/>
      <c r="D341" s="153"/>
      <c r="E341" s="153"/>
      <c r="F341" s="154"/>
    </row>
    <row r="342" ht="18.75" spans="1:6">
      <c r="A342" s="153"/>
      <c r="B342" s="154"/>
      <c r="C342" s="153"/>
      <c r="D342" s="153"/>
      <c r="E342" s="153"/>
      <c r="F342" s="154"/>
    </row>
    <row r="343" ht="18.75" spans="1:6">
      <c r="A343" s="153"/>
      <c r="B343" s="154"/>
      <c r="C343" s="153"/>
      <c r="D343" s="153"/>
      <c r="E343" s="153"/>
      <c r="F343" s="154"/>
    </row>
    <row r="344" ht="18.75" spans="1:6">
      <c r="A344" s="153"/>
      <c r="B344" s="154"/>
      <c r="C344" s="153"/>
      <c r="D344" s="153"/>
      <c r="E344" s="153"/>
      <c r="F344" s="154"/>
    </row>
    <row r="345" ht="18.75" spans="1:6">
      <c r="A345" s="153"/>
      <c r="B345" s="154"/>
      <c r="C345" s="153"/>
      <c r="D345" s="153"/>
      <c r="E345" s="153"/>
      <c r="F345" s="154"/>
    </row>
    <row r="346" ht="18.75" spans="1:6">
      <c r="A346" s="153"/>
      <c r="B346" s="154"/>
      <c r="C346" s="153"/>
      <c r="D346" s="153"/>
      <c r="E346" s="153"/>
      <c r="F346" s="154"/>
    </row>
    <row r="347" ht="18.75" spans="1:6">
      <c r="A347" s="153"/>
      <c r="B347" s="154"/>
      <c r="C347" s="153"/>
      <c r="D347" s="153"/>
      <c r="E347" s="153"/>
      <c r="F347" s="154"/>
    </row>
    <row r="348" ht="18.75" spans="1:6">
      <c r="A348" s="153"/>
      <c r="B348" s="154"/>
      <c r="C348" s="153"/>
      <c r="D348" s="153"/>
      <c r="E348" s="153"/>
      <c r="F348" s="154"/>
    </row>
    <row r="349" ht="18.75" spans="1:6">
      <c r="A349" s="153"/>
      <c r="B349" s="154"/>
      <c r="C349" s="153"/>
      <c r="D349" s="153"/>
      <c r="E349" s="153"/>
      <c r="F349" s="154"/>
    </row>
    <row r="350" ht="18.75" spans="1:6">
      <c r="A350" s="153"/>
      <c r="B350" s="154"/>
      <c r="C350" s="153"/>
      <c r="D350" s="153"/>
      <c r="E350" s="153"/>
      <c r="F350" s="154"/>
    </row>
    <row r="351" ht="18.75" spans="1:6">
      <c r="A351" s="153"/>
      <c r="B351" s="154"/>
      <c r="C351" s="153"/>
      <c r="D351" s="153"/>
      <c r="E351" s="153"/>
      <c r="F351" s="154"/>
    </row>
    <row r="352" ht="18.75" spans="1:6">
      <c r="A352" s="153"/>
      <c r="B352" s="154"/>
      <c r="C352" s="153"/>
      <c r="D352" s="153"/>
      <c r="E352" s="153"/>
      <c r="F352" s="154"/>
    </row>
    <row r="353" ht="18.75" spans="1:6">
      <c r="A353" s="153"/>
      <c r="B353" s="154"/>
      <c r="C353" s="153"/>
      <c r="D353" s="153"/>
      <c r="E353" s="153"/>
      <c r="F353" s="154"/>
    </row>
    <row r="354" ht="18.75" spans="1:6">
      <c r="A354" s="153"/>
      <c r="B354" s="154"/>
      <c r="C354" s="153"/>
      <c r="D354" s="153"/>
      <c r="E354" s="153"/>
      <c r="F354" s="154"/>
    </row>
    <row r="355" ht="18.75" spans="1:6">
      <c r="A355" s="153"/>
      <c r="B355" s="154"/>
      <c r="C355" s="153"/>
      <c r="D355" s="153"/>
      <c r="E355" s="153"/>
      <c r="F355" s="154"/>
    </row>
    <row r="356" ht="18.75" spans="1:6">
      <c r="A356" s="153"/>
      <c r="B356" s="154"/>
      <c r="C356" s="153"/>
      <c r="D356" s="153"/>
      <c r="E356" s="153"/>
      <c r="F356" s="154"/>
    </row>
    <row r="357" ht="18.75" spans="1:6">
      <c r="A357" s="153"/>
      <c r="B357" s="154"/>
      <c r="C357" s="153"/>
      <c r="D357" s="153"/>
      <c r="E357" s="153"/>
      <c r="F357" s="154"/>
    </row>
    <row r="358" ht="18.75" spans="1:6">
      <c r="A358" s="153"/>
      <c r="B358" s="154"/>
      <c r="C358" s="153"/>
      <c r="D358" s="153"/>
      <c r="E358" s="153"/>
      <c r="F358" s="154"/>
    </row>
    <row r="359" ht="18.75" spans="1:6">
      <c r="A359" s="153"/>
      <c r="B359" s="154"/>
      <c r="C359" s="153"/>
      <c r="D359" s="153"/>
      <c r="E359" s="153"/>
      <c r="F359" s="154"/>
    </row>
    <row r="360" ht="18.75" spans="1:6">
      <c r="A360" s="153"/>
      <c r="B360" s="154"/>
      <c r="C360" s="153"/>
      <c r="D360" s="153"/>
      <c r="E360" s="153"/>
      <c r="F360" s="154"/>
    </row>
    <row r="361" ht="18.75" spans="1:6">
      <c r="A361" s="153"/>
      <c r="B361" s="154"/>
      <c r="C361" s="153"/>
      <c r="D361" s="153"/>
      <c r="E361" s="153"/>
      <c r="F361" s="154"/>
    </row>
    <row r="362" ht="18.75" spans="1:6">
      <c r="A362" s="153"/>
      <c r="B362" s="154"/>
      <c r="C362" s="153"/>
      <c r="D362" s="153"/>
      <c r="E362" s="153"/>
      <c r="F362" s="154"/>
    </row>
    <row r="363" ht="18.75" spans="1:6">
      <c r="A363" s="153"/>
      <c r="B363" s="154"/>
      <c r="C363" s="153"/>
      <c r="D363" s="153"/>
      <c r="E363" s="153"/>
      <c r="F363" s="154"/>
    </row>
    <row r="364" ht="18.75" spans="1:6">
      <c r="A364" s="153"/>
      <c r="B364" s="154"/>
      <c r="C364" s="153"/>
      <c r="D364" s="153"/>
      <c r="E364" s="153"/>
      <c r="F364" s="154"/>
    </row>
    <row r="365" ht="18.75" spans="1:6">
      <c r="A365" s="153"/>
      <c r="B365" s="154"/>
      <c r="C365" s="153"/>
      <c r="D365" s="153"/>
      <c r="E365" s="153"/>
      <c r="F365" s="154"/>
    </row>
    <row r="366" ht="18.75" spans="1:6">
      <c r="A366" s="153"/>
      <c r="B366" s="154"/>
      <c r="C366" s="153"/>
      <c r="D366" s="153"/>
      <c r="E366" s="153"/>
      <c r="F366" s="154"/>
    </row>
    <row r="367" ht="18.75" spans="1:6">
      <c r="A367" s="153"/>
      <c r="B367" s="154"/>
      <c r="C367" s="153"/>
      <c r="D367" s="153"/>
      <c r="E367" s="153"/>
      <c r="F367" s="154"/>
    </row>
    <row r="368" ht="18.75" spans="1:6">
      <c r="A368" s="153"/>
      <c r="B368" s="154"/>
      <c r="C368" s="153"/>
      <c r="D368" s="153"/>
      <c r="E368" s="153"/>
      <c r="F368" s="154"/>
    </row>
    <row r="369" ht="18.75" spans="1:6">
      <c r="A369" s="153"/>
      <c r="B369" s="154"/>
      <c r="C369" s="153"/>
      <c r="D369" s="153"/>
      <c r="E369" s="153"/>
      <c r="F369" s="154"/>
    </row>
    <row r="370" ht="18.75" spans="1:6">
      <c r="A370" s="153"/>
      <c r="B370" s="154"/>
      <c r="C370" s="153"/>
      <c r="D370" s="153"/>
      <c r="E370" s="153"/>
      <c r="F370" s="154"/>
    </row>
    <row r="371" ht="18.75" spans="1:6">
      <c r="A371" s="153"/>
      <c r="B371" s="154"/>
      <c r="C371" s="153"/>
      <c r="D371" s="153"/>
      <c r="E371" s="153"/>
      <c r="F371" s="154"/>
    </row>
    <row r="372" ht="18.75" spans="1:6">
      <c r="A372" s="153"/>
      <c r="B372" s="154"/>
      <c r="C372" s="153"/>
      <c r="D372" s="153"/>
      <c r="E372" s="153"/>
      <c r="F372" s="154"/>
    </row>
    <row r="373" ht="18.75" spans="1:6">
      <c r="A373" s="153"/>
      <c r="B373" s="154"/>
      <c r="C373" s="153"/>
      <c r="D373" s="153"/>
      <c r="E373" s="153"/>
      <c r="F373" s="154"/>
    </row>
    <row r="374" ht="18.75" spans="1:6">
      <c r="A374" s="153"/>
      <c r="B374" s="154"/>
      <c r="C374" s="153"/>
      <c r="D374" s="153"/>
      <c r="E374" s="153"/>
      <c r="F374" s="154"/>
    </row>
    <row r="375" ht="18.75" spans="1:6">
      <c r="A375" s="153"/>
      <c r="B375" s="154"/>
      <c r="C375" s="153"/>
      <c r="D375" s="153"/>
      <c r="E375" s="153"/>
      <c r="F375" s="154"/>
    </row>
    <row r="376" ht="18.75" spans="1:6">
      <c r="A376" s="153"/>
      <c r="B376" s="154"/>
      <c r="C376" s="153"/>
      <c r="D376" s="153"/>
      <c r="E376" s="153"/>
      <c r="F376" s="154"/>
    </row>
    <row r="377" ht="18.75" spans="1:6">
      <c r="A377" s="153"/>
      <c r="B377" s="154"/>
      <c r="C377" s="153"/>
      <c r="D377" s="153"/>
      <c r="E377" s="153"/>
      <c r="F377" s="154"/>
    </row>
    <row r="378" ht="18.75" spans="1:6">
      <c r="A378" s="153"/>
      <c r="B378" s="154"/>
      <c r="C378" s="153"/>
      <c r="D378" s="153"/>
      <c r="E378" s="153"/>
      <c r="F378" s="154"/>
    </row>
    <row r="379" ht="18.75" spans="1:6">
      <c r="A379" s="153"/>
      <c r="B379" s="154"/>
      <c r="C379" s="153"/>
      <c r="D379" s="153"/>
      <c r="E379" s="153"/>
      <c r="F379" s="154"/>
    </row>
    <row r="380" ht="18.75" spans="1:6">
      <c r="A380" s="153"/>
      <c r="B380" s="154"/>
      <c r="C380" s="153"/>
      <c r="D380" s="153"/>
      <c r="E380" s="153"/>
      <c r="F380" s="154"/>
    </row>
    <row r="381" ht="18.75" spans="1:6">
      <c r="A381" s="153"/>
      <c r="B381" s="154"/>
      <c r="C381" s="153"/>
      <c r="D381" s="153"/>
      <c r="E381" s="153"/>
      <c r="F381" s="154"/>
    </row>
    <row r="382" ht="18.75" spans="1:6">
      <c r="A382" s="153"/>
      <c r="B382" s="154"/>
      <c r="C382" s="153"/>
      <c r="D382" s="153"/>
      <c r="E382" s="153"/>
      <c r="F382" s="154"/>
    </row>
    <row r="383" ht="18.75" spans="1:6">
      <c r="A383" s="153"/>
      <c r="B383" s="154"/>
      <c r="C383" s="153"/>
      <c r="D383" s="153"/>
      <c r="E383" s="153"/>
      <c r="F383" s="154"/>
    </row>
    <row r="384" ht="18.75" spans="1:6">
      <c r="A384" s="153"/>
      <c r="B384" s="154"/>
      <c r="C384" s="153"/>
      <c r="D384" s="153"/>
      <c r="E384" s="153"/>
      <c r="F384" s="154"/>
    </row>
  </sheetData>
  <autoFilter ref="A2:I327">
    <filterColumn colId="0">
      <customFilters>
        <customFilter operator="equal" val="马克思主义学院"/>
      </customFilters>
    </filterColumn>
    <extLst/>
  </autoFilter>
  <mergeCells count="205">
    <mergeCell ref="A1:G1"/>
    <mergeCell ref="A3:A116"/>
    <mergeCell ref="A117:A212"/>
    <mergeCell ref="A213:A282"/>
    <mergeCell ref="A283:A327"/>
    <mergeCell ref="B6:B9"/>
    <mergeCell ref="B10:B18"/>
    <mergeCell ref="B19:B25"/>
    <mergeCell ref="B26:B28"/>
    <mergeCell ref="B29:B39"/>
    <mergeCell ref="B40:B41"/>
    <mergeCell ref="B42:B46"/>
    <mergeCell ref="B47:B55"/>
    <mergeCell ref="B56:B65"/>
    <mergeCell ref="B66:B70"/>
    <mergeCell ref="B71:B73"/>
    <mergeCell ref="B75:B80"/>
    <mergeCell ref="B81:B83"/>
    <mergeCell ref="B84:B87"/>
    <mergeCell ref="B88:B89"/>
    <mergeCell ref="B90:B95"/>
    <mergeCell ref="B96:B99"/>
    <mergeCell ref="B100:B101"/>
    <mergeCell ref="B102:B103"/>
    <mergeCell ref="B106:B116"/>
    <mergeCell ref="B119:B132"/>
    <mergeCell ref="B133:B134"/>
    <mergeCell ref="B135:B139"/>
    <mergeCell ref="B141:B142"/>
    <mergeCell ref="B144:B145"/>
    <mergeCell ref="B146:B147"/>
    <mergeCell ref="B150:B151"/>
    <mergeCell ref="B152:B153"/>
    <mergeCell ref="B154:B156"/>
    <mergeCell ref="B157:B158"/>
    <mergeCell ref="B159:B163"/>
    <mergeCell ref="B165:B167"/>
    <mergeCell ref="B168:B169"/>
    <mergeCell ref="B170:B173"/>
    <mergeCell ref="B175:B184"/>
    <mergeCell ref="B185:B186"/>
    <mergeCell ref="B187:B188"/>
    <mergeCell ref="B190:B195"/>
    <mergeCell ref="B196:B202"/>
    <mergeCell ref="B203:B205"/>
    <mergeCell ref="B206:B212"/>
    <mergeCell ref="B213:B216"/>
    <mergeCell ref="B217:B218"/>
    <mergeCell ref="B219:B233"/>
    <mergeCell ref="B234:B248"/>
    <mergeCell ref="B249:B263"/>
    <mergeCell ref="B266:B267"/>
    <mergeCell ref="B269:B275"/>
    <mergeCell ref="B277:B279"/>
    <mergeCell ref="B315:B325"/>
    <mergeCell ref="C6:C9"/>
    <mergeCell ref="C10:C18"/>
    <mergeCell ref="C19:C25"/>
    <mergeCell ref="C26:C28"/>
    <mergeCell ref="C29:C35"/>
    <mergeCell ref="C36:C39"/>
    <mergeCell ref="C42:C45"/>
    <mergeCell ref="C47:C54"/>
    <mergeCell ref="C56:C65"/>
    <mergeCell ref="C66:C68"/>
    <mergeCell ref="C72:C73"/>
    <mergeCell ref="C75:C77"/>
    <mergeCell ref="C78:C80"/>
    <mergeCell ref="C81:C82"/>
    <mergeCell ref="C84:C87"/>
    <mergeCell ref="C88:C89"/>
    <mergeCell ref="C90:C92"/>
    <mergeCell ref="C100:C101"/>
    <mergeCell ref="C102:C103"/>
    <mergeCell ref="C106:C111"/>
    <mergeCell ref="C112:C116"/>
    <mergeCell ref="C119:C126"/>
    <mergeCell ref="C128:C131"/>
    <mergeCell ref="C135:C138"/>
    <mergeCell ref="C141:C142"/>
    <mergeCell ref="C144:C145"/>
    <mergeCell ref="C152:C153"/>
    <mergeCell ref="C154:C156"/>
    <mergeCell ref="C157:C158"/>
    <mergeCell ref="C159:C163"/>
    <mergeCell ref="C165:C166"/>
    <mergeCell ref="C170:C173"/>
    <mergeCell ref="C175:C181"/>
    <mergeCell ref="C182:C184"/>
    <mergeCell ref="C187:C188"/>
    <mergeCell ref="C196:C202"/>
    <mergeCell ref="C219:C233"/>
    <mergeCell ref="C234:C246"/>
    <mergeCell ref="C249:C263"/>
    <mergeCell ref="C270:C272"/>
    <mergeCell ref="C273:C274"/>
    <mergeCell ref="C277:C279"/>
    <mergeCell ref="C284:C292"/>
    <mergeCell ref="C295:C297"/>
    <mergeCell ref="C298:C299"/>
    <mergeCell ref="C315:C325"/>
    <mergeCell ref="C326:C327"/>
    <mergeCell ref="D6:D9"/>
    <mergeCell ref="D10:D18"/>
    <mergeCell ref="D19:D25"/>
    <mergeCell ref="D26:D28"/>
    <mergeCell ref="D29:D35"/>
    <mergeCell ref="D36:D39"/>
    <mergeCell ref="D42:D45"/>
    <mergeCell ref="D47:D54"/>
    <mergeCell ref="D56:D65"/>
    <mergeCell ref="D66:D68"/>
    <mergeCell ref="D72:D73"/>
    <mergeCell ref="D75:D77"/>
    <mergeCell ref="D78:D80"/>
    <mergeCell ref="D81:D82"/>
    <mergeCell ref="D84:D87"/>
    <mergeCell ref="D88:D89"/>
    <mergeCell ref="D90:D92"/>
    <mergeCell ref="D100:D101"/>
    <mergeCell ref="D102:D103"/>
    <mergeCell ref="D106:D111"/>
    <mergeCell ref="D112:D116"/>
    <mergeCell ref="D119:D126"/>
    <mergeCell ref="D128:D131"/>
    <mergeCell ref="D135:D138"/>
    <mergeCell ref="D141:D142"/>
    <mergeCell ref="D144:D145"/>
    <mergeCell ref="D152:D153"/>
    <mergeCell ref="D154:D156"/>
    <mergeCell ref="D157:D158"/>
    <mergeCell ref="D159:D163"/>
    <mergeCell ref="D165:D166"/>
    <mergeCell ref="D170:D173"/>
    <mergeCell ref="D175:D181"/>
    <mergeCell ref="D182:D184"/>
    <mergeCell ref="D187:D188"/>
    <mergeCell ref="D196:D202"/>
    <mergeCell ref="D219:D233"/>
    <mergeCell ref="D234:D246"/>
    <mergeCell ref="D249:D263"/>
    <mergeCell ref="D270:D272"/>
    <mergeCell ref="D273:D274"/>
    <mergeCell ref="D277:D279"/>
    <mergeCell ref="D284:D292"/>
    <mergeCell ref="D295:D297"/>
    <mergeCell ref="D298:D299"/>
    <mergeCell ref="D312:D313"/>
    <mergeCell ref="D315:D325"/>
    <mergeCell ref="D326:D327"/>
    <mergeCell ref="E285:E286"/>
    <mergeCell ref="E288:E289"/>
    <mergeCell ref="E316:E317"/>
    <mergeCell ref="E318:E319"/>
    <mergeCell ref="E322:E323"/>
    <mergeCell ref="G6:G9"/>
    <mergeCell ref="G10:G18"/>
    <mergeCell ref="G19:G25"/>
    <mergeCell ref="G26:G28"/>
    <mergeCell ref="G29:G35"/>
    <mergeCell ref="G36:G39"/>
    <mergeCell ref="G42:G45"/>
    <mergeCell ref="G47:G54"/>
    <mergeCell ref="G56:G65"/>
    <mergeCell ref="G66:G68"/>
    <mergeCell ref="G72:G73"/>
    <mergeCell ref="G75:G77"/>
    <mergeCell ref="G78:G80"/>
    <mergeCell ref="G81:G82"/>
    <mergeCell ref="G84:G87"/>
    <mergeCell ref="G88:G89"/>
    <mergeCell ref="G90:G92"/>
    <mergeCell ref="G100:G101"/>
    <mergeCell ref="G102:G103"/>
    <mergeCell ref="G106:G111"/>
    <mergeCell ref="G112:G116"/>
    <mergeCell ref="G119:G126"/>
    <mergeCell ref="G128:G131"/>
    <mergeCell ref="G135:G138"/>
    <mergeCell ref="G141:G142"/>
    <mergeCell ref="G144:G145"/>
    <mergeCell ref="G152:G153"/>
    <mergeCell ref="G154:G156"/>
    <mergeCell ref="G159:G163"/>
    <mergeCell ref="G165:G166"/>
    <mergeCell ref="G170:G173"/>
    <mergeCell ref="G175:G181"/>
    <mergeCell ref="G182:G184"/>
    <mergeCell ref="G187:G188"/>
    <mergeCell ref="G196:G202"/>
    <mergeCell ref="G219:G233"/>
    <mergeCell ref="G234:G246"/>
    <mergeCell ref="G249:G263"/>
    <mergeCell ref="G270:G272"/>
    <mergeCell ref="G273:G274"/>
    <mergeCell ref="G277:G279"/>
    <mergeCell ref="G284:G292"/>
    <mergeCell ref="G295:G297"/>
    <mergeCell ref="G298:G299"/>
    <mergeCell ref="G302:G306"/>
    <mergeCell ref="G307:G309"/>
    <mergeCell ref="G312:G313"/>
    <mergeCell ref="G316:G317"/>
    <mergeCell ref="G318:G319"/>
    <mergeCell ref="G322:G323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A7" sqref="A7:A8"/>
    </sheetView>
  </sheetViews>
  <sheetFormatPr defaultColWidth="9" defaultRowHeight="13.5" outlineLevelCol="7"/>
  <cols>
    <col min="1" max="1" width="24" style="59" customWidth="1"/>
    <col min="2" max="2" width="15.1833333333333" style="59" customWidth="1"/>
    <col min="3" max="3" width="18.6333333333333" style="59" customWidth="1"/>
    <col min="4" max="4" width="14.45" style="59" customWidth="1"/>
    <col min="5" max="5" width="44.725" style="59" customWidth="1"/>
    <col min="6" max="6" width="21" style="59" customWidth="1"/>
    <col min="7" max="7" width="14.5416666666667" style="59" customWidth="1"/>
    <col min="8" max="8" width="32.3666666666667" style="59" customWidth="1"/>
    <col min="9" max="16384" width="9" style="59"/>
  </cols>
  <sheetData>
    <row r="1" s="108" customFormat="1" ht="22.5" spans="1:8">
      <c r="A1" s="110" t="s">
        <v>361</v>
      </c>
      <c r="B1" s="111"/>
      <c r="C1" s="111"/>
      <c r="D1" s="111"/>
      <c r="E1" s="111"/>
      <c r="F1" s="111"/>
      <c r="G1" s="111"/>
      <c r="H1" s="111"/>
    </row>
    <row r="2" s="109" customFormat="1" ht="20.25" spans="1:8">
      <c r="A2" s="112" t="s">
        <v>19</v>
      </c>
      <c r="B2" s="27" t="s">
        <v>21</v>
      </c>
      <c r="C2" s="27" t="s">
        <v>31</v>
      </c>
      <c r="D2" s="27" t="s">
        <v>33</v>
      </c>
      <c r="E2" s="27" t="s">
        <v>32</v>
      </c>
      <c r="F2" s="27" t="s">
        <v>362</v>
      </c>
      <c r="G2" s="113" t="s">
        <v>363</v>
      </c>
      <c r="H2" s="27" t="s">
        <v>26</v>
      </c>
    </row>
    <row r="3" s="108" customFormat="1" ht="18.75" spans="1:8">
      <c r="A3" s="70" t="s">
        <v>2</v>
      </c>
      <c r="B3" s="7">
        <v>20202143</v>
      </c>
      <c r="C3" s="7">
        <v>2020214307</v>
      </c>
      <c r="D3" s="7" t="s">
        <v>364</v>
      </c>
      <c r="E3" s="7" t="s">
        <v>365</v>
      </c>
      <c r="F3" s="7" t="s">
        <v>366</v>
      </c>
      <c r="G3" s="7">
        <v>11.16</v>
      </c>
      <c r="H3" s="7"/>
    </row>
    <row r="4" s="108" customFormat="1" ht="18.75" spans="1:8">
      <c r="A4" s="13"/>
      <c r="B4" s="7"/>
      <c r="C4" s="7">
        <v>2020214312</v>
      </c>
      <c r="D4" s="34" t="s">
        <v>367</v>
      </c>
      <c r="E4" s="7" t="s">
        <v>365</v>
      </c>
      <c r="F4" s="7" t="s">
        <v>366</v>
      </c>
      <c r="G4" s="7">
        <v>11.16</v>
      </c>
      <c r="H4" s="14"/>
    </row>
    <row r="5" s="108" customFormat="1" ht="18.75" spans="1:8">
      <c r="A5" s="56"/>
      <c r="B5" s="7"/>
      <c r="C5" s="7">
        <v>2020214311</v>
      </c>
      <c r="D5" s="7" t="s">
        <v>368</v>
      </c>
      <c r="E5" s="7" t="s">
        <v>365</v>
      </c>
      <c r="F5" s="7" t="s">
        <v>366</v>
      </c>
      <c r="G5" s="7">
        <v>11.16</v>
      </c>
      <c r="H5" s="114"/>
    </row>
    <row r="6" s="108" customFormat="1" ht="18.75" spans="1:8">
      <c r="A6" s="57" t="s">
        <v>3</v>
      </c>
      <c r="B6" s="7">
        <v>20202634</v>
      </c>
      <c r="C6" s="7">
        <v>2020263202</v>
      </c>
      <c r="D6" s="7" t="s">
        <v>369</v>
      </c>
      <c r="E6" s="7" t="s">
        <v>229</v>
      </c>
      <c r="F6" s="7" t="s">
        <v>366</v>
      </c>
      <c r="G6" s="7">
        <v>11.18</v>
      </c>
      <c r="H6" s="7"/>
    </row>
    <row r="7" s="59" customFormat="1" ht="18.75" spans="1:8">
      <c r="A7" s="76" t="s">
        <v>4</v>
      </c>
      <c r="B7" s="115">
        <v>20203634</v>
      </c>
      <c r="C7" s="38">
        <v>2020363404</v>
      </c>
      <c r="D7" s="38" t="s">
        <v>370</v>
      </c>
      <c r="E7" s="38" t="s">
        <v>371</v>
      </c>
      <c r="F7" s="116" t="s">
        <v>366</v>
      </c>
      <c r="G7" s="38">
        <v>11.18</v>
      </c>
      <c r="H7" s="38" t="s">
        <v>372</v>
      </c>
    </row>
    <row r="8" s="59" customFormat="1" ht="18.75" spans="1:8">
      <c r="A8" s="13"/>
      <c r="B8" s="117"/>
      <c r="C8" s="38">
        <v>2020363424</v>
      </c>
      <c r="D8" s="38" t="s">
        <v>373</v>
      </c>
      <c r="E8" s="38" t="s">
        <v>371</v>
      </c>
      <c r="F8" s="116" t="s">
        <v>366</v>
      </c>
      <c r="G8" s="38">
        <v>11.18</v>
      </c>
      <c r="H8" s="38" t="s">
        <v>372</v>
      </c>
    </row>
    <row r="9" s="108" customFormat="1" ht="18.75" spans="1:8">
      <c r="A9" s="57" t="s">
        <v>5</v>
      </c>
      <c r="B9" s="118" t="s">
        <v>374</v>
      </c>
      <c r="C9" s="31"/>
      <c r="D9" s="31"/>
      <c r="E9" s="31"/>
      <c r="F9" s="31"/>
      <c r="G9" s="31"/>
      <c r="H9" s="32"/>
    </row>
    <row r="10" ht="18.75" spans="2:8">
      <c r="B10" s="119"/>
      <c r="C10" s="120"/>
      <c r="D10" s="120"/>
      <c r="E10" s="121"/>
      <c r="F10" s="119"/>
      <c r="G10" s="122"/>
      <c r="H10" s="123"/>
    </row>
    <row r="11" ht="18.75" spans="2:8">
      <c r="B11" s="119"/>
      <c r="C11" s="120"/>
      <c r="D11" s="120"/>
      <c r="E11" s="121"/>
      <c r="F11" s="119"/>
      <c r="G11" s="122"/>
      <c r="H11" s="123"/>
    </row>
    <row r="12" ht="18.75" spans="2:8">
      <c r="B12" s="119"/>
      <c r="C12" s="120"/>
      <c r="D12" s="120"/>
      <c r="E12" s="121"/>
      <c r="F12" s="119"/>
      <c r="G12" s="122"/>
      <c r="H12" s="123"/>
    </row>
    <row r="13" spans="2:8">
      <c r="B13" s="123"/>
      <c r="C13" s="123"/>
      <c r="D13" s="123"/>
      <c r="E13" s="123"/>
      <c r="F13" s="123"/>
      <c r="G13" s="123"/>
      <c r="H13" s="123"/>
    </row>
    <row r="14" spans="2:8">
      <c r="B14" s="123"/>
      <c r="C14" s="123"/>
      <c r="D14" s="123"/>
      <c r="E14" s="123"/>
      <c r="F14" s="123"/>
      <c r="G14" s="123"/>
      <c r="H14" s="123"/>
    </row>
    <row r="17" spans="1:8">
      <c r="A17" s="123"/>
      <c r="B17" s="123"/>
      <c r="C17" s="123"/>
      <c r="D17" s="123"/>
      <c r="E17" s="123"/>
      <c r="F17" s="123"/>
      <c r="G17" s="123"/>
      <c r="H17" s="123"/>
    </row>
    <row r="18" spans="1:8">
      <c r="A18" s="123"/>
      <c r="B18" s="123"/>
      <c r="C18" s="123"/>
      <c r="D18" s="123"/>
      <c r="E18" s="123"/>
      <c r="F18" s="123"/>
      <c r="G18" s="123"/>
      <c r="H18" s="123"/>
    </row>
    <row r="19" ht="18.75" spans="1:8">
      <c r="A19" s="123"/>
      <c r="B19" s="124"/>
      <c r="C19" s="120"/>
      <c r="D19" s="120"/>
      <c r="E19" s="121"/>
      <c r="F19" s="119"/>
      <c r="G19" s="119"/>
      <c r="H19" s="123"/>
    </row>
    <row r="20" ht="18.75" spans="1:8">
      <c r="A20" s="123"/>
      <c r="B20" s="124"/>
      <c r="C20" s="120"/>
      <c r="D20" s="120"/>
      <c r="E20" s="121"/>
      <c r="F20" s="119"/>
      <c r="G20" s="119"/>
      <c r="H20" s="123"/>
    </row>
    <row r="21" ht="18.75" spans="1:8">
      <c r="A21" s="123"/>
      <c r="B21" s="124"/>
      <c r="C21" s="120"/>
      <c r="D21" s="120"/>
      <c r="E21" s="121"/>
      <c r="F21" s="119"/>
      <c r="G21" s="119"/>
      <c r="H21" s="123"/>
    </row>
    <row r="22" ht="18.75" spans="1:8">
      <c r="A22" s="123"/>
      <c r="B22" s="124"/>
      <c r="C22" s="120"/>
      <c r="D22" s="120"/>
      <c r="E22" s="121"/>
      <c r="F22" s="119"/>
      <c r="G22" s="119"/>
      <c r="H22" s="123"/>
    </row>
    <row r="23" ht="18.75" spans="1:8">
      <c r="A23" s="123"/>
      <c r="B23" s="119"/>
      <c r="C23" s="120"/>
      <c r="D23" s="120"/>
      <c r="E23" s="121"/>
      <c r="F23" s="120"/>
      <c r="G23" s="125"/>
      <c r="H23" s="123"/>
    </row>
    <row r="24" ht="18.75" spans="1:8">
      <c r="A24" s="123"/>
      <c r="B24" s="119"/>
      <c r="C24" s="120"/>
      <c r="D24" s="120"/>
      <c r="E24" s="121"/>
      <c r="F24" s="119"/>
      <c r="G24" s="122"/>
      <c r="H24" s="123"/>
    </row>
    <row r="25" ht="18.75" spans="1:8">
      <c r="A25" s="123"/>
      <c r="B25" s="119"/>
      <c r="C25" s="120"/>
      <c r="D25" s="120"/>
      <c r="E25" s="121"/>
      <c r="F25" s="119"/>
      <c r="G25" s="122"/>
      <c r="H25" s="123"/>
    </row>
    <row r="26" ht="18.75" spans="1:8">
      <c r="A26" s="123"/>
      <c r="B26" s="119"/>
      <c r="C26" s="120"/>
      <c r="D26" s="120"/>
      <c r="E26" s="121"/>
      <c r="F26" s="119"/>
      <c r="G26" s="122"/>
      <c r="H26" s="123"/>
    </row>
    <row r="27" ht="18.75" spans="1:8">
      <c r="A27" s="123"/>
      <c r="B27" s="119"/>
      <c r="C27" s="120"/>
      <c r="D27" s="120"/>
      <c r="E27" s="121"/>
      <c r="F27" s="119"/>
      <c r="G27" s="122"/>
      <c r="H27" s="123"/>
    </row>
    <row r="28" spans="1:8">
      <c r="A28" s="123"/>
      <c r="B28" s="123"/>
      <c r="C28" s="123"/>
      <c r="D28" s="123"/>
      <c r="E28" s="123"/>
      <c r="F28" s="123"/>
      <c r="G28" s="123"/>
      <c r="H28" s="123"/>
    </row>
    <row r="29" spans="1:8">
      <c r="A29" s="123"/>
      <c r="B29" s="123"/>
      <c r="C29" s="123"/>
      <c r="D29" s="123"/>
      <c r="E29" s="123"/>
      <c r="F29" s="123"/>
      <c r="G29" s="123"/>
      <c r="H29" s="123"/>
    </row>
    <row r="30" spans="1:8">
      <c r="A30" s="123"/>
      <c r="B30" s="123"/>
      <c r="C30" s="123"/>
      <c r="D30" s="123"/>
      <c r="E30" s="123"/>
      <c r="F30" s="123"/>
      <c r="G30" s="123"/>
      <c r="H30" s="123"/>
    </row>
  </sheetData>
  <mergeCells count="6">
    <mergeCell ref="A1:H1"/>
    <mergeCell ref="B9:H9"/>
    <mergeCell ref="A3:A5"/>
    <mergeCell ref="A7:A8"/>
    <mergeCell ref="B3:B5"/>
    <mergeCell ref="B7:B8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2"/>
  <sheetViews>
    <sheetView topLeftCell="A13" workbookViewId="0">
      <selection activeCell="A40" sqref="A40:A42"/>
    </sheetView>
  </sheetViews>
  <sheetFormatPr defaultColWidth="9" defaultRowHeight="13.5"/>
  <cols>
    <col min="1" max="1" width="20.3666666666667" style="59" customWidth="1"/>
    <col min="2" max="2" width="7.36666666666667" style="86" customWidth="1"/>
    <col min="3" max="3" width="13.6333333333333" style="59" customWidth="1"/>
    <col min="4" max="4" width="10" style="59" customWidth="1"/>
    <col min="5" max="13" width="9" style="59"/>
    <col min="14" max="14" width="9.54166666666667" style="59" customWidth="1"/>
    <col min="15" max="15" width="9.09166666666667" style="59" customWidth="1"/>
    <col min="16" max="16" width="17.0916666666667" style="59" customWidth="1"/>
    <col min="17" max="17" width="78.8166666666667" style="59" customWidth="1"/>
    <col min="18" max="18" width="140.816666666667" style="59" customWidth="1"/>
    <col min="19" max="16384" width="9" style="59"/>
  </cols>
  <sheetData>
    <row r="1" s="24" customFormat="1" ht="22.5" spans="1:20">
      <c r="A1" s="87" t="s">
        <v>375</v>
      </c>
      <c r="B1" s="88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102"/>
      <c r="T1" s="102"/>
    </row>
    <row r="2" s="85" customFormat="1" ht="60.75" spans="1:19">
      <c r="A2" s="27" t="s">
        <v>19</v>
      </c>
      <c r="B2" s="27" t="s">
        <v>20</v>
      </c>
      <c r="C2" s="27" t="s">
        <v>21</v>
      </c>
      <c r="D2" s="90" t="s">
        <v>376</v>
      </c>
      <c r="E2" s="90" t="s">
        <v>377</v>
      </c>
      <c r="F2" s="90" t="s">
        <v>378</v>
      </c>
      <c r="G2" s="90" t="s">
        <v>379</v>
      </c>
      <c r="H2" s="90" t="s">
        <v>380</v>
      </c>
      <c r="I2" s="90" t="s">
        <v>381</v>
      </c>
      <c r="J2" s="90" t="s">
        <v>382</v>
      </c>
      <c r="K2" s="90" t="s">
        <v>383</v>
      </c>
      <c r="L2" s="90" t="s">
        <v>384</v>
      </c>
      <c r="M2" s="90" t="s">
        <v>385</v>
      </c>
      <c r="N2" s="90" t="s">
        <v>386</v>
      </c>
      <c r="O2" s="98" t="s">
        <v>387</v>
      </c>
      <c r="P2" s="90" t="s">
        <v>388</v>
      </c>
      <c r="Q2" s="27" t="s">
        <v>26</v>
      </c>
      <c r="R2" s="27" t="s">
        <v>389</v>
      </c>
      <c r="S2" s="103"/>
    </row>
    <row r="3" s="24" customFormat="1" ht="15.65" customHeight="1" spans="1:19">
      <c r="A3" s="91" t="s">
        <v>2</v>
      </c>
      <c r="B3" s="91">
        <v>1</v>
      </c>
      <c r="C3" s="11">
        <v>20212131</v>
      </c>
      <c r="D3" s="92">
        <v>5</v>
      </c>
      <c r="E3" s="92">
        <v>5</v>
      </c>
      <c r="F3" s="11">
        <v>4.8</v>
      </c>
      <c r="G3" s="11">
        <v>5</v>
      </c>
      <c r="H3" s="11">
        <v>4.2</v>
      </c>
      <c r="I3" s="11">
        <v>5</v>
      </c>
      <c r="J3" s="11" t="s">
        <v>390</v>
      </c>
      <c r="K3" s="11" t="s">
        <v>390</v>
      </c>
      <c r="L3" s="11">
        <v>5</v>
      </c>
      <c r="M3" s="11">
        <v>5</v>
      </c>
      <c r="N3" s="34">
        <f t="shared" ref="N3:N12" si="0">SUM(D3:M3)</f>
        <v>39</v>
      </c>
      <c r="O3" s="99">
        <f>AVERAGE(D3:M3)</f>
        <v>4.875</v>
      </c>
      <c r="P3" s="34">
        <f>RANK(O3,$O$3:$O$11,0)</f>
        <v>7</v>
      </c>
      <c r="Q3" s="34" t="s">
        <v>391</v>
      </c>
      <c r="R3" s="34"/>
      <c r="S3" s="33"/>
    </row>
    <row r="4" s="24" customFormat="1" ht="18.75" spans="1:19">
      <c r="A4" s="93"/>
      <c r="B4" s="91">
        <v>2</v>
      </c>
      <c r="C4" s="11">
        <v>20212132</v>
      </c>
      <c r="D4" s="92">
        <v>5</v>
      </c>
      <c r="E4" s="92">
        <v>5</v>
      </c>
      <c r="F4" s="11">
        <v>5</v>
      </c>
      <c r="G4" s="11">
        <v>5</v>
      </c>
      <c r="H4" s="11" t="s">
        <v>390</v>
      </c>
      <c r="I4" s="11" t="s">
        <v>390</v>
      </c>
      <c r="J4" s="11" t="s">
        <v>390</v>
      </c>
      <c r="K4" s="11" t="s">
        <v>390</v>
      </c>
      <c r="L4" s="11">
        <v>5</v>
      </c>
      <c r="M4" s="11">
        <v>5</v>
      </c>
      <c r="N4" s="34">
        <f t="shared" si="0"/>
        <v>30</v>
      </c>
      <c r="O4" s="99">
        <f t="shared" ref="O4:O12" si="1">AVERAGE(D4:M4)</f>
        <v>5</v>
      </c>
      <c r="P4" s="34">
        <f t="shared" ref="P4:P11" si="2">RANK(O4,$O$3:$O$11,0)</f>
        <v>1</v>
      </c>
      <c r="Q4" s="34" t="s">
        <v>392</v>
      </c>
      <c r="R4" s="34"/>
      <c r="S4" s="33"/>
    </row>
    <row r="5" s="24" customFormat="1" ht="18.75" spans="1:19">
      <c r="A5" s="93"/>
      <c r="B5" s="91">
        <v>3</v>
      </c>
      <c r="C5" s="11">
        <v>20212133</v>
      </c>
      <c r="D5" s="92">
        <v>5</v>
      </c>
      <c r="E5" s="92">
        <v>5</v>
      </c>
      <c r="F5" s="11">
        <v>5</v>
      </c>
      <c r="G5" s="11">
        <v>5</v>
      </c>
      <c r="H5" s="11" t="s">
        <v>390</v>
      </c>
      <c r="I5" s="11" t="s">
        <v>390</v>
      </c>
      <c r="J5" s="11" t="s">
        <v>390</v>
      </c>
      <c r="K5" s="11" t="s">
        <v>390</v>
      </c>
      <c r="L5" s="11">
        <v>5</v>
      </c>
      <c r="M5" s="11">
        <v>5</v>
      </c>
      <c r="N5" s="34">
        <f t="shared" si="0"/>
        <v>30</v>
      </c>
      <c r="O5" s="99">
        <f t="shared" si="1"/>
        <v>5</v>
      </c>
      <c r="P5" s="34">
        <f t="shared" si="2"/>
        <v>1</v>
      </c>
      <c r="Q5" s="34" t="s">
        <v>392</v>
      </c>
      <c r="R5" s="34"/>
      <c r="S5" s="33"/>
    </row>
    <row r="6" s="24" customFormat="1" ht="18.75" spans="1:19">
      <c r="A6" s="93"/>
      <c r="B6" s="91">
        <v>4</v>
      </c>
      <c r="C6" s="11">
        <v>20212134</v>
      </c>
      <c r="D6" s="92">
        <v>5</v>
      </c>
      <c r="E6" s="92">
        <v>5</v>
      </c>
      <c r="F6" s="11">
        <v>5</v>
      </c>
      <c r="G6" s="11">
        <v>5</v>
      </c>
      <c r="H6" s="11" t="s">
        <v>390</v>
      </c>
      <c r="I6" s="11" t="s">
        <v>390</v>
      </c>
      <c r="J6" s="11">
        <v>5</v>
      </c>
      <c r="K6" s="11">
        <v>3.8</v>
      </c>
      <c r="L6" s="11" t="s">
        <v>390</v>
      </c>
      <c r="M6" s="11" t="s">
        <v>390</v>
      </c>
      <c r="N6" s="34">
        <f t="shared" si="0"/>
        <v>28.8</v>
      </c>
      <c r="O6" s="99">
        <f t="shared" si="1"/>
        <v>4.8</v>
      </c>
      <c r="P6" s="34">
        <f t="shared" si="2"/>
        <v>8</v>
      </c>
      <c r="Q6" s="34" t="s">
        <v>393</v>
      </c>
      <c r="R6" s="92" t="s">
        <v>394</v>
      </c>
      <c r="S6" s="33"/>
    </row>
    <row r="7" s="24" customFormat="1" ht="18.75" spans="1:19">
      <c r="A7" s="93"/>
      <c r="B7" s="91">
        <v>5</v>
      </c>
      <c r="C7" s="11">
        <v>20212135</v>
      </c>
      <c r="D7" s="92">
        <v>5</v>
      </c>
      <c r="E7" s="92">
        <v>5</v>
      </c>
      <c r="F7" s="11">
        <v>5</v>
      </c>
      <c r="G7" s="11">
        <v>5</v>
      </c>
      <c r="H7" s="11">
        <v>4.4</v>
      </c>
      <c r="I7" s="11">
        <v>5</v>
      </c>
      <c r="J7" s="11">
        <v>5</v>
      </c>
      <c r="K7" s="11">
        <v>5</v>
      </c>
      <c r="L7" s="11" t="s">
        <v>390</v>
      </c>
      <c r="M7" s="11" t="s">
        <v>390</v>
      </c>
      <c r="N7" s="34">
        <f t="shared" si="0"/>
        <v>39.4</v>
      </c>
      <c r="O7" s="99">
        <f t="shared" si="1"/>
        <v>4.925</v>
      </c>
      <c r="P7" s="34">
        <f t="shared" si="2"/>
        <v>5</v>
      </c>
      <c r="Q7" s="34" t="s">
        <v>395</v>
      </c>
      <c r="R7" s="34"/>
      <c r="S7" s="33"/>
    </row>
    <row r="8" s="24" customFormat="1" ht="18.75" spans="1:18">
      <c r="A8" s="93"/>
      <c r="B8" s="91">
        <v>6</v>
      </c>
      <c r="C8" s="11">
        <v>20212136</v>
      </c>
      <c r="D8" s="92">
        <v>5</v>
      </c>
      <c r="E8" s="92">
        <v>5</v>
      </c>
      <c r="F8" s="11">
        <v>4.8</v>
      </c>
      <c r="G8" s="11">
        <v>5</v>
      </c>
      <c r="H8" s="11">
        <v>4.4</v>
      </c>
      <c r="I8" s="11">
        <v>5</v>
      </c>
      <c r="J8" s="11">
        <v>5</v>
      </c>
      <c r="K8" s="11">
        <v>5</v>
      </c>
      <c r="L8" s="11" t="s">
        <v>390</v>
      </c>
      <c r="M8" s="11" t="s">
        <v>390</v>
      </c>
      <c r="N8" s="34">
        <f t="shared" si="0"/>
        <v>39.2</v>
      </c>
      <c r="O8" s="99">
        <f t="shared" si="1"/>
        <v>4.9</v>
      </c>
      <c r="P8" s="34">
        <f t="shared" si="2"/>
        <v>6</v>
      </c>
      <c r="Q8" s="34" t="s">
        <v>393</v>
      </c>
      <c r="R8" s="34"/>
    </row>
    <row r="9" s="24" customFormat="1" ht="18.75" spans="1:18">
      <c r="A9" s="93"/>
      <c r="B9" s="91">
        <v>7</v>
      </c>
      <c r="C9" s="11">
        <v>20212137</v>
      </c>
      <c r="D9" s="92">
        <v>5</v>
      </c>
      <c r="E9" s="92">
        <v>5</v>
      </c>
      <c r="F9" s="11">
        <v>5</v>
      </c>
      <c r="G9" s="11">
        <v>5</v>
      </c>
      <c r="H9" s="11" t="s">
        <v>390</v>
      </c>
      <c r="I9" s="11" t="s">
        <v>390</v>
      </c>
      <c r="J9" s="11">
        <v>5</v>
      </c>
      <c r="K9" s="11">
        <v>5</v>
      </c>
      <c r="L9" s="11" t="s">
        <v>390</v>
      </c>
      <c r="M9" s="11" t="s">
        <v>390</v>
      </c>
      <c r="N9" s="34">
        <f t="shared" si="0"/>
        <v>30</v>
      </c>
      <c r="O9" s="99">
        <f t="shared" si="1"/>
        <v>5</v>
      </c>
      <c r="P9" s="34">
        <f t="shared" si="2"/>
        <v>1</v>
      </c>
      <c r="Q9" s="34" t="s">
        <v>393</v>
      </c>
      <c r="R9" s="34"/>
    </row>
    <row r="10" s="24" customFormat="1" ht="18.75" spans="1:18">
      <c r="A10" s="93"/>
      <c r="B10" s="91">
        <v>8</v>
      </c>
      <c r="C10" s="11">
        <v>20212138</v>
      </c>
      <c r="D10" s="34" t="s">
        <v>390</v>
      </c>
      <c r="E10" s="34" t="s">
        <v>390</v>
      </c>
      <c r="F10" s="11">
        <v>5</v>
      </c>
      <c r="G10" s="11">
        <v>5</v>
      </c>
      <c r="H10" s="11" t="s">
        <v>390</v>
      </c>
      <c r="I10" s="11" t="s">
        <v>390</v>
      </c>
      <c r="J10" s="11">
        <v>5</v>
      </c>
      <c r="K10" s="11">
        <v>5</v>
      </c>
      <c r="L10" s="11" t="s">
        <v>390</v>
      </c>
      <c r="M10" s="11" t="s">
        <v>390</v>
      </c>
      <c r="N10" s="34">
        <f t="shared" si="0"/>
        <v>20</v>
      </c>
      <c r="O10" s="99">
        <f t="shared" si="1"/>
        <v>5</v>
      </c>
      <c r="P10" s="34">
        <f t="shared" si="2"/>
        <v>1</v>
      </c>
      <c r="Q10" s="34" t="s">
        <v>393</v>
      </c>
      <c r="R10" s="34"/>
    </row>
    <row r="11" s="24" customFormat="1" ht="18.75" spans="1:18">
      <c r="A11" s="93"/>
      <c r="B11" s="91">
        <v>9</v>
      </c>
      <c r="C11" s="11">
        <v>20213131</v>
      </c>
      <c r="D11" s="92">
        <v>4.6</v>
      </c>
      <c r="E11" s="92">
        <v>5</v>
      </c>
      <c r="F11" s="11">
        <v>4.6</v>
      </c>
      <c r="G11" s="11">
        <v>5</v>
      </c>
      <c r="H11" s="11" t="s">
        <v>390</v>
      </c>
      <c r="I11" s="11" t="s">
        <v>390</v>
      </c>
      <c r="J11" s="11">
        <v>4.6</v>
      </c>
      <c r="K11" s="11">
        <v>5</v>
      </c>
      <c r="L11" s="11" t="s">
        <v>390</v>
      </c>
      <c r="M11" s="11" t="s">
        <v>390</v>
      </c>
      <c r="N11" s="34">
        <f t="shared" si="0"/>
        <v>28.8</v>
      </c>
      <c r="O11" s="99">
        <f t="shared" si="1"/>
        <v>4.8</v>
      </c>
      <c r="P11" s="34">
        <f t="shared" si="2"/>
        <v>8</v>
      </c>
      <c r="Q11" s="34" t="s">
        <v>393</v>
      </c>
      <c r="R11" s="34"/>
    </row>
    <row r="12" s="25" customFormat="1" ht="18.75" spans="1:23">
      <c r="A12" s="94" t="s">
        <v>3</v>
      </c>
      <c r="B12" s="91">
        <v>10</v>
      </c>
      <c r="C12" s="34">
        <v>20212431</v>
      </c>
      <c r="D12" s="34">
        <v>3.5</v>
      </c>
      <c r="E12" s="34">
        <v>5</v>
      </c>
      <c r="F12" s="34">
        <v>4</v>
      </c>
      <c r="G12" s="34">
        <v>5</v>
      </c>
      <c r="H12" s="34">
        <v>5</v>
      </c>
      <c r="I12" s="34">
        <v>5</v>
      </c>
      <c r="J12" s="34">
        <v>4</v>
      </c>
      <c r="K12" s="34">
        <v>4</v>
      </c>
      <c r="L12" s="34">
        <v>5</v>
      </c>
      <c r="M12" s="34">
        <v>5</v>
      </c>
      <c r="N12" s="34">
        <f t="shared" si="0"/>
        <v>45.5</v>
      </c>
      <c r="O12" s="99">
        <f t="shared" si="1"/>
        <v>4.55</v>
      </c>
      <c r="P12" s="34">
        <f>RANK(O12,$O$12:$O$25,0)</f>
        <v>10</v>
      </c>
      <c r="Q12" s="104"/>
      <c r="R12" s="34" t="s">
        <v>396</v>
      </c>
      <c r="S12" s="20"/>
      <c r="T12" s="20"/>
      <c r="U12" s="20"/>
      <c r="V12" s="20"/>
      <c r="W12" s="20"/>
    </row>
    <row r="13" s="25" customFormat="1" ht="18.75" spans="1:23">
      <c r="A13" s="94"/>
      <c r="B13" s="91">
        <v>11</v>
      </c>
      <c r="C13" s="34">
        <v>20212432</v>
      </c>
      <c r="D13" s="34">
        <v>4.5</v>
      </c>
      <c r="E13" s="34">
        <v>5</v>
      </c>
      <c r="F13" s="34">
        <v>5</v>
      </c>
      <c r="G13" s="34">
        <v>5</v>
      </c>
      <c r="H13" s="34">
        <v>5</v>
      </c>
      <c r="I13" s="34">
        <v>5</v>
      </c>
      <c r="J13" s="34">
        <v>5</v>
      </c>
      <c r="K13" s="34">
        <v>4.5</v>
      </c>
      <c r="L13" s="34">
        <v>5</v>
      </c>
      <c r="M13" s="34">
        <v>5</v>
      </c>
      <c r="N13" s="34">
        <f t="shared" ref="N13:N26" si="3">SUM(D13:M13)</f>
        <v>49</v>
      </c>
      <c r="O13" s="99">
        <f t="shared" ref="O13:O26" si="4">AVERAGE(D13:M13)</f>
        <v>4.9</v>
      </c>
      <c r="P13" s="34">
        <f t="shared" ref="P13:P25" si="5">RANK(O13,$O$12:$O$25,0)</f>
        <v>7</v>
      </c>
      <c r="Q13" s="104"/>
      <c r="R13" s="34" t="s">
        <v>397</v>
      </c>
      <c r="S13" s="20"/>
      <c r="T13" s="20"/>
      <c r="U13" s="20"/>
      <c r="V13" s="20"/>
      <c r="W13" s="20"/>
    </row>
    <row r="14" s="25" customFormat="1" ht="18.75" spans="1:23">
      <c r="A14" s="94"/>
      <c r="B14" s="91">
        <v>12</v>
      </c>
      <c r="C14" s="34">
        <v>20212433</v>
      </c>
      <c r="D14" s="34" t="s">
        <v>390</v>
      </c>
      <c r="E14" s="34" t="s">
        <v>390</v>
      </c>
      <c r="F14" s="34">
        <v>5</v>
      </c>
      <c r="G14" s="34">
        <v>5</v>
      </c>
      <c r="H14" s="34">
        <v>5</v>
      </c>
      <c r="I14" s="34">
        <v>4.5</v>
      </c>
      <c r="J14" s="34">
        <v>5</v>
      </c>
      <c r="K14" s="34">
        <v>5</v>
      </c>
      <c r="L14" s="38" t="s">
        <v>390</v>
      </c>
      <c r="M14" s="38" t="s">
        <v>390</v>
      </c>
      <c r="N14" s="34">
        <f t="shared" si="3"/>
        <v>29.5</v>
      </c>
      <c r="O14" s="99">
        <f t="shared" si="4"/>
        <v>4.91666666666667</v>
      </c>
      <c r="P14" s="34">
        <f t="shared" si="5"/>
        <v>6</v>
      </c>
      <c r="Q14" s="38" t="s">
        <v>398</v>
      </c>
      <c r="R14" s="34"/>
      <c r="S14" s="20"/>
      <c r="T14" s="20"/>
      <c r="U14" s="20"/>
      <c r="V14" s="20"/>
      <c r="W14" s="20"/>
    </row>
    <row r="15" s="25" customFormat="1" ht="18.75" spans="1:23">
      <c r="A15" s="94"/>
      <c r="B15" s="91">
        <v>13</v>
      </c>
      <c r="C15" s="34">
        <v>20212434</v>
      </c>
      <c r="D15" s="34">
        <v>5</v>
      </c>
      <c r="E15" s="34">
        <v>5</v>
      </c>
      <c r="F15" s="34">
        <v>4.5</v>
      </c>
      <c r="G15" s="34">
        <v>5</v>
      </c>
      <c r="H15" s="34">
        <v>5</v>
      </c>
      <c r="I15" s="34">
        <v>5</v>
      </c>
      <c r="J15" s="34">
        <v>5</v>
      </c>
      <c r="K15" s="34">
        <v>5</v>
      </c>
      <c r="L15" s="34">
        <v>5</v>
      </c>
      <c r="M15" s="34">
        <v>5</v>
      </c>
      <c r="N15" s="34">
        <f t="shared" si="3"/>
        <v>49.5</v>
      </c>
      <c r="O15" s="99">
        <f t="shared" si="4"/>
        <v>4.95</v>
      </c>
      <c r="P15" s="34">
        <f t="shared" si="5"/>
        <v>5</v>
      </c>
      <c r="Q15" s="34"/>
      <c r="R15" s="34" t="s">
        <v>399</v>
      </c>
      <c r="S15" s="20"/>
      <c r="T15" s="20"/>
      <c r="U15" s="20"/>
      <c r="V15" s="20"/>
      <c r="W15" s="20"/>
    </row>
    <row r="16" s="25" customFormat="1" ht="18.75" spans="1:23">
      <c r="A16" s="94"/>
      <c r="B16" s="91">
        <v>14</v>
      </c>
      <c r="C16" s="34">
        <v>20212435</v>
      </c>
      <c r="D16" s="34">
        <v>5</v>
      </c>
      <c r="E16" s="34">
        <v>5</v>
      </c>
      <c r="F16" s="34">
        <v>5</v>
      </c>
      <c r="G16" s="34">
        <v>3.5</v>
      </c>
      <c r="H16" s="34">
        <v>5</v>
      </c>
      <c r="I16" s="34">
        <v>5</v>
      </c>
      <c r="J16" s="34">
        <v>5</v>
      </c>
      <c r="K16" s="34">
        <v>5</v>
      </c>
      <c r="L16" s="34">
        <v>5</v>
      </c>
      <c r="M16" s="34">
        <v>5</v>
      </c>
      <c r="N16" s="34">
        <f t="shared" si="3"/>
        <v>48.5</v>
      </c>
      <c r="O16" s="99">
        <f t="shared" si="4"/>
        <v>4.85</v>
      </c>
      <c r="P16" s="34">
        <f t="shared" si="5"/>
        <v>8</v>
      </c>
      <c r="Q16" s="34"/>
      <c r="R16" s="34" t="s">
        <v>400</v>
      </c>
      <c r="S16" s="20"/>
      <c r="T16" s="20"/>
      <c r="U16" s="20"/>
      <c r="V16" s="20"/>
      <c r="W16" s="20"/>
    </row>
    <row r="17" s="25" customFormat="1" ht="18.75" spans="1:23">
      <c r="A17" s="94"/>
      <c r="B17" s="91">
        <v>15</v>
      </c>
      <c r="C17" s="34">
        <v>20212531</v>
      </c>
      <c r="D17" s="34">
        <v>5</v>
      </c>
      <c r="E17" s="34">
        <v>2.5</v>
      </c>
      <c r="F17" s="34">
        <v>5</v>
      </c>
      <c r="G17" s="34">
        <v>3.5</v>
      </c>
      <c r="H17" s="34">
        <v>5</v>
      </c>
      <c r="I17" s="34">
        <v>4</v>
      </c>
      <c r="J17" s="34">
        <v>5</v>
      </c>
      <c r="K17" s="34">
        <v>5</v>
      </c>
      <c r="L17" s="34">
        <v>5</v>
      </c>
      <c r="M17" s="34">
        <v>5</v>
      </c>
      <c r="N17" s="34">
        <f t="shared" si="3"/>
        <v>45</v>
      </c>
      <c r="O17" s="99">
        <f t="shared" si="4"/>
        <v>4.5</v>
      </c>
      <c r="P17" s="34">
        <f t="shared" si="5"/>
        <v>11</v>
      </c>
      <c r="Q17" s="34"/>
      <c r="R17" s="34" t="s">
        <v>401</v>
      </c>
      <c r="S17" s="20"/>
      <c r="T17" s="20"/>
      <c r="U17" s="20"/>
      <c r="V17" s="20"/>
      <c r="W17" s="20"/>
    </row>
    <row r="18" s="25" customFormat="1" ht="18.75" spans="1:23">
      <c r="A18" s="94"/>
      <c r="B18" s="91">
        <v>16</v>
      </c>
      <c r="C18" s="34">
        <v>20212532</v>
      </c>
      <c r="D18" s="34">
        <v>5</v>
      </c>
      <c r="E18" s="34">
        <v>5</v>
      </c>
      <c r="F18" s="34">
        <v>5</v>
      </c>
      <c r="G18" s="34">
        <v>5</v>
      </c>
      <c r="H18" s="34">
        <v>5</v>
      </c>
      <c r="I18" s="34">
        <v>5</v>
      </c>
      <c r="J18" s="34">
        <v>5</v>
      </c>
      <c r="K18" s="34">
        <v>5</v>
      </c>
      <c r="L18" s="38">
        <v>5</v>
      </c>
      <c r="M18" s="38">
        <v>5</v>
      </c>
      <c r="N18" s="34">
        <f t="shared" si="3"/>
        <v>50</v>
      </c>
      <c r="O18" s="99">
        <f t="shared" si="4"/>
        <v>5</v>
      </c>
      <c r="P18" s="34">
        <f t="shared" si="5"/>
        <v>1</v>
      </c>
      <c r="Q18" s="34"/>
      <c r="R18" s="34"/>
      <c r="S18" s="20"/>
      <c r="T18" s="20"/>
      <c r="U18" s="20"/>
      <c r="V18" s="20"/>
      <c r="W18" s="20"/>
    </row>
    <row r="19" s="25" customFormat="1" ht="18.75" spans="1:23">
      <c r="A19" s="94"/>
      <c r="B19" s="91">
        <v>17</v>
      </c>
      <c r="C19" s="34">
        <v>20212533</v>
      </c>
      <c r="D19" s="34">
        <v>5</v>
      </c>
      <c r="E19" s="34">
        <v>5</v>
      </c>
      <c r="F19" s="34">
        <v>5</v>
      </c>
      <c r="G19" s="34">
        <v>5</v>
      </c>
      <c r="H19" s="34">
        <v>5</v>
      </c>
      <c r="I19" s="34">
        <v>5</v>
      </c>
      <c r="J19" s="34">
        <v>5</v>
      </c>
      <c r="K19" s="34">
        <v>5</v>
      </c>
      <c r="L19" s="38">
        <v>5</v>
      </c>
      <c r="M19" s="38">
        <v>5</v>
      </c>
      <c r="N19" s="34">
        <f t="shared" si="3"/>
        <v>50</v>
      </c>
      <c r="O19" s="99">
        <f t="shared" si="4"/>
        <v>5</v>
      </c>
      <c r="P19" s="34">
        <f t="shared" si="5"/>
        <v>1</v>
      </c>
      <c r="Q19" s="34"/>
      <c r="R19" s="34"/>
      <c r="S19" s="20"/>
      <c r="T19" s="20"/>
      <c r="U19" s="20"/>
      <c r="V19" s="20"/>
      <c r="W19" s="20"/>
    </row>
    <row r="20" s="25" customFormat="1" ht="18.75" spans="1:23">
      <c r="A20" s="94"/>
      <c r="B20" s="91">
        <v>18</v>
      </c>
      <c r="C20" s="34">
        <v>20212534</v>
      </c>
      <c r="D20" s="34">
        <v>5</v>
      </c>
      <c r="E20" s="34">
        <v>5</v>
      </c>
      <c r="F20" s="34">
        <v>5</v>
      </c>
      <c r="G20" s="34">
        <v>5</v>
      </c>
      <c r="H20" s="34">
        <v>5</v>
      </c>
      <c r="I20" s="34">
        <v>5</v>
      </c>
      <c r="J20" s="34">
        <v>5</v>
      </c>
      <c r="K20" s="34">
        <v>5</v>
      </c>
      <c r="L20" s="38" t="s">
        <v>390</v>
      </c>
      <c r="M20" s="38" t="s">
        <v>390</v>
      </c>
      <c r="N20" s="34">
        <f t="shared" si="3"/>
        <v>40</v>
      </c>
      <c r="O20" s="99">
        <f t="shared" si="4"/>
        <v>5</v>
      </c>
      <c r="P20" s="34">
        <f t="shared" si="5"/>
        <v>1</v>
      </c>
      <c r="Q20" s="38" t="s">
        <v>402</v>
      </c>
      <c r="R20" s="105"/>
      <c r="S20" s="20"/>
      <c r="T20" s="20"/>
      <c r="U20" s="20"/>
      <c r="V20" s="20"/>
      <c r="W20" s="20"/>
    </row>
    <row r="21" s="25" customFormat="1" ht="18.75" spans="1:23">
      <c r="A21" s="94"/>
      <c r="B21" s="91">
        <v>19</v>
      </c>
      <c r="C21" s="34">
        <v>20212535</v>
      </c>
      <c r="D21" s="34">
        <v>5</v>
      </c>
      <c r="E21" s="34">
        <v>4</v>
      </c>
      <c r="F21" s="34">
        <v>5</v>
      </c>
      <c r="G21" s="34">
        <v>3.5</v>
      </c>
      <c r="H21" s="34">
        <v>5</v>
      </c>
      <c r="I21" s="34">
        <v>5</v>
      </c>
      <c r="J21" s="34">
        <v>5</v>
      </c>
      <c r="K21" s="34">
        <v>5</v>
      </c>
      <c r="L21" s="34">
        <v>5</v>
      </c>
      <c r="M21" s="34">
        <v>5</v>
      </c>
      <c r="N21" s="34">
        <f t="shared" si="3"/>
        <v>47.5</v>
      </c>
      <c r="O21" s="99">
        <f t="shared" si="4"/>
        <v>4.75</v>
      </c>
      <c r="P21" s="34">
        <f t="shared" si="5"/>
        <v>9</v>
      </c>
      <c r="Q21" s="34"/>
      <c r="R21" s="34" t="s">
        <v>403</v>
      </c>
      <c r="S21" s="20"/>
      <c r="T21" s="20"/>
      <c r="U21" s="20"/>
      <c r="V21" s="20"/>
      <c r="W21" s="20"/>
    </row>
    <row r="22" s="25" customFormat="1" ht="18.75" spans="1:23">
      <c r="A22" s="94"/>
      <c r="B22" s="91">
        <v>20</v>
      </c>
      <c r="C22" s="34">
        <v>20212631</v>
      </c>
      <c r="D22" s="34">
        <v>4</v>
      </c>
      <c r="E22" s="34">
        <v>0</v>
      </c>
      <c r="F22" s="34">
        <v>5</v>
      </c>
      <c r="G22" s="34">
        <v>0</v>
      </c>
      <c r="H22" s="34">
        <v>5</v>
      </c>
      <c r="I22" s="34">
        <v>3.5</v>
      </c>
      <c r="J22" s="34">
        <v>5</v>
      </c>
      <c r="K22" s="34">
        <v>5</v>
      </c>
      <c r="L22" s="34">
        <v>5</v>
      </c>
      <c r="M22" s="34">
        <v>0</v>
      </c>
      <c r="N22" s="34">
        <f t="shared" si="3"/>
        <v>32.5</v>
      </c>
      <c r="O22" s="99">
        <f t="shared" si="4"/>
        <v>3.25</v>
      </c>
      <c r="P22" s="34">
        <f t="shared" si="5"/>
        <v>14</v>
      </c>
      <c r="Q22" s="34"/>
      <c r="R22" s="106" t="s">
        <v>404</v>
      </c>
      <c r="S22" s="20"/>
      <c r="T22" s="20"/>
      <c r="U22" s="20"/>
      <c r="V22" s="20"/>
      <c r="W22" s="20"/>
    </row>
    <row r="23" s="25" customFormat="1" ht="18.75" spans="1:23">
      <c r="A23" s="94"/>
      <c r="B23" s="91">
        <v>21</v>
      </c>
      <c r="C23" s="34">
        <v>20212632</v>
      </c>
      <c r="D23" s="34">
        <v>4</v>
      </c>
      <c r="E23" s="34">
        <v>2.5</v>
      </c>
      <c r="F23" s="34">
        <v>5</v>
      </c>
      <c r="G23" s="34">
        <v>0.5</v>
      </c>
      <c r="H23" s="34">
        <v>5</v>
      </c>
      <c r="I23" s="34">
        <v>5</v>
      </c>
      <c r="J23" s="34">
        <v>5</v>
      </c>
      <c r="K23" s="34">
        <v>5</v>
      </c>
      <c r="L23" s="34">
        <v>5</v>
      </c>
      <c r="M23" s="34">
        <v>5</v>
      </c>
      <c r="N23" s="34">
        <f t="shared" si="3"/>
        <v>42</v>
      </c>
      <c r="O23" s="99">
        <f t="shared" si="4"/>
        <v>4.2</v>
      </c>
      <c r="P23" s="34">
        <f t="shared" si="5"/>
        <v>13</v>
      </c>
      <c r="Q23" s="34"/>
      <c r="R23" s="34" t="s">
        <v>405</v>
      </c>
      <c r="S23" s="20"/>
      <c r="T23" s="20"/>
      <c r="U23" s="20"/>
      <c r="V23" s="20"/>
      <c r="W23" s="20"/>
    </row>
    <row r="24" s="25" customFormat="1" ht="18.75" spans="1:23">
      <c r="A24" s="94"/>
      <c r="B24" s="91">
        <v>22</v>
      </c>
      <c r="C24" s="34">
        <v>20212633</v>
      </c>
      <c r="D24" s="34">
        <v>5</v>
      </c>
      <c r="E24" s="34">
        <v>2</v>
      </c>
      <c r="F24" s="34">
        <v>5</v>
      </c>
      <c r="G24" s="34">
        <v>3</v>
      </c>
      <c r="H24" s="34">
        <v>5</v>
      </c>
      <c r="I24" s="34">
        <v>5</v>
      </c>
      <c r="J24" s="34">
        <v>5</v>
      </c>
      <c r="K24" s="34">
        <v>5</v>
      </c>
      <c r="L24" s="34">
        <v>5</v>
      </c>
      <c r="M24" s="34">
        <v>5</v>
      </c>
      <c r="N24" s="34">
        <f t="shared" si="3"/>
        <v>45</v>
      </c>
      <c r="O24" s="99">
        <f t="shared" si="4"/>
        <v>4.5</v>
      </c>
      <c r="P24" s="34">
        <f t="shared" si="5"/>
        <v>11</v>
      </c>
      <c r="Q24" s="34"/>
      <c r="R24" s="34" t="s">
        <v>406</v>
      </c>
      <c r="S24" s="20"/>
      <c r="T24" s="20"/>
      <c r="U24" s="20"/>
      <c r="V24" s="20"/>
      <c r="W24" s="20"/>
    </row>
    <row r="25" s="25" customFormat="1" ht="18.75" spans="1:23">
      <c r="A25" s="94"/>
      <c r="B25" s="91">
        <v>23</v>
      </c>
      <c r="C25" s="34">
        <v>20212634</v>
      </c>
      <c r="D25" s="34">
        <v>5</v>
      </c>
      <c r="E25" s="34">
        <v>5</v>
      </c>
      <c r="F25" s="34">
        <v>5</v>
      </c>
      <c r="G25" s="34">
        <v>5</v>
      </c>
      <c r="H25" s="34">
        <v>5</v>
      </c>
      <c r="I25" s="34">
        <v>5</v>
      </c>
      <c r="J25" s="34">
        <v>5</v>
      </c>
      <c r="K25" s="34">
        <v>5</v>
      </c>
      <c r="L25" s="38" t="s">
        <v>390</v>
      </c>
      <c r="M25" s="38" t="s">
        <v>390</v>
      </c>
      <c r="N25" s="34">
        <f t="shared" si="3"/>
        <v>40</v>
      </c>
      <c r="O25" s="99">
        <f t="shared" si="4"/>
        <v>5</v>
      </c>
      <c r="P25" s="34">
        <f t="shared" si="5"/>
        <v>1</v>
      </c>
      <c r="Q25" s="38" t="s">
        <v>407</v>
      </c>
      <c r="R25" s="34"/>
      <c r="S25" s="20"/>
      <c r="T25" s="20"/>
      <c r="U25" s="20"/>
      <c r="V25" s="20"/>
      <c r="W25" s="20"/>
    </row>
    <row r="26" s="25" customFormat="1" ht="15.65" customHeight="1" spans="1:23">
      <c r="A26" s="95" t="s">
        <v>4</v>
      </c>
      <c r="B26" s="91">
        <v>24</v>
      </c>
      <c r="C26" s="34">
        <v>20212731</v>
      </c>
      <c r="D26" s="78" t="s">
        <v>390</v>
      </c>
      <c r="E26" s="78" t="s">
        <v>390</v>
      </c>
      <c r="F26" s="78">
        <v>2.6</v>
      </c>
      <c r="G26" s="78">
        <v>2</v>
      </c>
      <c r="H26" s="78">
        <v>5</v>
      </c>
      <c r="I26" s="78">
        <v>5</v>
      </c>
      <c r="J26" s="78" t="s">
        <v>390</v>
      </c>
      <c r="K26" s="78" t="s">
        <v>390</v>
      </c>
      <c r="L26" s="78">
        <v>4.8</v>
      </c>
      <c r="M26" s="78">
        <v>5</v>
      </c>
      <c r="N26" s="78">
        <f t="shared" si="3"/>
        <v>24.4</v>
      </c>
      <c r="O26" s="100">
        <f t="shared" si="4"/>
        <v>4.06666666666667</v>
      </c>
      <c r="P26" s="78">
        <f>RANK(O26,$O$26:$O$39,0)</f>
        <v>10</v>
      </c>
      <c r="Q26" s="78" t="s">
        <v>408</v>
      </c>
      <c r="R26" s="78" t="s">
        <v>409</v>
      </c>
      <c r="S26" s="20"/>
      <c r="T26" s="20"/>
      <c r="U26" s="20"/>
      <c r="V26" s="20"/>
      <c r="W26" s="20"/>
    </row>
    <row r="27" s="25" customFormat="1" ht="18.75" spans="1:19">
      <c r="A27" s="95"/>
      <c r="B27" s="91">
        <v>25</v>
      </c>
      <c r="C27" s="34">
        <v>20212831</v>
      </c>
      <c r="D27" s="78">
        <v>5</v>
      </c>
      <c r="E27" s="78">
        <v>4.6</v>
      </c>
      <c r="F27" s="78">
        <v>4.6</v>
      </c>
      <c r="G27" s="78">
        <v>5</v>
      </c>
      <c r="H27" s="78">
        <v>5</v>
      </c>
      <c r="I27" s="78">
        <v>3</v>
      </c>
      <c r="J27" s="78" t="s">
        <v>390</v>
      </c>
      <c r="K27" s="78" t="s">
        <v>390</v>
      </c>
      <c r="L27" s="78">
        <v>5</v>
      </c>
      <c r="M27" s="78">
        <v>5</v>
      </c>
      <c r="N27" s="78">
        <f t="shared" ref="N27:N39" si="6">SUM(D27:M27)</f>
        <v>37.2</v>
      </c>
      <c r="O27" s="100">
        <f t="shared" ref="O27:O42" si="7">AVERAGE(D27:M27)</f>
        <v>4.65</v>
      </c>
      <c r="P27" s="78">
        <f t="shared" ref="P27:P39" si="8">RANK(O27,$O$26:$O$39,0)</f>
        <v>8</v>
      </c>
      <c r="Q27" s="78" t="s">
        <v>391</v>
      </c>
      <c r="R27" s="78" t="s">
        <v>410</v>
      </c>
      <c r="S27" s="20"/>
    </row>
    <row r="28" s="25" customFormat="1" ht="18.75" spans="1:19">
      <c r="A28" s="95"/>
      <c r="B28" s="91">
        <v>26</v>
      </c>
      <c r="C28" s="34">
        <v>20212832</v>
      </c>
      <c r="D28" s="78" t="s">
        <v>390</v>
      </c>
      <c r="E28" s="78" t="s">
        <v>390</v>
      </c>
      <c r="F28" s="78">
        <v>4.8</v>
      </c>
      <c r="G28" s="78">
        <v>5</v>
      </c>
      <c r="H28" s="78">
        <v>5</v>
      </c>
      <c r="I28" s="78">
        <v>4</v>
      </c>
      <c r="J28" s="78" t="s">
        <v>390</v>
      </c>
      <c r="K28" s="78" t="s">
        <v>390</v>
      </c>
      <c r="L28" s="78">
        <v>4.6</v>
      </c>
      <c r="M28" s="78">
        <v>5</v>
      </c>
      <c r="N28" s="78">
        <f t="shared" si="6"/>
        <v>28.4</v>
      </c>
      <c r="O28" s="100">
        <f t="shared" si="7"/>
        <v>4.73333333333333</v>
      </c>
      <c r="P28" s="78">
        <f t="shared" si="8"/>
        <v>6</v>
      </c>
      <c r="Q28" s="78" t="s">
        <v>408</v>
      </c>
      <c r="R28" s="78" t="s">
        <v>411</v>
      </c>
      <c r="S28" s="20"/>
    </row>
    <row r="29" s="25" customFormat="1" ht="18.75" spans="1:19">
      <c r="A29" s="95"/>
      <c r="B29" s="91">
        <v>27</v>
      </c>
      <c r="C29" s="34">
        <v>20212931</v>
      </c>
      <c r="D29" s="78">
        <v>5</v>
      </c>
      <c r="E29" s="78">
        <v>5</v>
      </c>
      <c r="F29" s="78">
        <v>5</v>
      </c>
      <c r="G29" s="78">
        <v>5</v>
      </c>
      <c r="H29" s="78">
        <v>5</v>
      </c>
      <c r="I29" s="78">
        <v>5</v>
      </c>
      <c r="J29" s="78">
        <v>5</v>
      </c>
      <c r="K29" s="78">
        <v>5</v>
      </c>
      <c r="L29" s="78" t="s">
        <v>390</v>
      </c>
      <c r="M29" s="78" t="s">
        <v>390</v>
      </c>
      <c r="N29" s="78">
        <f t="shared" si="6"/>
        <v>40</v>
      </c>
      <c r="O29" s="100">
        <f t="shared" si="7"/>
        <v>5</v>
      </c>
      <c r="P29" s="78">
        <f t="shared" si="8"/>
        <v>1</v>
      </c>
      <c r="Q29" s="78" t="s">
        <v>412</v>
      </c>
      <c r="R29" s="78"/>
      <c r="S29" s="20"/>
    </row>
    <row r="30" s="25" customFormat="1" ht="18.75" spans="1:19">
      <c r="A30" s="95"/>
      <c r="B30" s="91">
        <v>28</v>
      </c>
      <c r="C30" s="34">
        <v>20212932</v>
      </c>
      <c r="D30" s="78">
        <v>5</v>
      </c>
      <c r="E30" s="78">
        <v>4.4</v>
      </c>
      <c r="F30" s="78">
        <v>5</v>
      </c>
      <c r="G30" s="78">
        <v>5</v>
      </c>
      <c r="H30" s="78">
        <v>5</v>
      </c>
      <c r="I30" s="78">
        <v>5</v>
      </c>
      <c r="J30" s="78">
        <v>5</v>
      </c>
      <c r="K30" s="78">
        <v>5</v>
      </c>
      <c r="L30" s="78" t="s">
        <v>390</v>
      </c>
      <c r="M30" s="78" t="s">
        <v>390</v>
      </c>
      <c r="N30" s="78">
        <f t="shared" si="6"/>
        <v>39.4</v>
      </c>
      <c r="O30" s="100">
        <f t="shared" si="7"/>
        <v>4.925</v>
      </c>
      <c r="P30" s="78">
        <f t="shared" si="8"/>
        <v>5</v>
      </c>
      <c r="Q30" s="78" t="s">
        <v>412</v>
      </c>
      <c r="R30" s="78" t="s">
        <v>413</v>
      </c>
      <c r="S30" s="20"/>
    </row>
    <row r="31" s="25" customFormat="1" ht="18.75" spans="1:19">
      <c r="A31" s="95"/>
      <c r="B31" s="91">
        <v>29</v>
      </c>
      <c r="C31" s="34">
        <v>20212933</v>
      </c>
      <c r="D31" s="78">
        <v>5</v>
      </c>
      <c r="E31" s="78">
        <v>5</v>
      </c>
      <c r="F31" s="78">
        <v>5</v>
      </c>
      <c r="G31" s="78">
        <v>5</v>
      </c>
      <c r="H31" s="78" t="s">
        <v>390</v>
      </c>
      <c r="I31" s="78" t="s">
        <v>390</v>
      </c>
      <c r="J31" s="78">
        <v>5</v>
      </c>
      <c r="K31" s="78">
        <v>5</v>
      </c>
      <c r="L31" s="78" t="s">
        <v>390</v>
      </c>
      <c r="M31" s="78" t="s">
        <v>390</v>
      </c>
      <c r="N31" s="78">
        <f t="shared" si="6"/>
        <v>30</v>
      </c>
      <c r="O31" s="100">
        <f t="shared" si="7"/>
        <v>5</v>
      </c>
      <c r="P31" s="78">
        <f t="shared" si="8"/>
        <v>1</v>
      </c>
      <c r="Q31" s="78" t="s">
        <v>414</v>
      </c>
      <c r="R31" s="78"/>
      <c r="S31" s="20"/>
    </row>
    <row r="32" s="25" customFormat="1" ht="18.75" spans="1:19">
      <c r="A32" s="95"/>
      <c r="B32" s="91">
        <v>30</v>
      </c>
      <c r="C32" s="34">
        <v>20213031</v>
      </c>
      <c r="D32" s="78">
        <v>5</v>
      </c>
      <c r="E32" s="78">
        <v>5</v>
      </c>
      <c r="F32" s="78" t="s">
        <v>390</v>
      </c>
      <c r="G32" s="78" t="s">
        <v>390</v>
      </c>
      <c r="H32" s="78">
        <v>4.8</v>
      </c>
      <c r="I32" s="78">
        <v>5</v>
      </c>
      <c r="J32" s="78" t="s">
        <v>390</v>
      </c>
      <c r="K32" s="78" t="s">
        <v>390</v>
      </c>
      <c r="L32" s="78">
        <v>4.8</v>
      </c>
      <c r="M32" s="78">
        <v>5</v>
      </c>
      <c r="N32" s="78">
        <f t="shared" si="6"/>
        <v>29.6</v>
      </c>
      <c r="O32" s="100">
        <f t="shared" si="7"/>
        <v>4.93333333333333</v>
      </c>
      <c r="P32" s="78">
        <f t="shared" si="8"/>
        <v>4</v>
      </c>
      <c r="Q32" s="78" t="s">
        <v>415</v>
      </c>
      <c r="R32" s="107"/>
      <c r="S32" s="20"/>
    </row>
    <row r="33" s="25" customFormat="1" ht="18.75" spans="1:19">
      <c r="A33" s="95"/>
      <c r="B33" s="91">
        <v>31</v>
      </c>
      <c r="C33" s="34">
        <v>20213032</v>
      </c>
      <c r="D33" s="78" t="s">
        <v>390</v>
      </c>
      <c r="E33" s="78" t="s">
        <v>390</v>
      </c>
      <c r="F33" s="78" t="s">
        <v>390</v>
      </c>
      <c r="G33" s="78" t="s">
        <v>390</v>
      </c>
      <c r="H33" s="78" t="s">
        <v>390</v>
      </c>
      <c r="I33" s="78" t="s">
        <v>390</v>
      </c>
      <c r="J33" s="78" t="s">
        <v>390</v>
      </c>
      <c r="K33" s="78" t="s">
        <v>390</v>
      </c>
      <c r="L33" s="78" t="s">
        <v>390</v>
      </c>
      <c r="M33" s="78" t="s">
        <v>390</v>
      </c>
      <c r="N33" s="78">
        <f t="shared" si="6"/>
        <v>0</v>
      </c>
      <c r="O33" s="100">
        <v>0</v>
      </c>
      <c r="P33" s="78">
        <f t="shared" si="8"/>
        <v>14</v>
      </c>
      <c r="Q33" s="78" t="s">
        <v>416</v>
      </c>
      <c r="R33" s="78"/>
      <c r="S33" s="20"/>
    </row>
    <row r="34" s="25" customFormat="1" ht="18.75" spans="1:19">
      <c r="A34" s="95"/>
      <c r="B34" s="91">
        <v>32</v>
      </c>
      <c r="C34" s="34">
        <v>20213033</v>
      </c>
      <c r="D34" s="78">
        <v>5</v>
      </c>
      <c r="E34" s="78">
        <v>5</v>
      </c>
      <c r="F34" s="78" t="s">
        <v>390</v>
      </c>
      <c r="G34" s="78" t="s">
        <v>390</v>
      </c>
      <c r="H34" s="78">
        <v>5</v>
      </c>
      <c r="I34" s="78">
        <v>5</v>
      </c>
      <c r="J34" s="78" t="s">
        <v>390</v>
      </c>
      <c r="K34" s="78" t="s">
        <v>390</v>
      </c>
      <c r="L34" s="78" t="s">
        <v>390</v>
      </c>
      <c r="M34" s="78" t="s">
        <v>390</v>
      </c>
      <c r="N34" s="78">
        <f t="shared" si="6"/>
        <v>20</v>
      </c>
      <c r="O34" s="100">
        <f t="shared" si="7"/>
        <v>5</v>
      </c>
      <c r="P34" s="78">
        <f t="shared" si="8"/>
        <v>1</v>
      </c>
      <c r="Q34" s="78" t="s">
        <v>417</v>
      </c>
      <c r="R34" s="78"/>
      <c r="S34" s="20"/>
    </row>
    <row r="35" s="25" customFormat="1" ht="18.75" spans="1:19">
      <c r="A35" s="95"/>
      <c r="B35" s="91">
        <v>33</v>
      </c>
      <c r="C35" s="34">
        <v>20213631</v>
      </c>
      <c r="D35" s="78">
        <v>5</v>
      </c>
      <c r="E35" s="78">
        <v>5</v>
      </c>
      <c r="F35" s="78">
        <v>3.4</v>
      </c>
      <c r="G35" s="78">
        <v>4.6</v>
      </c>
      <c r="H35" s="78" t="s">
        <v>390</v>
      </c>
      <c r="I35" s="78" t="s">
        <v>390</v>
      </c>
      <c r="J35" s="78">
        <v>5</v>
      </c>
      <c r="K35" s="78">
        <v>5</v>
      </c>
      <c r="L35" s="78" t="s">
        <v>390</v>
      </c>
      <c r="M35" s="78" t="s">
        <v>390</v>
      </c>
      <c r="N35" s="78">
        <f t="shared" si="6"/>
        <v>28</v>
      </c>
      <c r="O35" s="100">
        <f t="shared" si="7"/>
        <v>4.66666666666667</v>
      </c>
      <c r="P35" s="78">
        <f t="shared" si="8"/>
        <v>7</v>
      </c>
      <c r="Q35" s="78" t="s">
        <v>414</v>
      </c>
      <c r="R35" s="78" t="s">
        <v>418</v>
      </c>
      <c r="S35" s="20"/>
    </row>
    <row r="36" s="25" customFormat="1" ht="18.75" spans="1:19">
      <c r="A36" s="95"/>
      <c r="B36" s="91">
        <v>34</v>
      </c>
      <c r="C36" s="34">
        <v>20213632</v>
      </c>
      <c r="D36" s="78" t="s">
        <v>390</v>
      </c>
      <c r="E36" s="78" t="s">
        <v>390</v>
      </c>
      <c r="F36" s="78" t="s">
        <v>390</v>
      </c>
      <c r="G36" s="78" t="s">
        <v>390</v>
      </c>
      <c r="H36" s="78">
        <v>5</v>
      </c>
      <c r="I36" s="78">
        <v>2</v>
      </c>
      <c r="J36" s="78">
        <v>4.8</v>
      </c>
      <c r="K36" s="78">
        <v>5</v>
      </c>
      <c r="L36" s="78" t="s">
        <v>390</v>
      </c>
      <c r="M36" s="78" t="s">
        <v>390</v>
      </c>
      <c r="N36" s="78">
        <f t="shared" si="6"/>
        <v>16.8</v>
      </c>
      <c r="O36" s="100">
        <f t="shared" si="7"/>
        <v>4.2</v>
      </c>
      <c r="P36" s="78">
        <f t="shared" si="8"/>
        <v>9</v>
      </c>
      <c r="Q36" s="78" t="s">
        <v>419</v>
      </c>
      <c r="R36" s="78" t="s">
        <v>420</v>
      </c>
      <c r="S36" s="20"/>
    </row>
    <row r="37" s="25" customFormat="1" ht="18.75" spans="1:19">
      <c r="A37" s="95"/>
      <c r="B37" s="91">
        <v>35</v>
      </c>
      <c r="C37" s="34">
        <v>20213633</v>
      </c>
      <c r="D37" s="78" t="s">
        <v>390</v>
      </c>
      <c r="E37" s="78" t="s">
        <v>390</v>
      </c>
      <c r="F37" s="78" t="s">
        <v>390</v>
      </c>
      <c r="G37" s="78" t="s">
        <v>390</v>
      </c>
      <c r="H37" s="78">
        <v>5</v>
      </c>
      <c r="I37" s="78">
        <v>2.8</v>
      </c>
      <c r="J37" s="78" t="s">
        <v>390</v>
      </c>
      <c r="K37" s="78" t="s">
        <v>390</v>
      </c>
      <c r="L37" s="78" t="s">
        <v>390</v>
      </c>
      <c r="M37" s="78" t="s">
        <v>390</v>
      </c>
      <c r="N37" s="78">
        <f t="shared" si="6"/>
        <v>7.8</v>
      </c>
      <c r="O37" s="100">
        <f t="shared" si="7"/>
        <v>3.9</v>
      </c>
      <c r="P37" s="78">
        <f t="shared" si="8"/>
        <v>12</v>
      </c>
      <c r="Q37" s="78" t="s">
        <v>421</v>
      </c>
      <c r="R37" s="107" t="s">
        <v>422</v>
      </c>
      <c r="S37" s="20"/>
    </row>
    <row r="38" s="25" customFormat="1" ht="18.75" spans="1:19">
      <c r="A38" s="95"/>
      <c r="B38" s="91">
        <v>36</v>
      </c>
      <c r="C38" s="34">
        <v>20213634</v>
      </c>
      <c r="D38" s="78" t="s">
        <v>390</v>
      </c>
      <c r="E38" s="78" t="s">
        <v>390</v>
      </c>
      <c r="F38" s="78">
        <v>1.6</v>
      </c>
      <c r="G38" s="78">
        <v>5</v>
      </c>
      <c r="H38" s="78" t="s">
        <v>390</v>
      </c>
      <c r="I38" s="78" t="s">
        <v>390</v>
      </c>
      <c r="J38" s="78" t="s">
        <v>390</v>
      </c>
      <c r="K38" s="78" t="s">
        <v>390</v>
      </c>
      <c r="L38" s="78" t="s">
        <v>390</v>
      </c>
      <c r="M38" s="78" t="s">
        <v>390</v>
      </c>
      <c r="N38" s="78">
        <f t="shared" si="6"/>
        <v>6.6</v>
      </c>
      <c r="O38" s="100">
        <f t="shared" si="7"/>
        <v>3.3</v>
      </c>
      <c r="P38" s="78">
        <f t="shared" si="8"/>
        <v>13</v>
      </c>
      <c r="Q38" s="78" t="s">
        <v>423</v>
      </c>
      <c r="R38" s="78"/>
      <c r="S38" s="20"/>
    </row>
    <row r="39" s="25" customFormat="1" ht="14.25" customHeight="1" spans="1:19">
      <c r="A39" s="95"/>
      <c r="B39" s="91">
        <v>37</v>
      </c>
      <c r="C39" s="34">
        <v>20213635</v>
      </c>
      <c r="D39" s="78" t="s">
        <v>390</v>
      </c>
      <c r="E39" s="78" t="s">
        <v>390</v>
      </c>
      <c r="F39" s="78">
        <v>5</v>
      </c>
      <c r="G39" s="78">
        <v>5</v>
      </c>
      <c r="H39" s="78">
        <v>1.8</v>
      </c>
      <c r="I39" s="78">
        <v>2</v>
      </c>
      <c r="J39" s="78">
        <v>5</v>
      </c>
      <c r="K39" s="78">
        <v>5</v>
      </c>
      <c r="L39" s="78" t="s">
        <v>390</v>
      </c>
      <c r="M39" s="78" t="s">
        <v>390</v>
      </c>
      <c r="N39" s="78">
        <f t="shared" si="6"/>
        <v>23.8</v>
      </c>
      <c r="O39" s="100">
        <f t="shared" si="7"/>
        <v>3.96666666666667</v>
      </c>
      <c r="P39" s="78">
        <f t="shared" si="8"/>
        <v>11</v>
      </c>
      <c r="Q39" s="78" t="s">
        <v>424</v>
      </c>
      <c r="R39" s="78" t="s">
        <v>425</v>
      </c>
      <c r="S39" s="20"/>
    </row>
    <row r="40" s="25" customFormat="1" ht="18.75" spans="1:19">
      <c r="A40" s="91" t="s">
        <v>5</v>
      </c>
      <c r="B40" s="95">
        <v>38</v>
      </c>
      <c r="C40" s="7">
        <v>20212331</v>
      </c>
      <c r="D40" s="7" t="s">
        <v>390</v>
      </c>
      <c r="E40" s="7" t="s">
        <v>390</v>
      </c>
      <c r="F40" s="7">
        <v>4.1</v>
      </c>
      <c r="G40" s="7">
        <v>5</v>
      </c>
      <c r="H40" s="7">
        <v>3.7</v>
      </c>
      <c r="I40" s="7">
        <v>4</v>
      </c>
      <c r="J40" s="7" t="s">
        <v>390</v>
      </c>
      <c r="K40" s="7" t="s">
        <v>390</v>
      </c>
      <c r="L40" s="7">
        <v>4</v>
      </c>
      <c r="M40" s="7">
        <v>4</v>
      </c>
      <c r="N40" s="7">
        <f>F40+G40+H40+M40+L40+M40</f>
        <v>24.8</v>
      </c>
      <c r="O40" s="101">
        <f t="shared" si="7"/>
        <v>4.13333333333333</v>
      </c>
      <c r="P40" s="7">
        <f>RANK(O40,$O$40:$O$42,0)</f>
        <v>3</v>
      </c>
      <c r="Q40" s="14" t="s">
        <v>426</v>
      </c>
      <c r="R40" s="7" t="s">
        <v>427</v>
      </c>
      <c r="S40" s="20"/>
    </row>
    <row r="41" s="25" customFormat="1" ht="18.75" spans="1:19">
      <c r="A41" s="96"/>
      <c r="B41" s="95">
        <v>39</v>
      </c>
      <c r="C41" s="7">
        <v>20212332</v>
      </c>
      <c r="D41" s="7" t="s">
        <v>390</v>
      </c>
      <c r="E41" s="7" t="s">
        <v>390</v>
      </c>
      <c r="F41" s="7">
        <v>4</v>
      </c>
      <c r="G41" s="7">
        <v>5</v>
      </c>
      <c r="H41" s="7">
        <v>4.3</v>
      </c>
      <c r="I41" s="7">
        <v>5</v>
      </c>
      <c r="J41" s="7" t="s">
        <v>390</v>
      </c>
      <c r="K41" s="7" t="s">
        <v>390</v>
      </c>
      <c r="L41" s="7">
        <v>4.4</v>
      </c>
      <c r="M41" s="7">
        <v>4</v>
      </c>
      <c r="N41" s="7">
        <f>F41+G41+H41+M41+L41+M41</f>
        <v>25.7</v>
      </c>
      <c r="O41" s="101">
        <f t="shared" si="7"/>
        <v>4.45</v>
      </c>
      <c r="P41" s="7">
        <f t="shared" ref="P41:P42" si="9">RANK(O41,$O$40:$O$42,0)</f>
        <v>1</v>
      </c>
      <c r="Q41" s="14" t="s">
        <v>426</v>
      </c>
      <c r="R41" s="7"/>
      <c r="S41" s="20"/>
    </row>
    <row r="42" s="25" customFormat="1" ht="18.75" spans="1:19">
      <c r="A42" s="97"/>
      <c r="B42" s="95">
        <v>40</v>
      </c>
      <c r="C42" s="7">
        <v>20212333</v>
      </c>
      <c r="D42" s="7" t="s">
        <v>390</v>
      </c>
      <c r="E42" s="7" t="s">
        <v>390</v>
      </c>
      <c r="F42" s="7">
        <v>4</v>
      </c>
      <c r="G42" s="7">
        <v>5</v>
      </c>
      <c r="H42" s="7">
        <v>4.3</v>
      </c>
      <c r="I42" s="7">
        <v>4</v>
      </c>
      <c r="J42" s="7" t="s">
        <v>390</v>
      </c>
      <c r="K42" s="7" t="s">
        <v>390</v>
      </c>
      <c r="L42" s="7">
        <v>5</v>
      </c>
      <c r="M42" s="7">
        <v>4</v>
      </c>
      <c r="N42" s="7">
        <f>F42+G42+H42+M42+L42+M42</f>
        <v>26.3</v>
      </c>
      <c r="O42" s="101">
        <f t="shared" si="7"/>
        <v>4.38333333333333</v>
      </c>
      <c r="P42" s="7">
        <f t="shared" si="9"/>
        <v>2</v>
      </c>
      <c r="Q42" s="14" t="s">
        <v>426</v>
      </c>
      <c r="R42" s="7"/>
      <c r="S42" s="20"/>
    </row>
  </sheetData>
  <mergeCells count="5">
    <mergeCell ref="A1:R1"/>
    <mergeCell ref="A3:A11"/>
    <mergeCell ref="A12:A25"/>
    <mergeCell ref="A26:A39"/>
    <mergeCell ref="A40:A42"/>
  </mergeCells>
  <pageMargins left="0.75" right="0.75" top="1" bottom="1" header="0.5" footer="0.5"/>
  <pageSetup paperSize="9" orientation="portrait"/>
  <headerFooter/>
  <ignoredErrors>
    <ignoredError sqref="O12:O25 N12:N2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3"/>
  <sheetViews>
    <sheetView topLeftCell="A239" workbookViewId="0">
      <selection activeCell="C199" sqref="C199:C263"/>
    </sheetView>
  </sheetViews>
  <sheetFormatPr defaultColWidth="9" defaultRowHeight="13.5" outlineLevelCol="5"/>
  <cols>
    <col min="1" max="1" width="21.6333333333333" customWidth="1"/>
    <col min="2" max="2" width="24.6333333333333" customWidth="1"/>
    <col min="3" max="3" width="23.1833333333333" customWidth="1"/>
    <col min="4" max="4" width="24.6333333333333" customWidth="1"/>
    <col min="5" max="5" width="20.45" customWidth="1"/>
  </cols>
  <sheetData>
    <row r="1" ht="22.5" spans="1:6">
      <c r="A1" s="26" t="s">
        <v>428</v>
      </c>
      <c r="B1" s="26"/>
      <c r="C1" s="26"/>
      <c r="D1" s="26"/>
      <c r="E1" s="26"/>
      <c r="F1" s="59"/>
    </row>
    <row r="2" ht="20.25" spans="1:6">
      <c r="A2" s="27" t="s">
        <v>19</v>
      </c>
      <c r="B2" s="50" t="s">
        <v>429</v>
      </c>
      <c r="C2" s="50" t="s">
        <v>33</v>
      </c>
      <c r="D2" s="48" t="s">
        <v>430</v>
      </c>
      <c r="E2" s="50" t="s">
        <v>35</v>
      </c>
      <c r="F2" s="59"/>
    </row>
    <row r="3" ht="18.75" spans="1:6">
      <c r="A3" s="70" t="s">
        <v>2</v>
      </c>
      <c r="B3" s="71">
        <v>20212131</v>
      </c>
      <c r="C3" s="71" t="s">
        <v>431</v>
      </c>
      <c r="D3" s="72" t="s">
        <v>432</v>
      </c>
      <c r="E3" s="73">
        <v>2</v>
      </c>
      <c r="F3" s="59"/>
    </row>
    <row r="4" ht="18.75" spans="1:6">
      <c r="A4" s="13"/>
      <c r="B4" s="71">
        <v>20212131</v>
      </c>
      <c r="C4" s="71" t="s">
        <v>433</v>
      </c>
      <c r="D4" s="72" t="s">
        <v>432</v>
      </c>
      <c r="E4" s="73">
        <v>2</v>
      </c>
      <c r="F4" s="59"/>
    </row>
    <row r="5" ht="18.75" spans="1:6">
      <c r="A5" s="13"/>
      <c r="B5" s="71">
        <v>20212131</v>
      </c>
      <c r="C5" s="14" t="s">
        <v>434</v>
      </c>
      <c r="D5" s="34">
        <v>11.14</v>
      </c>
      <c r="E5" s="73">
        <v>2</v>
      </c>
      <c r="F5" s="59"/>
    </row>
    <row r="6" ht="18.75" spans="1:6">
      <c r="A6" s="13"/>
      <c r="B6" s="71">
        <v>20212131</v>
      </c>
      <c r="C6" s="14" t="s">
        <v>435</v>
      </c>
      <c r="D6" s="34">
        <v>11.14</v>
      </c>
      <c r="E6" s="73">
        <v>2</v>
      </c>
      <c r="F6" s="59"/>
    </row>
    <row r="7" ht="18.75" spans="1:6">
      <c r="A7" s="13"/>
      <c r="B7" s="71">
        <v>20212131</v>
      </c>
      <c r="C7" s="14" t="s">
        <v>436</v>
      </c>
      <c r="D7" s="34">
        <v>11.14</v>
      </c>
      <c r="E7" s="73">
        <v>2</v>
      </c>
      <c r="F7" s="59"/>
    </row>
    <row r="8" ht="18.75" spans="1:6">
      <c r="A8" s="13"/>
      <c r="B8" s="71">
        <v>20212131</v>
      </c>
      <c r="C8" s="14" t="s">
        <v>437</v>
      </c>
      <c r="D8" s="34">
        <v>11.14</v>
      </c>
      <c r="E8" s="73">
        <v>2</v>
      </c>
      <c r="F8" s="59"/>
    </row>
    <row r="9" ht="18.75" spans="1:6">
      <c r="A9" s="13"/>
      <c r="B9" s="71">
        <v>20212131</v>
      </c>
      <c r="C9" s="14" t="s">
        <v>438</v>
      </c>
      <c r="D9" s="14">
        <v>11.14</v>
      </c>
      <c r="E9" s="73">
        <v>2</v>
      </c>
      <c r="F9" s="59"/>
    </row>
    <row r="10" ht="18.75" spans="1:6">
      <c r="A10" s="13"/>
      <c r="B10" s="71">
        <v>20212131</v>
      </c>
      <c r="C10" s="14" t="s">
        <v>439</v>
      </c>
      <c r="D10" s="14">
        <v>11.14</v>
      </c>
      <c r="E10" s="73">
        <v>2</v>
      </c>
      <c r="F10" s="59"/>
    </row>
    <row r="11" ht="18.75" spans="1:6">
      <c r="A11" s="13"/>
      <c r="B11" s="71">
        <v>20212131</v>
      </c>
      <c r="C11" s="14" t="s">
        <v>440</v>
      </c>
      <c r="D11" s="34">
        <v>11.15</v>
      </c>
      <c r="E11" s="73">
        <v>2</v>
      </c>
      <c r="F11" s="59"/>
    </row>
    <row r="12" ht="18.75" spans="1:6">
      <c r="A12" s="13"/>
      <c r="B12" s="71">
        <v>20212131</v>
      </c>
      <c r="C12" s="34" t="s">
        <v>441</v>
      </c>
      <c r="D12" s="34">
        <v>11.15</v>
      </c>
      <c r="E12" s="73">
        <v>2</v>
      </c>
      <c r="F12" s="59"/>
    </row>
    <row r="13" ht="18.75" spans="1:6">
      <c r="A13" s="13"/>
      <c r="B13" s="71">
        <v>20212131</v>
      </c>
      <c r="C13" s="34" t="s">
        <v>441</v>
      </c>
      <c r="D13" s="34">
        <v>11.18</v>
      </c>
      <c r="E13" s="73">
        <v>2</v>
      </c>
      <c r="F13" s="59"/>
    </row>
    <row r="14" ht="18.75" spans="1:6">
      <c r="A14" s="13"/>
      <c r="B14" s="71">
        <v>20212131</v>
      </c>
      <c r="C14" s="14" t="s">
        <v>156</v>
      </c>
      <c r="D14" s="34">
        <v>11.15</v>
      </c>
      <c r="E14" s="73">
        <v>2</v>
      </c>
      <c r="F14" s="59"/>
    </row>
    <row r="15" ht="18.75" spans="1:6">
      <c r="A15" s="13"/>
      <c r="B15" s="71">
        <v>20212131</v>
      </c>
      <c r="C15" s="14" t="s">
        <v>156</v>
      </c>
      <c r="D15" s="34">
        <v>11.18</v>
      </c>
      <c r="E15" s="73">
        <v>2</v>
      </c>
      <c r="F15" s="59"/>
    </row>
    <row r="16" ht="18.75" spans="1:6">
      <c r="A16" s="13"/>
      <c r="B16" s="71">
        <v>20212131</v>
      </c>
      <c r="C16" s="14" t="s">
        <v>442</v>
      </c>
      <c r="D16" s="14">
        <v>11.16</v>
      </c>
      <c r="E16" s="73">
        <v>2</v>
      </c>
      <c r="F16" s="59"/>
    </row>
    <row r="17" ht="18.75" spans="1:6">
      <c r="A17" s="13"/>
      <c r="B17" s="71">
        <v>20212131</v>
      </c>
      <c r="C17" s="14" t="s">
        <v>443</v>
      </c>
      <c r="D17" s="14">
        <v>11.16</v>
      </c>
      <c r="E17" s="73">
        <v>2</v>
      </c>
      <c r="F17" s="59"/>
    </row>
    <row r="18" ht="18.75" spans="1:6">
      <c r="A18" s="13"/>
      <c r="B18" s="71">
        <v>20212131</v>
      </c>
      <c r="C18" s="34" t="s">
        <v>444</v>
      </c>
      <c r="D18" s="34">
        <v>11.18</v>
      </c>
      <c r="E18" s="73">
        <v>2</v>
      </c>
      <c r="F18" s="59"/>
    </row>
    <row r="19" ht="18.75" spans="1:6">
      <c r="A19" s="13"/>
      <c r="B19" s="34">
        <v>20212132</v>
      </c>
      <c r="C19" s="34" t="s">
        <v>445</v>
      </c>
      <c r="D19" s="34">
        <v>11.14</v>
      </c>
      <c r="E19" s="73">
        <v>2</v>
      </c>
      <c r="F19" s="59"/>
    </row>
    <row r="20" ht="18.75" spans="1:6">
      <c r="A20" s="13"/>
      <c r="B20" s="34">
        <v>20212132</v>
      </c>
      <c r="C20" s="34" t="s">
        <v>446</v>
      </c>
      <c r="D20" s="34">
        <v>11.14</v>
      </c>
      <c r="E20" s="73">
        <v>2</v>
      </c>
      <c r="F20" s="59"/>
    </row>
    <row r="21" ht="18.75" spans="1:6">
      <c r="A21" s="13"/>
      <c r="B21" s="34">
        <v>20212132</v>
      </c>
      <c r="C21" s="34" t="s">
        <v>447</v>
      </c>
      <c r="D21" s="34">
        <v>11.14</v>
      </c>
      <c r="E21" s="73">
        <v>2</v>
      </c>
      <c r="F21" s="59"/>
    </row>
    <row r="22" ht="18.75" spans="1:6">
      <c r="A22" s="13"/>
      <c r="B22" s="34">
        <v>20212132</v>
      </c>
      <c r="C22" s="34" t="s">
        <v>448</v>
      </c>
      <c r="D22" s="34">
        <v>11.14</v>
      </c>
      <c r="E22" s="73">
        <v>2</v>
      </c>
      <c r="F22" s="59"/>
    </row>
    <row r="23" ht="18.75" spans="1:6">
      <c r="A23" s="13"/>
      <c r="B23" s="34">
        <v>20212132</v>
      </c>
      <c r="C23" s="34" t="s">
        <v>449</v>
      </c>
      <c r="D23" s="34">
        <v>11.14</v>
      </c>
      <c r="E23" s="73">
        <v>2</v>
      </c>
      <c r="F23" s="59"/>
    </row>
    <row r="24" ht="18.75" spans="1:6">
      <c r="A24" s="13"/>
      <c r="B24" s="34">
        <v>20212132</v>
      </c>
      <c r="C24" s="34" t="s">
        <v>450</v>
      </c>
      <c r="D24" s="34">
        <v>11.15</v>
      </c>
      <c r="E24" s="73">
        <v>2</v>
      </c>
      <c r="F24" s="59"/>
    </row>
    <row r="25" ht="18.75" spans="1:6">
      <c r="A25" s="13"/>
      <c r="B25" s="34">
        <v>20212132</v>
      </c>
      <c r="C25" s="14" t="s">
        <v>451</v>
      </c>
      <c r="D25" s="14">
        <v>11.15</v>
      </c>
      <c r="E25" s="73">
        <v>2</v>
      </c>
      <c r="F25" s="59"/>
    </row>
    <row r="26" ht="18.75" spans="1:6">
      <c r="A26" s="13"/>
      <c r="B26" s="34">
        <v>20212132</v>
      </c>
      <c r="C26" s="14" t="s">
        <v>452</v>
      </c>
      <c r="D26" s="14">
        <v>11.15</v>
      </c>
      <c r="E26" s="73">
        <v>2</v>
      </c>
      <c r="F26" s="59"/>
    </row>
    <row r="27" ht="18.75" spans="1:6">
      <c r="A27" s="13"/>
      <c r="B27" s="34">
        <v>20212132</v>
      </c>
      <c r="C27" s="14" t="s">
        <v>453</v>
      </c>
      <c r="D27" s="14">
        <v>11.18</v>
      </c>
      <c r="E27" s="73">
        <v>2</v>
      </c>
      <c r="F27" s="59"/>
    </row>
    <row r="28" ht="18.75" spans="1:6">
      <c r="A28" s="13"/>
      <c r="B28" s="34">
        <v>20212132</v>
      </c>
      <c r="C28" s="34" t="s">
        <v>454</v>
      </c>
      <c r="D28" s="34">
        <v>11.18</v>
      </c>
      <c r="E28" s="73">
        <v>2</v>
      </c>
      <c r="F28" s="59"/>
    </row>
    <row r="29" ht="18.75" spans="1:6">
      <c r="A29" s="13"/>
      <c r="B29" s="34">
        <v>20212132</v>
      </c>
      <c r="C29" s="14" t="s">
        <v>455</v>
      </c>
      <c r="D29" s="14">
        <v>11.18</v>
      </c>
      <c r="E29" s="73">
        <v>2</v>
      </c>
      <c r="F29" s="59"/>
    </row>
    <row r="30" ht="18.75" spans="1:6">
      <c r="A30" s="13"/>
      <c r="B30" s="14">
        <v>20212133</v>
      </c>
      <c r="C30" s="14" t="s">
        <v>456</v>
      </c>
      <c r="D30" s="14">
        <v>11.14</v>
      </c>
      <c r="E30" s="73">
        <v>2</v>
      </c>
      <c r="F30" s="59"/>
    </row>
    <row r="31" ht="18.75" spans="1:6">
      <c r="A31" s="13"/>
      <c r="B31" s="14">
        <v>20212133</v>
      </c>
      <c r="C31" s="34" t="s">
        <v>457</v>
      </c>
      <c r="D31" s="34">
        <v>11.14</v>
      </c>
      <c r="E31" s="73">
        <v>2</v>
      </c>
      <c r="F31" s="59"/>
    </row>
    <row r="32" ht="18.75" spans="1:6">
      <c r="A32" s="13"/>
      <c r="B32" s="14">
        <v>20212133</v>
      </c>
      <c r="C32" s="34" t="s">
        <v>457</v>
      </c>
      <c r="D32" s="34">
        <v>11.15</v>
      </c>
      <c r="E32" s="73">
        <v>2</v>
      </c>
      <c r="F32" s="59"/>
    </row>
    <row r="33" ht="18.75" spans="1:6">
      <c r="A33" s="13"/>
      <c r="B33" s="14">
        <v>20212133</v>
      </c>
      <c r="C33" s="14" t="s">
        <v>458</v>
      </c>
      <c r="D33" s="14">
        <v>11.15</v>
      </c>
      <c r="E33" s="73">
        <v>2</v>
      </c>
      <c r="F33" s="59"/>
    </row>
    <row r="34" ht="18.75" spans="1:6">
      <c r="A34" s="13"/>
      <c r="B34" s="14">
        <v>20212133</v>
      </c>
      <c r="C34" s="14" t="s">
        <v>459</v>
      </c>
      <c r="D34" s="14">
        <v>11.15</v>
      </c>
      <c r="E34" s="73">
        <v>2</v>
      </c>
      <c r="F34" s="59"/>
    </row>
    <row r="35" ht="18.75" spans="1:6">
      <c r="A35" s="13"/>
      <c r="B35" s="14">
        <v>20212133</v>
      </c>
      <c r="C35" s="14" t="s">
        <v>460</v>
      </c>
      <c r="D35" s="14">
        <v>11.15</v>
      </c>
      <c r="E35" s="73">
        <v>2</v>
      </c>
      <c r="F35" s="59"/>
    </row>
    <row r="36" ht="18.75" spans="1:6">
      <c r="A36" s="13"/>
      <c r="B36" s="14">
        <v>20212133</v>
      </c>
      <c r="C36" s="14" t="s">
        <v>460</v>
      </c>
      <c r="D36" s="14">
        <v>11.18</v>
      </c>
      <c r="E36" s="73">
        <v>2</v>
      </c>
      <c r="F36" s="59"/>
    </row>
    <row r="37" ht="18.75" spans="1:6">
      <c r="A37" s="13"/>
      <c r="B37" s="14">
        <v>20212133</v>
      </c>
      <c r="C37" s="34" t="s">
        <v>461</v>
      </c>
      <c r="D37" s="34">
        <v>11.18</v>
      </c>
      <c r="E37" s="73">
        <v>2</v>
      </c>
      <c r="F37" s="59"/>
    </row>
    <row r="38" ht="18.75" spans="1:6">
      <c r="A38" s="13"/>
      <c r="B38" s="14">
        <v>20212133</v>
      </c>
      <c r="C38" s="34" t="s">
        <v>462</v>
      </c>
      <c r="D38" s="34">
        <v>11.18</v>
      </c>
      <c r="E38" s="73">
        <v>2</v>
      </c>
      <c r="F38" s="59"/>
    </row>
    <row r="39" ht="18.75" spans="1:6">
      <c r="A39" s="13"/>
      <c r="B39" s="14">
        <v>20212133</v>
      </c>
      <c r="C39" s="14" t="s">
        <v>463</v>
      </c>
      <c r="D39" s="14">
        <v>11.18</v>
      </c>
      <c r="E39" s="73">
        <v>2</v>
      </c>
      <c r="F39" s="59"/>
    </row>
    <row r="40" ht="18.75" spans="1:6">
      <c r="A40" s="13"/>
      <c r="B40" s="14">
        <v>20212133</v>
      </c>
      <c r="C40" s="14" t="s">
        <v>464</v>
      </c>
      <c r="D40" s="14">
        <v>11.18</v>
      </c>
      <c r="E40" s="73">
        <v>2</v>
      </c>
      <c r="F40" s="59"/>
    </row>
    <row r="41" ht="18.75" spans="1:6">
      <c r="A41" s="13"/>
      <c r="B41" s="14">
        <v>20212133</v>
      </c>
      <c r="C41" s="14" t="s">
        <v>465</v>
      </c>
      <c r="D41" s="14">
        <v>11.18</v>
      </c>
      <c r="E41" s="73">
        <v>2</v>
      </c>
      <c r="F41" s="59"/>
    </row>
    <row r="42" ht="18.75" spans="1:6">
      <c r="A42" s="13"/>
      <c r="B42" s="14">
        <v>20212133</v>
      </c>
      <c r="C42" s="14" t="s">
        <v>466</v>
      </c>
      <c r="D42" s="14">
        <v>11.18</v>
      </c>
      <c r="E42" s="73">
        <v>2</v>
      </c>
      <c r="F42" s="59"/>
    </row>
    <row r="43" ht="18.75" spans="1:6">
      <c r="A43" s="13"/>
      <c r="B43" s="34">
        <v>20212134</v>
      </c>
      <c r="C43" s="34" t="s">
        <v>467</v>
      </c>
      <c r="D43" s="34">
        <v>11.14</v>
      </c>
      <c r="E43" s="73">
        <v>2</v>
      </c>
      <c r="F43" s="59"/>
    </row>
    <row r="44" ht="18.75" spans="1:6">
      <c r="A44" s="13"/>
      <c r="B44" s="34">
        <v>20212134</v>
      </c>
      <c r="C44" s="34" t="s">
        <v>468</v>
      </c>
      <c r="D44" s="34">
        <v>11.14</v>
      </c>
      <c r="E44" s="73">
        <v>2</v>
      </c>
      <c r="F44" s="59"/>
    </row>
    <row r="45" ht="18.75" spans="1:6">
      <c r="A45" s="13"/>
      <c r="B45" s="34">
        <v>20212134</v>
      </c>
      <c r="C45" s="34" t="s">
        <v>469</v>
      </c>
      <c r="D45" s="34">
        <v>11.15</v>
      </c>
      <c r="E45" s="73">
        <v>2</v>
      </c>
      <c r="F45" s="59"/>
    </row>
    <row r="46" ht="18.75" spans="1:6">
      <c r="A46" s="13"/>
      <c r="B46" s="34">
        <v>20212134</v>
      </c>
      <c r="C46" s="34" t="s">
        <v>470</v>
      </c>
      <c r="D46" s="34">
        <v>11.15</v>
      </c>
      <c r="E46" s="73">
        <v>2</v>
      </c>
      <c r="F46" s="59"/>
    </row>
    <row r="47" ht="18.75" spans="1:6">
      <c r="A47" s="13"/>
      <c r="B47" s="34">
        <v>20212134</v>
      </c>
      <c r="C47" s="34" t="s">
        <v>471</v>
      </c>
      <c r="D47" s="34">
        <v>11.15</v>
      </c>
      <c r="E47" s="73">
        <v>2</v>
      </c>
      <c r="F47" s="59"/>
    </row>
    <row r="48" ht="18.75" spans="1:6">
      <c r="A48" s="13"/>
      <c r="B48" s="34">
        <v>20212134</v>
      </c>
      <c r="C48" s="34" t="s">
        <v>472</v>
      </c>
      <c r="D48" s="34">
        <v>11.15</v>
      </c>
      <c r="E48" s="73">
        <v>2</v>
      </c>
      <c r="F48" s="59"/>
    </row>
    <row r="49" ht="18.75" spans="1:6">
      <c r="A49" s="13"/>
      <c r="B49" s="34">
        <v>20212134</v>
      </c>
      <c r="C49" s="34" t="s">
        <v>473</v>
      </c>
      <c r="D49" s="34">
        <v>11.15</v>
      </c>
      <c r="E49" s="73">
        <v>2</v>
      </c>
      <c r="F49" s="59"/>
    </row>
    <row r="50" ht="18.75" spans="1:6">
      <c r="A50" s="13"/>
      <c r="B50" s="34">
        <v>20212135</v>
      </c>
      <c r="C50" s="34" t="s">
        <v>474</v>
      </c>
      <c r="D50" s="34">
        <v>11.14</v>
      </c>
      <c r="E50" s="73">
        <v>2</v>
      </c>
      <c r="F50" s="59"/>
    </row>
    <row r="51" ht="18.75" spans="1:6">
      <c r="A51" s="13"/>
      <c r="B51" s="34">
        <v>20212135</v>
      </c>
      <c r="C51" s="34" t="s">
        <v>475</v>
      </c>
      <c r="D51" s="34">
        <v>11.14</v>
      </c>
      <c r="E51" s="73">
        <v>2</v>
      </c>
      <c r="F51" s="59"/>
    </row>
    <row r="52" ht="18.75" spans="1:6">
      <c r="A52" s="13"/>
      <c r="B52" s="34">
        <v>20212135</v>
      </c>
      <c r="C52" s="34" t="s">
        <v>476</v>
      </c>
      <c r="D52" s="34">
        <v>11.14</v>
      </c>
      <c r="E52" s="73">
        <v>2</v>
      </c>
      <c r="F52" s="59"/>
    </row>
    <row r="53" ht="18.75" spans="1:6">
      <c r="A53" s="13"/>
      <c r="B53" s="34">
        <v>20212135</v>
      </c>
      <c r="C53" s="34" t="s">
        <v>477</v>
      </c>
      <c r="D53" s="34">
        <v>11.14</v>
      </c>
      <c r="E53" s="73">
        <v>2</v>
      </c>
      <c r="F53" s="59"/>
    </row>
    <row r="54" ht="18.75" spans="1:6">
      <c r="A54" s="13"/>
      <c r="B54" s="34">
        <v>20212135</v>
      </c>
      <c r="C54" s="34" t="s">
        <v>477</v>
      </c>
      <c r="D54" s="34">
        <v>11.15</v>
      </c>
      <c r="E54" s="73">
        <v>2</v>
      </c>
      <c r="F54" s="59"/>
    </row>
    <row r="55" ht="18.75" spans="1:6">
      <c r="A55" s="13"/>
      <c r="B55" s="34">
        <v>20212135</v>
      </c>
      <c r="C55" s="34" t="s">
        <v>478</v>
      </c>
      <c r="D55" s="34">
        <v>11.14</v>
      </c>
      <c r="E55" s="73">
        <v>2</v>
      </c>
      <c r="F55" s="59"/>
    </row>
    <row r="56" ht="18.75" spans="1:6">
      <c r="A56" s="13"/>
      <c r="B56" s="34">
        <v>20212135</v>
      </c>
      <c r="C56" s="34" t="s">
        <v>479</v>
      </c>
      <c r="D56" s="34">
        <v>11.14</v>
      </c>
      <c r="E56" s="73">
        <v>2</v>
      </c>
      <c r="F56" s="59"/>
    </row>
    <row r="57" ht="18.75" spans="1:6">
      <c r="A57" s="13"/>
      <c r="B57" s="34">
        <v>20212135</v>
      </c>
      <c r="C57" s="34" t="s">
        <v>480</v>
      </c>
      <c r="D57" s="34">
        <v>11.14</v>
      </c>
      <c r="E57" s="73">
        <v>2</v>
      </c>
      <c r="F57" s="59"/>
    </row>
    <row r="58" ht="18.75" spans="1:6">
      <c r="A58" s="13"/>
      <c r="B58" s="34">
        <v>20212135</v>
      </c>
      <c r="C58" s="34" t="s">
        <v>481</v>
      </c>
      <c r="D58" s="34">
        <v>11.14</v>
      </c>
      <c r="E58" s="73">
        <v>2</v>
      </c>
      <c r="F58" s="59"/>
    </row>
    <row r="59" ht="18.75" spans="1:6">
      <c r="A59" s="13"/>
      <c r="B59" s="34">
        <v>20212135</v>
      </c>
      <c r="C59" s="34" t="s">
        <v>481</v>
      </c>
      <c r="D59" s="34">
        <v>11.15</v>
      </c>
      <c r="E59" s="73">
        <v>2</v>
      </c>
      <c r="F59" s="59"/>
    </row>
    <row r="60" ht="18.75" spans="1:6">
      <c r="A60" s="13"/>
      <c r="B60" s="34">
        <v>20212135</v>
      </c>
      <c r="C60" s="34" t="s">
        <v>482</v>
      </c>
      <c r="D60" s="34">
        <v>11.14</v>
      </c>
      <c r="E60" s="73">
        <v>2</v>
      </c>
      <c r="F60" s="59"/>
    </row>
    <row r="61" ht="18.75" spans="1:6">
      <c r="A61" s="13"/>
      <c r="B61" s="34">
        <v>20212135</v>
      </c>
      <c r="C61" s="34" t="s">
        <v>483</v>
      </c>
      <c r="D61" s="34">
        <v>11.14</v>
      </c>
      <c r="E61" s="73">
        <v>2</v>
      </c>
      <c r="F61" s="59"/>
    </row>
    <row r="62" ht="18.75" spans="1:6">
      <c r="A62" s="13"/>
      <c r="B62" s="34">
        <v>20212135</v>
      </c>
      <c r="C62" s="34" t="s">
        <v>484</v>
      </c>
      <c r="D62" s="34">
        <v>11.14</v>
      </c>
      <c r="E62" s="73">
        <v>2</v>
      </c>
      <c r="F62" s="59"/>
    </row>
    <row r="63" ht="18.75" spans="1:6">
      <c r="A63" s="13"/>
      <c r="B63" s="34">
        <v>20212135</v>
      </c>
      <c r="C63" s="34" t="s">
        <v>485</v>
      </c>
      <c r="D63" s="34">
        <v>11.14</v>
      </c>
      <c r="E63" s="73">
        <v>2</v>
      </c>
      <c r="F63" s="59"/>
    </row>
    <row r="64" ht="18.75" spans="1:6">
      <c r="A64" s="13"/>
      <c r="B64" s="34">
        <v>20212135</v>
      </c>
      <c r="C64" s="34" t="s">
        <v>486</v>
      </c>
      <c r="D64" s="34">
        <v>11.14</v>
      </c>
      <c r="E64" s="73">
        <v>2</v>
      </c>
      <c r="F64" s="59"/>
    </row>
    <row r="65" ht="18.75" spans="1:6">
      <c r="A65" s="13"/>
      <c r="B65" s="34">
        <v>20212135</v>
      </c>
      <c r="C65" s="34" t="s">
        <v>487</v>
      </c>
      <c r="D65" s="34">
        <v>11.14</v>
      </c>
      <c r="E65" s="73">
        <v>2</v>
      </c>
      <c r="F65" s="59"/>
    </row>
    <row r="66" ht="18.75" spans="1:6">
      <c r="A66" s="13"/>
      <c r="B66" s="34">
        <v>20212135</v>
      </c>
      <c r="C66" s="34" t="s">
        <v>487</v>
      </c>
      <c r="D66" s="34">
        <v>11.16</v>
      </c>
      <c r="E66" s="73">
        <v>2</v>
      </c>
      <c r="F66" s="59"/>
    </row>
    <row r="67" ht="18.75" spans="1:6">
      <c r="A67" s="13"/>
      <c r="B67" s="34">
        <v>20212135</v>
      </c>
      <c r="C67" s="34" t="s">
        <v>488</v>
      </c>
      <c r="D67" s="34">
        <v>11.14</v>
      </c>
      <c r="E67" s="73">
        <v>2</v>
      </c>
      <c r="F67" s="59"/>
    </row>
    <row r="68" ht="18.75" spans="1:6">
      <c r="A68" s="13"/>
      <c r="B68" s="34">
        <v>20212135</v>
      </c>
      <c r="C68" s="34" t="s">
        <v>488</v>
      </c>
      <c r="D68" s="34">
        <v>11.16</v>
      </c>
      <c r="E68" s="73">
        <v>2</v>
      </c>
      <c r="F68" s="59"/>
    </row>
    <row r="69" ht="18.75" spans="1:6">
      <c r="A69" s="13"/>
      <c r="B69" s="34">
        <v>20212135</v>
      </c>
      <c r="C69" s="34" t="s">
        <v>489</v>
      </c>
      <c r="D69" s="34">
        <v>11.14</v>
      </c>
      <c r="E69" s="73">
        <v>2</v>
      </c>
      <c r="F69" s="59"/>
    </row>
    <row r="70" ht="18.75" spans="1:6">
      <c r="A70" s="13"/>
      <c r="B70" s="34">
        <v>20212135</v>
      </c>
      <c r="C70" s="34" t="s">
        <v>490</v>
      </c>
      <c r="D70" s="34">
        <v>11.15</v>
      </c>
      <c r="E70" s="73">
        <v>2</v>
      </c>
      <c r="F70" s="59"/>
    </row>
    <row r="71" ht="18.75" spans="1:6">
      <c r="A71" s="13"/>
      <c r="B71" s="34">
        <v>20212135</v>
      </c>
      <c r="C71" s="34" t="s">
        <v>491</v>
      </c>
      <c r="D71" s="34">
        <v>11.16</v>
      </c>
      <c r="E71" s="73">
        <v>2</v>
      </c>
      <c r="F71" s="59"/>
    </row>
    <row r="72" ht="18.75" spans="1:6">
      <c r="A72" s="13"/>
      <c r="B72" s="34">
        <v>20212136</v>
      </c>
      <c r="C72" s="34" t="s">
        <v>492</v>
      </c>
      <c r="D72" s="34">
        <v>11.14</v>
      </c>
      <c r="E72" s="73">
        <v>2</v>
      </c>
      <c r="F72" s="59"/>
    </row>
    <row r="73" ht="18.75" spans="1:6">
      <c r="A73" s="13"/>
      <c r="B73" s="34">
        <v>20212136</v>
      </c>
      <c r="C73" s="34" t="s">
        <v>493</v>
      </c>
      <c r="D73" s="34">
        <v>11.14</v>
      </c>
      <c r="E73" s="73">
        <v>2</v>
      </c>
      <c r="F73" s="59"/>
    </row>
    <row r="74" ht="18.75" spans="1:6">
      <c r="A74" s="13"/>
      <c r="B74" s="34">
        <v>20212136</v>
      </c>
      <c r="C74" s="34" t="s">
        <v>494</v>
      </c>
      <c r="D74" s="34">
        <v>11.14</v>
      </c>
      <c r="E74" s="73">
        <v>2</v>
      </c>
      <c r="F74" s="59"/>
    </row>
    <row r="75" ht="18.75" spans="1:6">
      <c r="A75" s="13"/>
      <c r="B75" s="34">
        <v>20212136</v>
      </c>
      <c r="C75" s="34" t="s">
        <v>495</v>
      </c>
      <c r="D75" s="34">
        <v>11.14</v>
      </c>
      <c r="E75" s="73">
        <v>2</v>
      </c>
      <c r="F75" s="59"/>
    </row>
    <row r="76" ht="18.75" spans="1:6">
      <c r="A76" s="13"/>
      <c r="B76" s="34">
        <v>20212136</v>
      </c>
      <c r="C76" s="34" t="s">
        <v>496</v>
      </c>
      <c r="D76" s="34">
        <v>11.14</v>
      </c>
      <c r="E76" s="73">
        <v>2</v>
      </c>
      <c r="F76" s="59"/>
    </row>
    <row r="77" ht="18.75" spans="1:6">
      <c r="A77" s="13"/>
      <c r="B77" s="34">
        <v>20212136</v>
      </c>
      <c r="C77" s="34" t="s">
        <v>496</v>
      </c>
      <c r="D77" s="34">
        <v>11.16</v>
      </c>
      <c r="E77" s="73">
        <v>2</v>
      </c>
      <c r="F77" s="59"/>
    </row>
    <row r="78" ht="18.75" spans="1:6">
      <c r="A78" s="13"/>
      <c r="B78" s="34">
        <v>20212136</v>
      </c>
      <c r="C78" s="34" t="s">
        <v>163</v>
      </c>
      <c r="D78" s="34">
        <v>11.15</v>
      </c>
      <c r="E78" s="73">
        <v>2</v>
      </c>
      <c r="F78" s="59"/>
    </row>
    <row r="79" ht="18.75" spans="1:6">
      <c r="A79" s="13"/>
      <c r="B79" s="34">
        <v>20212136</v>
      </c>
      <c r="C79" s="34" t="s">
        <v>497</v>
      </c>
      <c r="D79" s="34">
        <v>11.15</v>
      </c>
      <c r="E79" s="73">
        <v>2</v>
      </c>
      <c r="F79" s="59"/>
    </row>
    <row r="80" ht="18.75" spans="1:6">
      <c r="A80" s="13"/>
      <c r="B80" s="34">
        <v>20212136</v>
      </c>
      <c r="C80" s="34" t="s">
        <v>498</v>
      </c>
      <c r="D80" s="34">
        <v>11.15</v>
      </c>
      <c r="E80" s="73">
        <v>2</v>
      </c>
      <c r="F80" s="59"/>
    </row>
    <row r="81" ht="18.75" spans="1:6">
      <c r="A81" s="13"/>
      <c r="B81" s="34">
        <v>20212136</v>
      </c>
      <c r="C81" s="34" t="s">
        <v>499</v>
      </c>
      <c r="D81" s="34">
        <v>11.15</v>
      </c>
      <c r="E81" s="73">
        <v>2</v>
      </c>
      <c r="F81" s="59"/>
    </row>
    <row r="82" ht="18.75" spans="1:6">
      <c r="A82" s="13"/>
      <c r="B82" s="34">
        <v>20212136</v>
      </c>
      <c r="C82" s="34" t="s">
        <v>500</v>
      </c>
      <c r="D82" s="34">
        <v>11.16</v>
      </c>
      <c r="E82" s="73">
        <v>2</v>
      </c>
      <c r="F82" s="59"/>
    </row>
    <row r="83" ht="18.75" spans="1:6">
      <c r="A83" s="13"/>
      <c r="B83" s="34">
        <v>20212136</v>
      </c>
      <c r="C83" s="34" t="s">
        <v>501</v>
      </c>
      <c r="D83" s="34">
        <v>11.16</v>
      </c>
      <c r="E83" s="73">
        <v>2</v>
      </c>
      <c r="F83" s="59"/>
    </row>
    <row r="84" ht="18.75" spans="1:6">
      <c r="A84" s="13"/>
      <c r="B84" s="34">
        <v>20212137</v>
      </c>
      <c r="C84" s="34" t="s">
        <v>502</v>
      </c>
      <c r="D84" s="34">
        <v>11.14</v>
      </c>
      <c r="E84" s="73">
        <v>2</v>
      </c>
      <c r="F84" s="59"/>
    </row>
    <row r="85" ht="18.75" spans="1:6">
      <c r="A85" s="13"/>
      <c r="B85" s="34">
        <v>20212137</v>
      </c>
      <c r="C85" s="34" t="s">
        <v>503</v>
      </c>
      <c r="D85" s="34">
        <v>11.14</v>
      </c>
      <c r="E85" s="73">
        <v>2</v>
      </c>
      <c r="F85" s="59"/>
    </row>
    <row r="86" ht="18.75" spans="1:6">
      <c r="A86" s="13"/>
      <c r="B86" s="34">
        <v>20212137</v>
      </c>
      <c r="C86" s="34" t="s">
        <v>504</v>
      </c>
      <c r="D86" s="34">
        <v>11.14</v>
      </c>
      <c r="E86" s="73">
        <v>2</v>
      </c>
      <c r="F86" s="59"/>
    </row>
    <row r="87" ht="18.75" spans="1:6">
      <c r="A87" s="13"/>
      <c r="B87" s="34">
        <v>20212137</v>
      </c>
      <c r="C87" s="34" t="s">
        <v>505</v>
      </c>
      <c r="D87" s="34">
        <v>11.14</v>
      </c>
      <c r="E87" s="73">
        <v>2</v>
      </c>
      <c r="F87" s="59"/>
    </row>
    <row r="88" ht="18.75" spans="1:6">
      <c r="A88" s="13"/>
      <c r="B88" s="34">
        <v>20212137</v>
      </c>
      <c r="C88" s="34" t="s">
        <v>506</v>
      </c>
      <c r="D88" s="34">
        <v>11.15</v>
      </c>
      <c r="E88" s="73">
        <v>2</v>
      </c>
      <c r="F88" s="59"/>
    </row>
    <row r="89" ht="18.75" spans="1:6">
      <c r="A89" s="13"/>
      <c r="B89" s="34">
        <v>20212137</v>
      </c>
      <c r="C89" s="34" t="s">
        <v>506</v>
      </c>
      <c r="D89" s="34">
        <v>11.17</v>
      </c>
      <c r="E89" s="73">
        <v>2</v>
      </c>
      <c r="F89" s="59"/>
    </row>
    <row r="90" ht="18.75" spans="1:6">
      <c r="A90" s="13"/>
      <c r="B90" s="34">
        <v>20212137</v>
      </c>
      <c r="C90" s="34" t="s">
        <v>507</v>
      </c>
      <c r="D90" s="34">
        <v>11.15</v>
      </c>
      <c r="E90" s="73">
        <v>2</v>
      </c>
      <c r="F90" s="59"/>
    </row>
    <row r="91" ht="18.75" spans="1:6">
      <c r="A91" s="13"/>
      <c r="B91" s="34">
        <v>20212137</v>
      </c>
      <c r="C91" s="34" t="s">
        <v>508</v>
      </c>
      <c r="D91" s="34">
        <v>11.15</v>
      </c>
      <c r="E91" s="73">
        <v>2</v>
      </c>
      <c r="F91" s="59"/>
    </row>
    <row r="92" ht="18.75" spans="1:6">
      <c r="A92" s="13"/>
      <c r="B92" s="34">
        <v>20212137</v>
      </c>
      <c r="C92" s="34" t="s">
        <v>509</v>
      </c>
      <c r="D92" s="34">
        <v>11.17</v>
      </c>
      <c r="E92" s="73">
        <v>2</v>
      </c>
      <c r="F92" s="59"/>
    </row>
    <row r="93" ht="18.75" spans="1:6">
      <c r="A93" s="13"/>
      <c r="B93" s="34">
        <v>20212137</v>
      </c>
      <c r="C93" s="34" t="s">
        <v>510</v>
      </c>
      <c r="D93" s="34">
        <v>11.17</v>
      </c>
      <c r="E93" s="73">
        <v>2</v>
      </c>
      <c r="F93" s="59"/>
    </row>
    <row r="94" ht="18.75" spans="1:6">
      <c r="A94" s="13"/>
      <c r="B94" s="34">
        <v>20212138</v>
      </c>
      <c r="C94" s="34" t="s">
        <v>511</v>
      </c>
      <c r="D94" s="34">
        <v>11.15</v>
      </c>
      <c r="E94" s="73">
        <v>2</v>
      </c>
      <c r="F94" s="59"/>
    </row>
    <row r="95" ht="18.75" spans="1:6">
      <c r="A95" s="13"/>
      <c r="B95" s="34">
        <v>20212138</v>
      </c>
      <c r="C95" s="34" t="s">
        <v>512</v>
      </c>
      <c r="D95" s="34">
        <v>11.15</v>
      </c>
      <c r="E95" s="73">
        <v>2</v>
      </c>
      <c r="F95" s="59"/>
    </row>
    <row r="96" ht="18.75" spans="1:6">
      <c r="A96" s="13"/>
      <c r="B96" s="34">
        <v>20212138</v>
      </c>
      <c r="C96" s="34" t="s">
        <v>513</v>
      </c>
      <c r="D96" s="34">
        <v>11.15</v>
      </c>
      <c r="E96" s="73">
        <v>2</v>
      </c>
      <c r="F96" s="59"/>
    </row>
    <row r="97" ht="18.75" spans="1:6">
      <c r="A97" s="13"/>
      <c r="B97" s="34">
        <v>20212138</v>
      </c>
      <c r="C97" s="34" t="s">
        <v>514</v>
      </c>
      <c r="D97" s="34">
        <v>11.15</v>
      </c>
      <c r="E97" s="73">
        <v>2</v>
      </c>
      <c r="F97" s="59"/>
    </row>
    <row r="98" ht="18.75" spans="1:6">
      <c r="A98" s="13"/>
      <c r="B98" s="34">
        <v>20212138</v>
      </c>
      <c r="C98" s="34" t="s">
        <v>515</v>
      </c>
      <c r="D98" s="34">
        <v>11.15</v>
      </c>
      <c r="E98" s="73">
        <v>2</v>
      </c>
      <c r="F98" s="59"/>
    </row>
    <row r="99" ht="18.75" spans="1:6">
      <c r="A99" s="13"/>
      <c r="B99" s="34">
        <v>20212138</v>
      </c>
      <c r="C99" s="34" t="s">
        <v>516</v>
      </c>
      <c r="D99" s="34">
        <v>11.15</v>
      </c>
      <c r="E99" s="73">
        <v>2</v>
      </c>
      <c r="F99" s="59"/>
    </row>
    <row r="100" ht="18.75" spans="1:6">
      <c r="A100" s="13"/>
      <c r="B100" s="34">
        <v>20212138</v>
      </c>
      <c r="C100" s="34" t="s">
        <v>517</v>
      </c>
      <c r="D100" s="34">
        <v>11.15</v>
      </c>
      <c r="E100" s="73">
        <v>2</v>
      </c>
      <c r="F100" s="59"/>
    </row>
    <row r="101" ht="18.75" spans="1:6">
      <c r="A101" s="13"/>
      <c r="B101" s="34">
        <v>20212138</v>
      </c>
      <c r="C101" s="34" t="s">
        <v>518</v>
      </c>
      <c r="D101" s="34">
        <v>11.15</v>
      </c>
      <c r="E101" s="73">
        <v>2</v>
      </c>
      <c r="F101" s="59"/>
    </row>
    <row r="102" ht="18.75" spans="1:6">
      <c r="A102" s="13"/>
      <c r="B102" s="34">
        <v>20212138</v>
      </c>
      <c r="C102" s="34" t="s">
        <v>518</v>
      </c>
      <c r="D102" s="34">
        <v>11.17</v>
      </c>
      <c r="E102" s="73">
        <v>2</v>
      </c>
      <c r="F102" s="59"/>
    </row>
    <row r="103" ht="18.75" spans="1:6">
      <c r="A103" s="13"/>
      <c r="B103" s="34">
        <v>20212138</v>
      </c>
      <c r="C103" s="34" t="s">
        <v>519</v>
      </c>
      <c r="D103" s="34">
        <v>11.15</v>
      </c>
      <c r="E103" s="73">
        <v>2</v>
      </c>
      <c r="F103" s="59"/>
    </row>
    <row r="104" ht="18.75" spans="1:6">
      <c r="A104" s="13"/>
      <c r="B104" s="34">
        <v>20212138</v>
      </c>
      <c r="C104" s="34" t="s">
        <v>520</v>
      </c>
      <c r="D104" s="34">
        <v>11.15</v>
      </c>
      <c r="E104" s="73">
        <v>2</v>
      </c>
      <c r="F104" s="59"/>
    </row>
    <row r="105" ht="18.75" spans="1:6">
      <c r="A105" s="13"/>
      <c r="B105" s="34">
        <v>20213131</v>
      </c>
      <c r="C105" s="14" t="s">
        <v>442</v>
      </c>
      <c r="D105" s="34">
        <v>11.14</v>
      </c>
      <c r="E105" s="73">
        <v>2</v>
      </c>
      <c r="F105" s="59"/>
    </row>
    <row r="106" ht="18.75" spans="1:6">
      <c r="A106" s="13"/>
      <c r="B106" s="34">
        <v>20213131</v>
      </c>
      <c r="C106" s="14" t="s">
        <v>521</v>
      </c>
      <c r="D106" s="34">
        <v>11.14</v>
      </c>
      <c r="E106" s="73">
        <v>2</v>
      </c>
      <c r="F106" s="59"/>
    </row>
    <row r="107" ht="18.75" spans="1:6">
      <c r="A107" s="13"/>
      <c r="B107" s="34">
        <v>20213131</v>
      </c>
      <c r="C107" s="14" t="s">
        <v>522</v>
      </c>
      <c r="D107" s="34">
        <v>11.14</v>
      </c>
      <c r="E107" s="73">
        <v>2</v>
      </c>
      <c r="F107" s="59"/>
    </row>
    <row r="108" ht="18.75" spans="1:6">
      <c r="A108" s="13"/>
      <c r="B108" s="34">
        <v>20213131</v>
      </c>
      <c r="C108" s="34" t="s">
        <v>523</v>
      </c>
      <c r="D108" s="34">
        <v>11.14</v>
      </c>
      <c r="E108" s="73">
        <v>2</v>
      </c>
      <c r="F108" s="59"/>
    </row>
    <row r="109" ht="18.75" spans="1:6">
      <c r="A109" s="13"/>
      <c r="B109" s="34">
        <v>20213131</v>
      </c>
      <c r="C109" s="34" t="s">
        <v>524</v>
      </c>
      <c r="D109" s="34">
        <v>11.14</v>
      </c>
      <c r="E109" s="73">
        <v>2</v>
      </c>
      <c r="F109" s="59"/>
    </row>
    <row r="110" ht="18.75" spans="1:6">
      <c r="A110" s="13"/>
      <c r="B110" s="34">
        <v>20213131</v>
      </c>
      <c r="C110" s="34" t="s">
        <v>525</v>
      </c>
      <c r="D110" s="34">
        <v>11.14</v>
      </c>
      <c r="E110" s="73">
        <v>2</v>
      </c>
      <c r="F110" s="59"/>
    </row>
    <row r="111" ht="18.75" spans="1:6">
      <c r="A111" s="13"/>
      <c r="B111" s="34">
        <v>20213131</v>
      </c>
      <c r="C111" s="34" t="s">
        <v>526</v>
      </c>
      <c r="D111" s="34">
        <v>11.14</v>
      </c>
      <c r="E111" s="73">
        <v>2</v>
      </c>
      <c r="F111" s="59"/>
    </row>
    <row r="112" ht="18.75" spans="1:6">
      <c r="A112" s="13"/>
      <c r="B112" s="34">
        <v>20213131</v>
      </c>
      <c r="C112" s="34" t="s">
        <v>527</v>
      </c>
      <c r="D112" s="34">
        <v>11.14</v>
      </c>
      <c r="E112" s="73">
        <v>2</v>
      </c>
      <c r="F112" s="59"/>
    </row>
    <row r="113" ht="18.75" spans="1:6">
      <c r="A113" s="13"/>
      <c r="B113" s="34">
        <v>20213131</v>
      </c>
      <c r="C113" s="34" t="s">
        <v>528</v>
      </c>
      <c r="D113" s="34">
        <v>11.14</v>
      </c>
      <c r="E113" s="73">
        <v>2</v>
      </c>
      <c r="F113" s="59"/>
    </row>
    <row r="114" ht="18.75" spans="1:6">
      <c r="A114" s="13"/>
      <c r="B114" s="34">
        <v>20213131</v>
      </c>
      <c r="C114" s="34" t="s">
        <v>178</v>
      </c>
      <c r="D114" s="34">
        <v>11.14</v>
      </c>
      <c r="E114" s="73">
        <v>2</v>
      </c>
      <c r="F114" s="59"/>
    </row>
    <row r="115" ht="18.75" spans="1:6">
      <c r="A115" s="13"/>
      <c r="B115" s="34">
        <v>20213131</v>
      </c>
      <c r="C115" s="34" t="s">
        <v>178</v>
      </c>
      <c r="D115" s="34">
        <v>11.16</v>
      </c>
      <c r="E115" s="73">
        <v>2</v>
      </c>
      <c r="F115" s="59"/>
    </row>
    <row r="116" ht="18.75" spans="1:6">
      <c r="A116" s="13"/>
      <c r="B116" s="34">
        <v>20213131</v>
      </c>
      <c r="C116" s="34" t="s">
        <v>178</v>
      </c>
      <c r="D116" s="34">
        <v>11.17</v>
      </c>
      <c r="E116" s="73">
        <v>2</v>
      </c>
      <c r="F116" s="59"/>
    </row>
    <row r="117" ht="18.75" spans="1:6">
      <c r="A117" s="13"/>
      <c r="B117" s="34">
        <v>20213131</v>
      </c>
      <c r="C117" s="34" t="s">
        <v>529</v>
      </c>
      <c r="D117" s="34">
        <v>11.14</v>
      </c>
      <c r="E117" s="73">
        <v>2</v>
      </c>
      <c r="F117" s="59"/>
    </row>
    <row r="118" ht="18.75" spans="1:6">
      <c r="A118" s="13"/>
      <c r="B118" s="34">
        <v>20213131</v>
      </c>
      <c r="C118" s="34" t="s">
        <v>183</v>
      </c>
      <c r="D118" s="34">
        <v>11.16</v>
      </c>
      <c r="E118" s="73">
        <v>2</v>
      </c>
      <c r="F118" s="59"/>
    </row>
    <row r="119" ht="18.75" spans="1:6">
      <c r="A119" s="13"/>
      <c r="B119" s="34">
        <v>20213131</v>
      </c>
      <c r="C119" s="34" t="s">
        <v>183</v>
      </c>
      <c r="D119" s="34">
        <v>11.17</v>
      </c>
      <c r="E119" s="73">
        <v>2</v>
      </c>
      <c r="F119" s="59"/>
    </row>
    <row r="120" ht="18.75" spans="1:6">
      <c r="A120" s="13"/>
      <c r="B120" s="74">
        <v>20213131</v>
      </c>
      <c r="C120" s="74" t="s">
        <v>530</v>
      </c>
      <c r="D120" s="74">
        <v>11.16</v>
      </c>
      <c r="E120" s="75">
        <v>2</v>
      </c>
      <c r="F120" s="59"/>
    </row>
    <row r="121" ht="18.75" spans="1:6">
      <c r="A121" s="14" t="s">
        <v>3</v>
      </c>
      <c r="B121" s="34">
        <v>20212434</v>
      </c>
      <c r="C121" s="34" t="s">
        <v>247</v>
      </c>
      <c r="D121" s="34">
        <v>11.14</v>
      </c>
      <c r="E121" s="34">
        <v>2</v>
      </c>
      <c r="F121" s="59"/>
    </row>
    <row r="122" ht="18.75" spans="1:6">
      <c r="A122" s="14"/>
      <c r="B122" s="34">
        <v>20212631</v>
      </c>
      <c r="C122" s="34" t="s">
        <v>531</v>
      </c>
      <c r="D122" s="34">
        <v>11.14</v>
      </c>
      <c r="E122" s="34">
        <v>2</v>
      </c>
      <c r="F122" s="59"/>
    </row>
    <row r="123" ht="18.75" spans="1:6">
      <c r="A123" s="14"/>
      <c r="B123" s="34">
        <v>20212631</v>
      </c>
      <c r="C123" s="34" t="s">
        <v>264</v>
      </c>
      <c r="D123" s="34">
        <v>11.14</v>
      </c>
      <c r="E123" s="34">
        <v>2</v>
      </c>
      <c r="F123" s="59"/>
    </row>
    <row r="124" ht="18.75" spans="1:6">
      <c r="A124" s="14"/>
      <c r="B124" s="34">
        <v>20212631</v>
      </c>
      <c r="C124" s="34" t="s">
        <v>532</v>
      </c>
      <c r="D124" s="34">
        <v>11.14</v>
      </c>
      <c r="E124" s="34">
        <v>2</v>
      </c>
      <c r="F124" s="59"/>
    </row>
    <row r="125" ht="18.75" spans="1:6">
      <c r="A125" s="14"/>
      <c r="B125" s="34">
        <v>20212631</v>
      </c>
      <c r="C125" s="34" t="s">
        <v>533</v>
      </c>
      <c r="D125" s="34">
        <v>11.14</v>
      </c>
      <c r="E125" s="34">
        <v>2</v>
      </c>
      <c r="F125" s="59"/>
    </row>
    <row r="126" ht="18.75" spans="1:6">
      <c r="A126" s="14"/>
      <c r="B126" s="34">
        <v>20212631</v>
      </c>
      <c r="C126" s="34" t="s">
        <v>534</v>
      </c>
      <c r="D126" s="34">
        <v>11.14</v>
      </c>
      <c r="E126" s="34">
        <v>2</v>
      </c>
      <c r="F126" s="59"/>
    </row>
    <row r="127" ht="18.75" spans="1:6">
      <c r="A127" s="14"/>
      <c r="B127" s="34">
        <v>20212631</v>
      </c>
      <c r="C127" s="34" t="s">
        <v>535</v>
      </c>
      <c r="D127" s="34">
        <v>11.14</v>
      </c>
      <c r="E127" s="34">
        <v>2</v>
      </c>
      <c r="F127" s="59"/>
    </row>
    <row r="128" ht="18.75" spans="1:6">
      <c r="A128" s="14"/>
      <c r="B128" s="34">
        <v>20212631</v>
      </c>
      <c r="C128" s="34" t="s">
        <v>536</v>
      </c>
      <c r="D128" s="34">
        <v>11.14</v>
      </c>
      <c r="E128" s="34">
        <v>2</v>
      </c>
      <c r="F128" s="59"/>
    </row>
    <row r="129" ht="18.75" spans="1:6">
      <c r="A129" s="14"/>
      <c r="B129" s="34">
        <v>20212631</v>
      </c>
      <c r="C129" s="34" t="s">
        <v>537</v>
      </c>
      <c r="D129" s="34">
        <v>11.14</v>
      </c>
      <c r="E129" s="34">
        <v>2</v>
      </c>
      <c r="F129" s="59"/>
    </row>
    <row r="130" ht="18.75" spans="1:6">
      <c r="A130" s="14"/>
      <c r="B130" s="34">
        <v>20212631</v>
      </c>
      <c r="C130" s="34" t="s">
        <v>538</v>
      </c>
      <c r="D130" s="34">
        <v>11.14</v>
      </c>
      <c r="E130" s="34">
        <v>2</v>
      </c>
      <c r="F130" s="59"/>
    </row>
    <row r="131" ht="18.75" spans="1:6">
      <c r="A131" s="14"/>
      <c r="B131" s="34">
        <v>20212631</v>
      </c>
      <c r="C131" s="34" t="s">
        <v>539</v>
      </c>
      <c r="D131" s="34">
        <v>11.14</v>
      </c>
      <c r="E131" s="34">
        <v>2</v>
      </c>
      <c r="F131" s="59"/>
    </row>
    <row r="132" ht="18.75" spans="1:6">
      <c r="A132" s="14"/>
      <c r="B132" s="34">
        <v>20212631</v>
      </c>
      <c r="C132" s="34" t="s">
        <v>540</v>
      </c>
      <c r="D132" s="34">
        <v>11.14</v>
      </c>
      <c r="E132" s="34">
        <v>2</v>
      </c>
      <c r="F132" s="59"/>
    </row>
    <row r="133" ht="18.75" spans="1:6">
      <c r="A133" s="14"/>
      <c r="B133" s="34">
        <v>20212531</v>
      </c>
      <c r="C133" s="34" t="s">
        <v>253</v>
      </c>
      <c r="D133" s="34">
        <v>11.14</v>
      </c>
      <c r="E133" s="34">
        <v>2</v>
      </c>
      <c r="F133" s="59"/>
    </row>
    <row r="134" ht="18.75" spans="1:6">
      <c r="A134" s="14"/>
      <c r="B134" s="34">
        <v>20212531</v>
      </c>
      <c r="C134" s="34" t="s">
        <v>250</v>
      </c>
      <c r="D134" s="34">
        <v>11.14</v>
      </c>
      <c r="E134" s="34">
        <v>2</v>
      </c>
      <c r="F134" s="59"/>
    </row>
    <row r="135" ht="18.75" spans="1:6">
      <c r="A135" s="14"/>
      <c r="B135" s="38">
        <v>20212431</v>
      </c>
      <c r="C135" s="14" t="s">
        <v>541</v>
      </c>
      <c r="D135" s="14">
        <v>11.15</v>
      </c>
      <c r="E135" s="14">
        <v>2</v>
      </c>
      <c r="F135" s="59"/>
    </row>
    <row r="136" ht="18.75" spans="1:6">
      <c r="A136" s="14"/>
      <c r="B136" s="38">
        <v>20212431</v>
      </c>
      <c r="C136" s="14" t="s">
        <v>542</v>
      </c>
      <c r="D136" s="14">
        <v>11.15</v>
      </c>
      <c r="E136" s="14">
        <v>2</v>
      </c>
      <c r="F136" s="59"/>
    </row>
    <row r="137" ht="18.75" spans="1:6">
      <c r="A137" s="14"/>
      <c r="B137" s="14">
        <v>20212531</v>
      </c>
      <c r="C137" s="14" t="s">
        <v>253</v>
      </c>
      <c r="D137" s="14">
        <v>11.15</v>
      </c>
      <c r="E137" s="14">
        <v>2</v>
      </c>
      <c r="F137" s="59"/>
    </row>
    <row r="138" ht="18.75" spans="1:6">
      <c r="A138" s="14"/>
      <c r="B138" s="14">
        <v>20212534</v>
      </c>
      <c r="C138" s="14" t="s">
        <v>543</v>
      </c>
      <c r="D138" s="14">
        <v>11.15</v>
      </c>
      <c r="E138" s="14">
        <v>2</v>
      </c>
      <c r="F138" s="59"/>
    </row>
    <row r="139" ht="18.75" spans="1:6">
      <c r="A139" s="14"/>
      <c r="B139" s="14">
        <v>20212631</v>
      </c>
      <c r="C139" s="14" t="s">
        <v>264</v>
      </c>
      <c r="D139" s="14">
        <v>11.15</v>
      </c>
      <c r="E139" s="14">
        <v>2</v>
      </c>
      <c r="F139" s="59"/>
    </row>
    <row r="140" ht="18.75" spans="1:6">
      <c r="A140" s="14"/>
      <c r="B140" s="14">
        <v>20212434</v>
      </c>
      <c r="C140" s="14" t="s">
        <v>247</v>
      </c>
      <c r="D140" s="14">
        <v>11.15</v>
      </c>
      <c r="E140" s="14">
        <v>2</v>
      </c>
      <c r="F140" s="59"/>
    </row>
    <row r="141" ht="18.75" spans="1:6">
      <c r="A141" s="14"/>
      <c r="B141" s="14">
        <v>20212532</v>
      </c>
      <c r="C141" s="38" t="s">
        <v>544</v>
      </c>
      <c r="D141" s="14">
        <v>11.17</v>
      </c>
      <c r="E141" s="14">
        <v>2</v>
      </c>
      <c r="F141" s="59"/>
    </row>
    <row r="142" ht="18.75" spans="1:6">
      <c r="A142" s="14"/>
      <c r="B142" s="14">
        <v>20212531</v>
      </c>
      <c r="C142" s="38" t="s">
        <v>250</v>
      </c>
      <c r="D142" s="14">
        <v>11.17</v>
      </c>
      <c r="E142" s="14">
        <v>2</v>
      </c>
      <c r="F142" s="59"/>
    </row>
    <row r="143" ht="18.75" spans="1:6">
      <c r="A143" s="14"/>
      <c r="B143" s="14">
        <v>20212434</v>
      </c>
      <c r="C143" s="14" t="s">
        <v>247</v>
      </c>
      <c r="D143" s="14">
        <v>11.17</v>
      </c>
      <c r="E143" s="14">
        <v>2</v>
      </c>
      <c r="F143" s="59"/>
    </row>
    <row r="144" ht="18.75" spans="1:6">
      <c r="A144" s="14"/>
      <c r="B144" s="14">
        <v>20212434</v>
      </c>
      <c r="C144" s="38" t="s">
        <v>545</v>
      </c>
      <c r="D144" s="14">
        <v>11.18</v>
      </c>
      <c r="E144" s="14">
        <v>2</v>
      </c>
      <c r="F144" s="59"/>
    </row>
    <row r="145" ht="18.75" spans="1:6">
      <c r="A145" s="14"/>
      <c r="B145" s="14">
        <v>20212631</v>
      </c>
      <c r="C145" s="38" t="s">
        <v>264</v>
      </c>
      <c r="D145" s="14">
        <v>11.18</v>
      </c>
      <c r="E145" s="14">
        <v>2</v>
      </c>
      <c r="F145" s="59"/>
    </row>
    <row r="146" ht="18.75" spans="1:6">
      <c r="A146" s="14"/>
      <c r="B146" s="14">
        <v>20212531</v>
      </c>
      <c r="C146" s="38" t="s">
        <v>250</v>
      </c>
      <c r="D146" s="14">
        <v>11.18</v>
      </c>
      <c r="E146" s="14">
        <v>2</v>
      </c>
      <c r="F146" s="59"/>
    </row>
    <row r="147" ht="18.75" spans="1:6">
      <c r="A147" s="14"/>
      <c r="B147" s="14">
        <v>20212432</v>
      </c>
      <c r="C147" s="38" t="s">
        <v>245</v>
      </c>
      <c r="D147" s="14">
        <v>11.18</v>
      </c>
      <c r="E147" s="14">
        <v>2</v>
      </c>
      <c r="F147" s="59"/>
    </row>
    <row r="148" ht="18.75" spans="1:6">
      <c r="A148" s="14"/>
      <c r="B148" s="14">
        <v>20212434</v>
      </c>
      <c r="C148" s="38" t="s">
        <v>546</v>
      </c>
      <c r="D148" s="14">
        <v>11.16</v>
      </c>
      <c r="E148" s="14">
        <v>2</v>
      </c>
      <c r="F148" s="59"/>
    </row>
    <row r="149" ht="18.75" spans="1:6">
      <c r="A149" s="14"/>
      <c r="B149" s="14">
        <v>20212434</v>
      </c>
      <c r="C149" s="38" t="s">
        <v>247</v>
      </c>
      <c r="D149" s="14">
        <v>11.16</v>
      </c>
      <c r="E149" s="14">
        <v>2</v>
      </c>
      <c r="F149" s="59"/>
    </row>
    <row r="150" ht="18.75" spans="1:6">
      <c r="A150" s="14"/>
      <c r="B150" s="14">
        <v>20212434</v>
      </c>
      <c r="C150" s="38" t="s">
        <v>547</v>
      </c>
      <c r="D150" s="14">
        <v>11.16</v>
      </c>
      <c r="E150" s="14">
        <v>2</v>
      </c>
      <c r="F150" s="59"/>
    </row>
    <row r="151" ht="18.75" spans="1:6">
      <c r="A151" s="14"/>
      <c r="B151" s="14">
        <v>20212535</v>
      </c>
      <c r="C151" s="38" t="s">
        <v>548</v>
      </c>
      <c r="D151" s="14">
        <v>11.16</v>
      </c>
      <c r="E151" s="14">
        <v>2</v>
      </c>
      <c r="F151" s="59"/>
    </row>
    <row r="152" ht="18.75" spans="1:6">
      <c r="A152" s="14"/>
      <c r="B152" s="14">
        <v>20212531</v>
      </c>
      <c r="C152" s="38" t="s">
        <v>250</v>
      </c>
      <c r="D152" s="14">
        <v>11.16</v>
      </c>
      <c r="E152" s="14">
        <v>2</v>
      </c>
      <c r="F152" s="59"/>
    </row>
    <row r="153" ht="18.75" spans="1:6">
      <c r="A153" s="76" t="s">
        <v>4</v>
      </c>
      <c r="B153" s="77">
        <v>20212731</v>
      </c>
      <c r="C153" s="78" t="s">
        <v>549</v>
      </c>
      <c r="D153" s="78">
        <v>11.15</v>
      </c>
      <c r="E153" s="78">
        <v>3</v>
      </c>
      <c r="F153" s="59"/>
    </row>
    <row r="154" ht="18.75" spans="1:6">
      <c r="A154" s="13"/>
      <c r="B154" s="77">
        <v>20212731</v>
      </c>
      <c r="C154" s="78" t="s">
        <v>550</v>
      </c>
      <c r="D154" s="78">
        <v>11.15</v>
      </c>
      <c r="E154" s="78">
        <v>3</v>
      </c>
      <c r="F154" s="59"/>
    </row>
    <row r="155" ht="18.75" spans="1:6">
      <c r="A155" s="13"/>
      <c r="B155" s="77">
        <v>20212731</v>
      </c>
      <c r="C155" s="78" t="s">
        <v>551</v>
      </c>
      <c r="D155" s="78">
        <v>11.15</v>
      </c>
      <c r="E155" s="78">
        <v>3</v>
      </c>
      <c r="F155" s="59"/>
    </row>
    <row r="156" ht="18.75" spans="1:6">
      <c r="A156" s="13"/>
      <c r="B156" s="77">
        <v>20212731</v>
      </c>
      <c r="C156" s="78" t="s">
        <v>552</v>
      </c>
      <c r="D156" s="78">
        <v>11.15</v>
      </c>
      <c r="E156" s="78">
        <v>3</v>
      </c>
      <c r="F156" s="59"/>
    </row>
    <row r="157" ht="18.75" spans="1:6">
      <c r="A157" s="13"/>
      <c r="B157" s="77">
        <v>20212731</v>
      </c>
      <c r="C157" s="78" t="s">
        <v>553</v>
      </c>
      <c r="D157" s="78">
        <v>11.15</v>
      </c>
      <c r="E157" s="78">
        <v>3</v>
      </c>
      <c r="F157" s="59"/>
    </row>
    <row r="158" ht="18.75" spans="1:6">
      <c r="A158" s="13"/>
      <c r="B158" s="77">
        <v>20212731</v>
      </c>
      <c r="C158" s="78" t="s">
        <v>554</v>
      </c>
      <c r="D158" s="78">
        <v>11.15</v>
      </c>
      <c r="E158" s="78">
        <v>3</v>
      </c>
      <c r="F158" s="59"/>
    </row>
    <row r="159" ht="18.75" spans="1:6">
      <c r="A159" s="13"/>
      <c r="B159" s="77">
        <v>20212731</v>
      </c>
      <c r="C159" s="78" t="s">
        <v>555</v>
      </c>
      <c r="D159" s="78">
        <v>11.15</v>
      </c>
      <c r="E159" s="78">
        <v>3</v>
      </c>
      <c r="F159" s="59"/>
    </row>
    <row r="160" ht="18.75" spans="1:6">
      <c r="A160" s="13"/>
      <c r="B160" s="77">
        <v>20212731</v>
      </c>
      <c r="C160" s="78" t="s">
        <v>556</v>
      </c>
      <c r="D160" s="78">
        <v>11.15</v>
      </c>
      <c r="E160" s="78">
        <v>3</v>
      </c>
      <c r="F160" s="59"/>
    </row>
    <row r="161" ht="18.75" spans="1:6">
      <c r="A161" s="13"/>
      <c r="B161" s="77">
        <v>20212731</v>
      </c>
      <c r="C161" s="79" t="s">
        <v>316</v>
      </c>
      <c r="D161" s="78">
        <v>11.15</v>
      </c>
      <c r="E161" s="79">
        <v>6</v>
      </c>
      <c r="F161" s="59"/>
    </row>
    <row r="162" ht="18.75" spans="1:6">
      <c r="A162" s="13"/>
      <c r="B162" s="77">
        <v>20212731</v>
      </c>
      <c r="C162" s="79" t="s">
        <v>316</v>
      </c>
      <c r="D162" s="78">
        <v>11.18</v>
      </c>
      <c r="E162" s="80"/>
      <c r="F162" s="59"/>
    </row>
    <row r="163" ht="18.75" spans="1:6">
      <c r="A163" s="13"/>
      <c r="B163" s="77">
        <v>20212731</v>
      </c>
      <c r="C163" s="78" t="s">
        <v>557</v>
      </c>
      <c r="D163" s="78">
        <v>11.15</v>
      </c>
      <c r="E163" s="78">
        <v>3</v>
      </c>
      <c r="F163" s="59"/>
    </row>
    <row r="164" ht="18.75" spans="1:6">
      <c r="A164" s="13"/>
      <c r="B164" s="77">
        <v>20212731</v>
      </c>
      <c r="C164" s="78" t="s">
        <v>558</v>
      </c>
      <c r="D164" s="78">
        <v>11.15</v>
      </c>
      <c r="E164" s="78">
        <v>3</v>
      </c>
      <c r="F164" s="59"/>
    </row>
    <row r="165" ht="18.75" spans="1:6">
      <c r="A165" s="13"/>
      <c r="B165" s="77">
        <v>20212731</v>
      </c>
      <c r="C165" s="78" t="s">
        <v>559</v>
      </c>
      <c r="D165" s="78">
        <v>11.15</v>
      </c>
      <c r="E165" s="78">
        <v>3</v>
      </c>
      <c r="F165" s="59"/>
    </row>
    <row r="166" ht="18.75" spans="1:6">
      <c r="A166" s="13"/>
      <c r="B166" s="77">
        <v>20212831</v>
      </c>
      <c r="C166" s="78" t="s">
        <v>560</v>
      </c>
      <c r="D166" s="78">
        <v>11.15</v>
      </c>
      <c r="E166" s="78">
        <v>3</v>
      </c>
      <c r="F166" s="59"/>
    </row>
    <row r="167" ht="18.75" spans="1:6">
      <c r="A167" s="13"/>
      <c r="B167" s="77">
        <v>20212831</v>
      </c>
      <c r="C167" s="78" t="s">
        <v>561</v>
      </c>
      <c r="D167" s="78">
        <v>11.15</v>
      </c>
      <c r="E167" s="78">
        <v>3</v>
      </c>
      <c r="F167" s="59"/>
    </row>
    <row r="168" ht="18.75" spans="1:6">
      <c r="A168" s="13"/>
      <c r="B168" s="77">
        <v>20212832</v>
      </c>
      <c r="C168" s="78" t="s">
        <v>562</v>
      </c>
      <c r="D168" s="78">
        <v>11.15</v>
      </c>
      <c r="E168" s="78">
        <v>3</v>
      </c>
      <c r="F168" s="59"/>
    </row>
    <row r="169" ht="18.75" spans="1:6">
      <c r="A169" s="13"/>
      <c r="B169" s="77">
        <v>20212832</v>
      </c>
      <c r="C169" s="78" t="s">
        <v>563</v>
      </c>
      <c r="D169" s="78">
        <v>11.18</v>
      </c>
      <c r="E169" s="78">
        <v>3</v>
      </c>
      <c r="F169" s="59"/>
    </row>
    <row r="170" ht="18.75" spans="1:6">
      <c r="A170" s="13"/>
      <c r="B170" s="77">
        <v>20212832</v>
      </c>
      <c r="C170" s="78" t="s">
        <v>564</v>
      </c>
      <c r="D170" s="78">
        <v>11.18</v>
      </c>
      <c r="E170" s="78">
        <v>3</v>
      </c>
      <c r="F170" s="59"/>
    </row>
    <row r="171" ht="18.75" spans="1:6">
      <c r="A171" s="13"/>
      <c r="B171" s="77">
        <v>20213031</v>
      </c>
      <c r="C171" s="78" t="s">
        <v>325</v>
      </c>
      <c r="D171" s="78">
        <v>11.16</v>
      </c>
      <c r="E171" s="78">
        <v>3</v>
      </c>
      <c r="F171" s="59"/>
    </row>
    <row r="172" ht="18.75" spans="1:6">
      <c r="A172" s="13"/>
      <c r="B172" s="77">
        <v>20213031</v>
      </c>
      <c r="C172" s="78" t="s">
        <v>565</v>
      </c>
      <c r="D172" s="78">
        <v>11.18</v>
      </c>
      <c r="E172" s="78">
        <v>3</v>
      </c>
      <c r="F172" s="59"/>
    </row>
    <row r="173" ht="18.75" spans="1:6">
      <c r="A173" s="13"/>
      <c r="B173" s="77">
        <v>20213631</v>
      </c>
      <c r="C173" s="78" t="s">
        <v>566</v>
      </c>
      <c r="D173" s="78">
        <v>11.15</v>
      </c>
      <c r="E173" s="78">
        <v>3</v>
      </c>
      <c r="F173" s="59"/>
    </row>
    <row r="174" ht="18.75" spans="1:6">
      <c r="A174" s="13"/>
      <c r="B174" s="77">
        <v>20213631</v>
      </c>
      <c r="C174" s="78" t="s">
        <v>567</v>
      </c>
      <c r="D174" s="78">
        <v>11.15</v>
      </c>
      <c r="E174" s="78">
        <v>3</v>
      </c>
      <c r="F174" s="59"/>
    </row>
    <row r="175" ht="18.75" spans="1:6">
      <c r="A175" s="13"/>
      <c r="B175" s="77">
        <v>20213631</v>
      </c>
      <c r="C175" s="78" t="s">
        <v>568</v>
      </c>
      <c r="D175" s="78">
        <v>11.15</v>
      </c>
      <c r="E175" s="78">
        <v>3</v>
      </c>
      <c r="F175" s="59"/>
    </row>
    <row r="176" ht="18.75" spans="1:6">
      <c r="A176" s="13"/>
      <c r="B176" s="77">
        <v>20213631</v>
      </c>
      <c r="C176" s="78" t="s">
        <v>569</v>
      </c>
      <c r="D176" s="78">
        <v>11.15</v>
      </c>
      <c r="E176" s="78">
        <v>3</v>
      </c>
      <c r="F176" s="59"/>
    </row>
    <row r="177" ht="18.75" spans="1:6">
      <c r="A177" s="13"/>
      <c r="B177" s="77">
        <v>20213631</v>
      </c>
      <c r="C177" s="78" t="s">
        <v>570</v>
      </c>
      <c r="D177" s="78">
        <v>11.15</v>
      </c>
      <c r="E177" s="78">
        <v>3</v>
      </c>
      <c r="F177" s="59"/>
    </row>
    <row r="178" ht="18.75" spans="1:6">
      <c r="A178" s="13"/>
      <c r="B178" s="77">
        <v>20213631</v>
      </c>
      <c r="C178" s="78" t="s">
        <v>571</v>
      </c>
      <c r="D178" s="78">
        <v>11.15</v>
      </c>
      <c r="E178" s="78">
        <v>3</v>
      </c>
      <c r="F178" s="59"/>
    </row>
    <row r="179" ht="18.75" spans="1:6">
      <c r="A179" s="13"/>
      <c r="B179" s="77">
        <v>20213631</v>
      </c>
      <c r="C179" s="78" t="s">
        <v>572</v>
      </c>
      <c r="D179" s="78">
        <v>11.15</v>
      </c>
      <c r="E179" s="78">
        <v>3</v>
      </c>
      <c r="F179" s="59"/>
    </row>
    <row r="180" ht="18.75" spans="1:6">
      <c r="A180" s="13"/>
      <c r="B180" s="77">
        <v>20213631</v>
      </c>
      <c r="C180" s="78" t="s">
        <v>573</v>
      </c>
      <c r="D180" s="78">
        <v>11.15</v>
      </c>
      <c r="E180" s="78">
        <v>3</v>
      </c>
      <c r="F180" s="59"/>
    </row>
    <row r="181" ht="18.75" spans="1:6">
      <c r="A181" s="13"/>
      <c r="B181" s="81">
        <v>20213634</v>
      </c>
      <c r="C181" s="82" t="s">
        <v>574</v>
      </c>
      <c r="D181" s="78">
        <v>11.15</v>
      </c>
      <c r="E181" s="78">
        <v>3</v>
      </c>
      <c r="F181" s="59"/>
    </row>
    <row r="182" ht="18.75" spans="1:6">
      <c r="A182" s="13"/>
      <c r="B182" s="81">
        <v>20213634</v>
      </c>
      <c r="C182" s="82" t="s">
        <v>575</v>
      </c>
      <c r="D182" s="78">
        <v>11.15</v>
      </c>
      <c r="E182" s="78">
        <v>3</v>
      </c>
      <c r="F182" s="59"/>
    </row>
    <row r="183" ht="18.75" spans="1:6">
      <c r="A183" s="13"/>
      <c r="B183" s="81">
        <v>20213634</v>
      </c>
      <c r="C183" s="82" t="s">
        <v>576</v>
      </c>
      <c r="D183" s="78">
        <v>11.15</v>
      </c>
      <c r="E183" s="78">
        <v>3</v>
      </c>
      <c r="F183" s="59"/>
    </row>
    <row r="184" ht="18.75" spans="1:6">
      <c r="A184" s="13"/>
      <c r="B184" s="81">
        <v>20213634</v>
      </c>
      <c r="C184" s="82" t="s">
        <v>577</v>
      </c>
      <c r="D184" s="78">
        <v>11.15</v>
      </c>
      <c r="E184" s="78">
        <v>3</v>
      </c>
      <c r="F184" s="59"/>
    </row>
    <row r="185" ht="18.75" spans="1:6">
      <c r="A185" s="13"/>
      <c r="B185" s="81">
        <v>20213634</v>
      </c>
      <c r="C185" s="82" t="s">
        <v>578</v>
      </c>
      <c r="D185" s="78">
        <v>11.15</v>
      </c>
      <c r="E185" s="78">
        <v>3</v>
      </c>
      <c r="F185" s="59"/>
    </row>
    <row r="186" ht="18.75" spans="1:6">
      <c r="A186" s="13"/>
      <c r="B186" s="81">
        <v>20213634</v>
      </c>
      <c r="C186" s="82" t="s">
        <v>579</v>
      </c>
      <c r="D186" s="78">
        <v>11.15</v>
      </c>
      <c r="E186" s="78">
        <v>3</v>
      </c>
      <c r="F186" s="59"/>
    </row>
    <row r="187" ht="18.75" spans="1:6">
      <c r="A187" s="13"/>
      <c r="B187" s="81">
        <v>20213634</v>
      </c>
      <c r="C187" s="82" t="s">
        <v>580</v>
      </c>
      <c r="D187" s="78">
        <v>11.15</v>
      </c>
      <c r="E187" s="78">
        <v>3</v>
      </c>
      <c r="F187" s="59"/>
    </row>
    <row r="188" ht="18.75" spans="1:6">
      <c r="A188" s="13"/>
      <c r="B188" s="81">
        <v>20213634</v>
      </c>
      <c r="C188" s="82" t="s">
        <v>581</v>
      </c>
      <c r="D188" s="78">
        <v>11.15</v>
      </c>
      <c r="E188" s="78">
        <v>3</v>
      </c>
      <c r="F188" s="59"/>
    </row>
    <row r="189" ht="18.75" spans="1:6">
      <c r="A189" s="13"/>
      <c r="B189" s="81">
        <v>20213634</v>
      </c>
      <c r="C189" s="82" t="s">
        <v>582</v>
      </c>
      <c r="D189" s="78">
        <v>11.15</v>
      </c>
      <c r="E189" s="78">
        <v>3</v>
      </c>
      <c r="F189" s="59"/>
    </row>
    <row r="190" ht="18.75" spans="1:6">
      <c r="A190" s="13"/>
      <c r="B190" s="81">
        <v>20213634</v>
      </c>
      <c r="C190" s="82" t="s">
        <v>583</v>
      </c>
      <c r="D190" s="78">
        <v>11.15</v>
      </c>
      <c r="E190" s="78">
        <v>3</v>
      </c>
      <c r="F190" s="59"/>
    </row>
    <row r="191" ht="18.75" spans="1:6">
      <c r="A191" s="13"/>
      <c r="B191" s="81">
        <v>20213634</v>
      </c>
      <c r="C191" s="83" t="s">
        <v>584</v>
      </c>
      <c r="D191" s="38">
        <v>11.15</v>
      </c>
      <c r="E191" s="38">
        <v>3</v>
      </c>
      <c r="F191" s="59"/>
    </row>
    <row r="192" ht="18.75" spans="1:6">
      <c r="A192" s="13"/>
      <c r="B192" s="81">
        <v>20213634</v>
      </c>
      <c r="C192" s="83" t="s">
        <v>585</v>
      </c>
      <c r="D192" s="38">
        <v>11.15</v>
      </c>
      <c r="E192" s="38">
        <v>3</v>
      </c>
      <c r="F192" s="59"/>
    </row>
    <row r="193" ht="18.75" spans="1:6">
      <c r="A193" s="13"/>
      <c r="B193" s="81">
        <v>20213634</v>
      </c>
      <c r="C193" s="83" t="s">
        <v>586</v>
      </c>
      <c r="D193" s="38">
        <v>11.15</v>
      </c>
      <c r="E193" s="38">
        <v>3</v>
      </c>
      <c r="F193" s="59"/>
    </row>
    <row r="194" ht="18.75" spans="1:6">
      <c r="A194" s="13"/>
      <c r="B194" s="81">
        <v>20213634</v>
      </c>
      <c r="C194" s="83" t="s">
        <v>587</v>
      </c>
      <c r="D194" s="38">
        <v>11.15</v>
      </c>
      <c r="E194" s="38">
        <v>3</v>
      </c>
      <c r="F194" s="59"/>
    </row>
    <row r="195" ht="18.75" spans="1:6">
      <c r="A195" s="13"/>
      <c r="B195" s="81">
        <v>20213634</v>
      </c>
      <c r="C195" s="83" t="s">
        <v>588</v>
      </c>
      <c r="D195" s="38">
        <v>11.15</v>
      </c>
      <c r="E195" s="38">
        <v>3</v>
      </c>
      <c r="F195" s="59"/>
    </row>
    <row r="196" ht="18.75" spans="1:6">
      <c r="A196" s="13"/>
      <c r="B196" s="81">
        <v>20213634</v>
      </c>
      <c r="C196" s="83" t="s">
        <v>589</v>
      </c>
      <c r="D196" s="38">
        <v>11.15</v>
      </c>
      <c r="E196" s="38">
        <v>3</v>
      </c>
      <c r="F196" s="59"/>
    </row>
    <row r="197" ht="18.75" spans="1:6">
      <c r="A197" s="13"/>
      <c r="B197" s="81">
        <v>20213634</v>
      </c>
      <c r="C197" s="83" t="s">
        <v>590</v>
      </c>
      <c r="D197" s="38">
        <v>11.15</v>
      </c>
      <c r="E197" s="38">
        <v>3</v>
      </c>
      <c r="F197" s="59"/>
    </row>
    <row r="198" ht="18.75" spans="1:6">
      <c r="A198" s="56"/>
      <c r="B198" s="83">
        <v>20213635</v>
      </c>
      <c r="C198" s="38" t="s">
        <v>591</v>
      </c>
      <c r="D198" s="38">
        <v>11.16</v>
      </c>
      <c r="E198" s="38">
        <v>3</v>
      </c>
      <c r="F198" s="59"/>
    </row>
    <row r="199" ht="18.75" spans="1:5">
      <c r="A199" s="14" t="s">
        <v>5</v>
      </c>
      <c r="B199" s="7">
        <v>20212331</v>
      </c>
      <c r="C199" s="34" t="s">
        <v>592</v>
      </c>
      <c r="D199" s="34">
        <v>11.15</v>
      </c>
      <c r="E199" s="34">
        <v>6</v>
      </c>
    </row>
    <row r="200" ht="18.75" spans="1:5">
      <c r="A200" s="14"/>
      <c r="B200" s="7">
        <v>20212331</v>
      </c>
      <c r="C200" s="34" t="s">
        <v>592</v>
      </c>
      <c r="D200" s="34">
        <v>11.16</v>
      </c>
      <c r="E200" s="34"/>
    </row>
    <row r="201" ht="18.75" spans="1:5">
      <c r="A201" s="14"/>
      <c r="B201" s="7">
        <v>20212331</v>
      </c>
      <c r="C201" s="34" t="s">
        <v>592</v>
      </c>
      <c r="D201" s="34">
        <v>11.18</v>
      </c>
      <c r="E201" s="34"/>
    </row>
    <row r="202" ht="18.75" spans="1:5">
      <c r="A202" s="14"/>
      <c r="B202" s="7">
        <v>20212331</v>
      </c>
      <c r="C202" s="34" t="s">
        <v>593</v>
      </c>
      <c r="D202" s="34">
        <v>11.15</v>
      </c>
      <c r="E202" s="34">
        <v>6</v>
      </c>
    </row>
    <row r="203" ht="18.75" spans="1:5">
      <c r="A203" s="14"/>
      <c r="B203" s="7">
        <v>20212331</v>
      </c>
      <c r="C203" s="34" t="s">
        <v>593</v>
      </c>
      <c r="D203" s="34">
        <v>11.16</v>
      </c>
      <c r="E203" s="34"/>
    </row>
    <row r="204" ht="18.75" spans="1:5">
      <c r="A204" s="14"/>
      <c r="B204" s="7">
        <v>20212331</v>
      </c>
      <c r="C204" s="34" t="s">
        <v>593</v>
      </c>
      <c r="D204" s="34">
        <v>11.18</v>
      </c>
      <c r="E204" s="34"/>
    </row>
    <row r="205" ht="18.75" spans="1:5">
      <c r="A205" s="14"/>
      <c r="B205" s="7">
        <v>20212331</v>
      </c>
      <c r="C205" s="34" t="s">
        <v>594</v>
      </c>
      <c r="D205" s="34">
        <v>11.16</v>
      </c>
      <c r="E205" s="34">
        <v>2</v>
      </c>
    </row>
    <row r="206" ht="18.75" spans="1:5">
      <c r="A206" s="14"/>
      <c r="B206" s="7">
        <v>20212331</v>
      </c>
      <c r="C206" s="34" t="s">
        <v>595</v>
      </c>
      <c r="D206" s="34">
        <v>11.16</v>
      </c>
      <c r="E206" s="34">
        <v>4</v>
      </c>
    </row>
    <row r="207" ht="18.75" spans="1:5">
      <c r="A207" s="14"/>
      <c r="B207" s="7">
        <v>20212331</v>
      </c>
      <c r="C207" s="34" t="s">
        <v>595</v>
      </c>
      <c r="D207" s="34">
        <v>11.18</v>
      </c>
      <c r="E207" s="34"/>
    </row>
    <row r="208" ht="18.75" spans="1:5">
      <c r="A208" s="14"/>
      <c r="B208" s="7">
        <v>20212331</v>
      </c>
      <c r="C208" s="34" t="s">
        <v>596</v>
      </c>
      <c r="D208" s="34">
        <v>11.16</v>
      </c>
      <c r="E208" s="34">
        <v>4</v>
      </c>
    </row>
    <row r="209" ht="18.75" spans="1:5">
      <c r="A209" s="14"/>
      <c r="B209" s="7">
        <v>20212331</v>
      </c>
      <c r="C209" s="34" t="s">
        <v>596</v>
      </c>
      <c r="D209" s="34">
        <v>11.18</v>
      </c>
      <c r="E209" s="34"/>
    </row>
    <row r="210" ht="18.75" spans="1:5">
      <c r="A210" s="14"/>
      <c r="B210" s="7">
        <v>20212331</v>
      </c>
      <c r="C210" s="34" t="s">
        <v>597</v>
      </c>
      <c r="D210" s="34">
        <v>11.16</v>
      </c>
      <c r="E210" s="34">
        <v>2</v>
      </c>
    </row>
    <row r="211" ht="18.75" spans="1:5">
      <c r="A211" s="14"/>
      <c r="B211" s="7">
        <v>20212331</v>
      </c>
      <c r="C211" s="14" t="s">
        <v>598</v>
      </c>
      <c r="D211" s="14">
        <v>11.15</v>
      </c>
      <c r="E211" s="14">
        <v>6</v>
      </c>
    </row>
    <row r="212" ht="18.75" spans="1:5">
      <c r="A212" s="14"/>
      <c r="B212" s="7">
        <v>20212331</v>
      </c>
      <c r="C212" s="14" t="s">
        <v>598</v>
      </c>
      <c r="D212" s="14">
        <v>11.16</v>
      </c>
      <c r="E212" s="14"/>
    </row>
    <row r="213" ht="18.75" spans="1:5">
      <c r="A213" s="14"/>
      <c r="B213" s="7">
        <v>20212331</v>
      </c>
      <c r="C213" s="14" t="s">
        <v>598</v>
      </c>
      <c r="D213" s="14">
        <v>11.18</v>
      </c>
      <c r="E213" s="14"/>
    </row>
    <row r="214" ht="18.75" spans="1:5">
      <c r="A214" s="14"/>
      <c r="B214" s="7">
        <v>20212331</v>
      </c>
      <c r="C214" s="14" t="s">
        <v>348</v>
      </c>
      <c r="D214" s="14">
        <v>11.15</v>
      </c>
      <c r="E214" s="14">
        <v>6</v>
      </c>
    </row>
    <row r="215" ht="18.75" spans="1:5">
      <c r="A215" s="14"/>
      <c r="B215" s="7">
        <v>20212331</v>
      </c>
      <c r="C215" s="14" t="s">
        <v>348</v>
      </c>
      <c r="D215" s="14">
        <v>11.16</v>
      </c>
      <c r="E215" s="14"/>
    </row>
    <row r="216" ht="18.75" spans="1:5">
      <c r="A216" s="14"/>
      <c r="B216" s="7">
        <v>20212331</v>
      </c>
      <c r="C216" s="14" t="s">
        <v>348</v>
      </c>
      <c r="D216" s="14">
        <v>11.18</v>
      </c>
      <c r="E216" s="14"/>
    </row>
    <row r="217" ht="18.75" spans="1:5">
      <c r="A217" s="14"/>
      <c r="B217" s="7">
        <v>20212331</v>
      </c>
      <c r="C217" s="14" t="s">
        <v>599</v>
      </c>
      <c r="D217" s="14">
        <v>11.15</v>
      </c>
      <c r="E217" s="14">
        <v>6</v>
      </c>
    </row>
    <row r="218" ht="18.75" spans="1:5">
      <c r="A218" s="14"/>
      <c r="B218" s="7">
        <v>20212331</v>
      </c>
      <c r="C218" s="14" t="s">
        <v>599</v>
      </c>
      <c r="D218" s="14">
        <v>11.16</v>
      </c>
      <c r="E218" s="14"/>
    </row>
    <row r="219" ht="18.75" spans="1:5">
      <c r="A219" s="14"/>
      <c r="B219" s="7">
        <v>20212331</v>
      </c>
      <c r="C219" s="14" t="s">
        <v>599</v>
      </c>
      <c r="D219" s="14">
        <v>11.18</v>
      </c>
      <c r="E219" s="14"/>
    </row>
    <row r="220" ht="18.75" spans="1:5">
      <c r="A220" s="14"/>
      <c r="B220" s="7">
        <v>20212331</v>
      </c>
      <c r="C220" s="7" t="s">
        <v>600</v>
      </c>
      <c r="D220" s="7">
        <v>11.15</v>
      </c>
      <c r="E220" s="7">
        <v>6</v>
      </c>
    </row>
    <row r="221" ht="18.75" spans="1:5">
      <c r="A221" s="14"/>
      <c r="B221" s="7">
        <v>20212331</v>
      </c>
      <c r="C221" s="7" t="s">
        <v>600</v>
      </c>
      <c r="D221" s="7">
        <v>11.16</v>
      </c>
      <c r="E221" s="7"/>
    </row>
    <row r="222" ht="18.75" spans="1:5">
      <c r="A222" s="14"/>
      <c r="B222" s="7">
        <v>20212331</v>
      </c>
      <c r="C222" s="7" t="s">
        <v>600</v>
      </c>
      <c r="D222" s="7">
        <v>11.18</v>
      </c>
      <c r="E222" s="7"/>
    </row>
    <row r="223" ht="18.75" spans="1:5">
      <c r="A223" s="14"/>
      <c r="B223" s="7">
        <v>20212331</v>
      </c>
      <c r="C223" s="7" t="s">
        <v>601</v>
      </c>
      <c r="D223" s="7">
        <v>11.15</v>
      </c>
      <c r="E223" s="7">
        <v>2</v>
      </c>
    </row>
    <row r="224" ht="18.75" spans="1:5">
      <c r="A224" s="14"/>
      <c r="B224" s="7">
        <v>20212331</v>
      </c>
      <c r="C224" s="7" t="s">
        <v>602</v>
      </c>
      <c r="D224" s="7">
        <v>11.16</v>
      </c>
      <c r="E224" s="7">
        <v>2</v>
      </c>
    </row>
    <row r="225" ht="18.75" spans="1:5">
      <c r="A225" s="14"/>
      <c r="B225" s="7">
        <v>20212331</v>
      </c>
      <c r="C225" s="7" t="s">
        <v>603</v>
      </c>
      <c r="D225" s="7">
        <v>11.18</v>
      </c>
      <c r="E225" s="7">
        <v>2</v>
      </c>
    </row>
    <row r="226" s="68" customFormat="1" ht="18.75" spans="1:5">
      <c r="A226" s="14"/>
      <c r="B226" s="7">
        <v>20212331</v>
      </c>
      <c r="C226" s="7" t="s">
        <v>350</v>
      </c>
      <c r="D226" s="7">
        <v>11.15</v>
      </c>
      <c r="E226" s="7">
        <v>6</v>
      </c>
    </row>
    <row r="227" s="68" customFormat="1" ht="18.75" spans="1:5">
      <c r="A227" s="14"/>
      <c r="B227" s="7">
        <v>20212331</v>
      </c>
      <c r="C227" s="7" t="s">
        <v>350</v>
      </c>
      <c r="D227" s="7">
        <v>11.16</v>
      </c>
      <c r="E227" s="7"/>
    </row>
    <row r="228" s="69" customFormat="1" ht="18.75" spans="1:5">
      <c r="A228" s="14"/>
      <c r="B228" s="7">
        <v>20212331</v>
      </c>
      <c r="C228" s="7" t="s">
        <v>350</v>
      </c>
      <c r="D228" s="7">
        <v>11.18</v>
      </c>
      <c r="E228" s="7"/>
    </row>
    <row r="229" s="69" customFormat="1" ht="18.75" spans="1:5">
      <c r="A229" s="14"/>
      <c r="B229" s="7">
        <v>20212331</v>
      </c>
      <c r="C229" s="7" t="s">
        <v>604</v>
      </c>
      <c r="D229" s="7">
        <v>11.15</v>
      </c>
      <c r="E229" s="7">
        <v>4</v>
      </c>
    </row>
    <row r="230" s="69" customFormat="1" ht="18.75" spans="1:5">
      <c r="A230" s="14"/>
      <c r="B230" s="7">
        <v>20212331</v>
      </c>
      <c r="C230" s="7" t="s">
        <v>604</v>
      </c>
      <c r="D230" s="7">
        <v>11.16</v>
      </c>
      <c r="E230" s="7"/>
    </row>
    <row r="231" s="69" customFormat="1" ht="18.75" spans="1:5">
      <c r="A231" s="14"/>
      <c r="B231" s="7">
        <v>20212332</v>
      </c>
      <c r="C231" s="7" t="s">
        <v>605</v>
      </c>
      <c r="D231" s="7">
        <v>11.16</v>
      </c>
      <c r="E231" s="7">
        <v>2</v>
      </c>
    </row>
    <row r="232" s="69" customFormat="1" ht="18.75" spans="1:5">
      <c r="A232" s="14"/>
      <c r="B232" s="7">
        <v>20212332</v>
      </c>
      <c r="C232" s="7" t="s">
        <v>606</v>
      </c>
      <c r="D232" s="7">
        <v>11.16</v>
      </c>
      <c r="E232" s="7">
        <v>2</v>
      </c>
    </row>
    <row r="233" s="69" customFormat="1" ht="18.75" spans="1:5">
      <c r="A233" s="14"/>
      <c r="B233" s="7">
        <v>20212332</v>
      </c>
      <c r="C233" s="7" t="s">
        <v>607</v>
      </c>
      <c r="D233" s="7">
        <v>11.16</v>
      </c>
      <c r="E233" s="7">
        <v>2</v>
      </c>
    </row>
    <row r="234" ht="17.4" customHeight="1" spans="1:5">
      <c r="A234" s="14"/>
      <c r="B234" s="7">
        <v>20212332</v>
      </c>
      <c r="C234" s="7" t="s">
        <v>608</v>
      </c>
      <c r="D234" s="7">
        <v>11.16</v>
      </c>
      <c r="E234" s="7">
        <v>2</v>
      </c>
    </row>
    <row r="235" ht="17.4" customHeight="1" spans="1:5">
      <c r="A235" s="14"/>
      <c r="B235" s="7">
        <v>20212332</v>
      </c>
      <c r="C235" s="7" t="s">
        <v>609</v>
      </c>
      <c r="D235" s="7">
        <v>11.15</v>
      </c>
      <c r="E235" s="7">
        <v>2</v>
      </c>
    </row>
    <row r="236" ht="18.75" spans="1:5">
      <c r="A236" s="14"/>
      <c r="B236" s="7">
        <v>20212332</v>
      </c>
      <c r="C236" s="7" t="s">
        <v>610</v>
      </c>
      <c r="D236" s="7">
        <v>11.15</v>
      </c>
      <c r="E236" s="7">
        <v>2</v>
      </c>
    </row>
    <row r="237" ht="18.75" spans="1:5">
      <c r="A237" s="14"/>
      <c r="B237" s="7">
        <v>20212332</v>
      </c>
      <c r="C237" s="7" t="s">
        <v>611</v>
      </c>
      <c r="D237" s="7">
        <v>11.15</v>
      </c>
      <c r="E237" s="7">
        <v>4</v>
      </c>
    </row>
    <row r="238" ht="18.75" spans="1:5">
      <c r="A238" s="55"/>
      <c r="B238" s="7">
        <v>20212332</v>
      </c>
      <c r="C238" s="7" t="s">
        <v>611</v>
      </c>
      <c r="D238" s="7">
        <v>11.18</v>
      </c>
      <c r="E238" s="7"/>
    </row>
    <row r="239" ht="18.75" spans="1:5">
      <c r="A239" s="55"/>
      <c r="B239" s="7">
        <v>20212332</v>
      </c>
      <c r="C239" s="7" t="s">
        <v>612</v>
      </c>
      <c r="D239" s="7">
        <v>11.15</v>
      </c>
      <c r="E239" s="7">
        <v>4</v>
      </c>
    </row>
    <row r="240" ht="18.75" spans="1:5">
      <c r="A240" s="55"/>
      <c r="B240" s="7">
        <v>20212332</v>
      </c>
      <c r="C240" s="7" t="s">
        <v>612</v>
      </c>
      <c r="D240" s="7">
        <v>11.16</v>
      </c>
      <c r="E240" s="7"/>
    </row>
    <row r="241" ht="18.75" spans="1:5">
      <c r="A241" s="55"/>
      <c r="B241" s="7">
        <v>20212332</v>
      </c>
      <c r="C241" s="7" t="s">
        <v>613</v>
      </c>
      <c r="D241" s="7">
        <v>11.15</v>
      </c>
      <c r="E241" s="7">
        <v>2</v>
      </c>
    </row>
    <row r="242" ht="18.75" spans="1:5">
      <c r="A242" s="55"/>
      <c r="B242" s="7">
        <v>20212332</v>
      </c>
      <c r="C242" s="7" t="s">
        <v>614</v>
      </c>
      <c r="D242" s="7">
        <v>11.15</v>
      </c>
      <c r="E242" s="7">
        <v>6</v>
      </c>
    </row>
    <row r="243" ht="18.75" spans="1:5">
      <c r="A243" s="55"/>
      <c r="B243" s="7">
        <v>20212332</v>
      </c>
      <c r="C243" s="7" t="s">
        <v>614</v>
      </c>
      <c r="D243" s="7">
        <v>11.16</v>
      </c>
      <c r="E243" s="7"/>
    </row>
    <row r="244" ht="18.75" spans="1:5">
      <c r="A244" s="55"/>
      <c r="B244" s="7">
        <v>20212332</v>
      </c>
      <c r="C244" s="7" t="s">
        <v>614</v>
      </c>
      <c r="D244" s="7">
        <v>11.18</v>
      </c>
      <c r="E244" s="7"/>
    </row>
    <row r="245" ht="18.75" spans="1:5">
      <c r="A245" s="84"/>
      <c r="B245" s="7">
        <v>20212332</v>
      </c>
      <c r="C245" s="7" t="s">
        <v>352</v>
      </c>
      <c r="D245" s="7">
        <v>11.15</v>
      </c>
      <c r="E245" s="7">
        <v>4</v>
      </c>
    </row>
    <row r="246" ht="18.75" spans="1:5">
      <c r="A246" s="84"/>
      <c r="B246" s="7">
        <v>20212332</v>
      </c>
      <c r="C246" s="7" t="s">
        <v>352</v>
      </c>
      <c r="D246" s="7">
        <v>11.16</v>
      </c>
      <c r="E246" s="7"/>
    </row>
    <row r="247" ht="18.75" spans="1:5">
      <c r="A247" s="84"/>
      <c r="B247" s="7">
        <v>20212332</v>
      </c>
      <c r="C247" s="7" t="s">
        <v>615</v>
      </c>
      <c r="D247" s="7">
        <v>11.15</v>
      </c>
      <c r="E247" s="7">
        <v>4</v>
      </c>
    </row>
    <row r="248" ht="18.75" spans="1:5">
      <c r="A248" s="84"/>
      <c r="B248" s="7">
        <v>20212332</v>
      </c>
      <c r="C248" s="7" t="s">
        <v>615</v>
      </c>
      <c r="D248" s="7">
        <v>11.18</v>
      </c>
      <c r="E248" s="7"/>
    </row>
    <row r="249" ht="18.75" spans="1:5">
      <c r="A249" s="84"/>
      <c r="B249" s="7">
        <v>20212332</v>
      </c>
      <c r="C249" s="7" t="s">
        <v>616</v>
      </c>
      <c r="D249" s="7">
        <v>11.15</v>
      </c>
      <c r="E249" s="7">
        <v>4</v>
      </c>
    </row>
    <row r="250" ht="18.75" spans="1:5">
      <c r="A250" s="84"/>
      <c r="B250" s="7">
        <v>20212332</v>
      </c>
      <c r="C250" s="7" t="s">
        <v>616</v>
      </c>
      <c r="D250" s="7">
        <v>11.18</v>
      </c>
      <c r="E250" s="7"/>
    </row>
    <row r="251" ht="18.75" spans="1:5">
      <c r="A251" s="84"/>
      <c r="B251" s="7">
        <v>20212333</v>
      </c>
      <c r="C251" s="7" t="s">
        <v>617</v>
      </c>
      <c r="D251" s="7">
        <v>11.15</v>
      </c>
      <c r="E251" s="7">
        <v>2</v>
      </c>
    </row>
    <row r="252" ht="18.75" spans="1:5">
      <c r="A252" s="84"/>
      <c r="B252" s="7">
        <v>20212333</v>
      </c>
      <c r="C252" s="7" t="s">
        <v>618</v>
      </c>
      <c r="D252" s="7">
        <v>11.15</v>
      </c>
      <c r="E252" s="7">
        <v>2</v>
      </c>
    </row>
    <row r="253" ht="18.75" spans="1:5">
      <c r="A253" s="84"/>
      <c r="B253" s="7">
        <v>20212333</v>
      </c>
      <c r="C253" s="7" t="s">
        <v>619</v>
      </c>
      <c r="D253" s="7">
        <v>11.16</v>
      </c>
      <c r="E253" s="7">
        <v>2</v>
      </c>
    </row>
    <row r="254" ht="18.75" spans="1:5">
      <c r="A254" s="84"/>
      <c r="B254" s="7">
        <v>20212333</v>
      </c>
      <c r="C254" s="7" t="s">
        <v>620</v>
      </c>
      <c r="D254" s="7">
        <v>11.15</v>
      </c>
      <c r="E254" s="7">
        <v>2</v>
      </c>
    </row>
    <row r="255" ht="18.75" spans="1:5">
      <c r="A255" s="84"/>
      <c r="B255" s="7">
        <v>20212333</v>
      </c>
      <c r="C255" s="7" t="s">
        <v>621</v>
      </c>
      <c r="D255" s="7">
        <v>11.16</v>
      </c>
      <c r="E255" s="7">
        <v>2</v>
      </c>
    </row>
    <row r="256" ht="18.75" spans="1:5">
      <c r="A256" s="84"/>
      <c r="B256" s="7">
        <v>20212333</v>
      </c>
      <c r="C256" s="7" t="s">
        <v>622</v>
      </c>
      <c r="D256" s="7">
        <v>11.16</v>
      </c>
      <c r="E256" s="7">
        <v>2</v>
      </c>
    </row>
    <row r="257" ht="18.75" spans="1:5">
      <c r="A257" s="84"/>
      <c r="B257" s="7">
        <v>20212333</v>
      </c>
      <c r="C257" s="7" t="s">
        <v>623</v>
      </c>
      <c r="D257" s="7">
        <v>11.15</v>
      </c>
      <c r="E257" s="7">
        <v>4</v>
      </c>
    </row>
    <row r="258" ht="18.75" spans="1:5">
      <c r="A258" s="84"/>
      <c r="B258" s="7">
        <v>20212333</v>
      </c>
      <c r="C258" s="7" t="s">
        <v>623</v>
      </c>
      <c r="D258" s="7">
        <v>11.16</v>
      </c>
      <c r="E258" s="7"/>
    </row>
    <row r="259" ht="18.75" spans="1:5">
      <c r="A259" s="84"/>
      <c r="B259" s="7">
        <v>20212333</v>
      </c>
      <c r="C259" s="7" t="s">
        <v>624</v>
      </c>
      <c r="D259" s="7">
        <v>11.15</v>
      </c>
      <c r="E259" s="7">
        <v>2</v>
      </c>
    </row>
    <row r="260" ht="18.75" spans="1:5">
      <c r="A260" s="84"/>
      <c r="B260" s="7">
        <v>20212333</v>
      </c>
      <c r="C260" s="7" t="s">
        <v>625</v>
      </c>
      <c r="D260" s="7">
        <v>11.16</v>
      </c>
      <c r="E260" s="7">
        <v>2</v>
      </c>
    </row>
    <row r="261" ht="18.75" spans="1:5">
      <c r="A261" s="84"/>
      <c r="B261" s="7">
        <v>20212333</v>
      </c>
      <c r="C261" s="7" t="s">
        <v>626</v>
      </c>
      <c r="D261" s="7">
        <v>11.16</v>
      </c>
      <c r="E261" s="7">
        <v>2</v>
      </c>
    </row>
    <row r="262" ht="18.75" spans="1:5">
      <c r="A262" s="84"/>
      <c r="B262" s="7">
        <v>20212333</v>
      </c>
      <c r="C262" s="7" t="s">
        <v>627</v>
      </c>
      <c r="D262" s="7">
        <v>11.15</v>
      </c>
      <c r="E262" s="7">
        <v>4</v>
      </c>
    </row>
    <row r="263" ht="18.75" spans="1:5">
      <c r="A263" s="84"/>
      <c r="B263" s="7">
        <v>20212333</v>
      </c>
      <c r="C263" s="7" t="s">
        <v>627</v>
      </c>
      <c r="D263" s="7">
        <v>11.16</v>
      </c>
      <c r="E263" s="7"/>
    </row>
  </sheetData>
  <mergeCells count="24">
    <mergeCell ref="A1:E1"/>
    <mergeCell ref="A3:A120"/>
    <mergeCell ref="A121:A152"/>
    <mergeCell ref="A153:A198"/>
    <mergeCell ref="A199:A263"/>
    <mergeCell ref="E161:E162"/>
    <mergeCell ref="E199:E201"/>
    <mergeCell ref="E202:E204"/>
    <mergeCell ref="E206:E207"/>
    <mergeCell ref="E208:E209"/>
    <mergeCell ref="E211:E213"/>
    <mergeCell ref="E214:E216"/>
    <mergeCell ref="E217:E219"/>
    <mergeCell ref="E220:E222"/>
    <mergeCell ref="E226:E228"/>
    <mergeCell ref="E229:E230"/>
    <mergeCell ref="E237:E238"/>
    <mergeCell ref="E239:E240"/>
    <mergeCell ref="E242:E244"/>
    <mergeCell ref="E245:E246"/>
    <mergeCell ref="E247:E248"/>
    <mergeCell ref="E249:E250"/>
    <mergeCell ref="E257:E258"/>
    <mergeCell ref="E262:E263"/>
  </mergeCells>
  <pageMargins left="0.75" right="0.75" top="1" bottom="1" header="0.5" footer="0.5"/>
  <pageSetup paperSize="9" orientation="portrait"/>
  <headerFooter/>
  <ignoredErrors>
    <ignoredError sqref="D3:D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7"/>
  <sheetViews>
    <sheetView workbookViewId="0">
      <selection activeCell="A4" sqref="A4:A5"/>
    </sheetView>
  </sheetViews>
  <sheetFormatPr defaultColWidth="9" defaultRowHeight="13.5" outlineLevelRow="6"/>
  <cols>
    <col min="1" max="1" width="20.6333333333333" customWidth="1"/>
    <col min="2" max="2" width="12.8166666666667" customWidth="1"/>
    <col min="3" max="3" width="10" customWidth="1"/>
    <col min="4" max="4" width="26" customWidth="1"/>
    <col min="5" max="7" width="14.5416666666667" customWidth="1"/>
  </cols>
  <sheetData>
    <row r="1" s="22" customFormat="1" ht="22.5" spans="1:9">
      <c r="A1" s="46" t="s">
        <v>628</v>
      </c>
      <c r="B1" s="47"/>
      <c r="C1" s="47"/>
      <c r="D1" s="47"/>
      <c r="E1" s="47"/>
      <c r="F1" s="47"/>
      <c r="G1" s="47"/>
      <c r="H1" s="47"/>
      <c r="I1" s="62"/>
    </row>
    <row r="2" s="43" customFormat="1" ht="20.25" spans="1:9">
      <c r="A2" s="27" t="s">
        <v>19</v>
      </c>
      <c r="B2" s="48" t="s">
        <v>429</v>
      </c>
      <c r="C2" s="48" t="s">
        <v>33</v>
      </c>
      <c r="D2" s="49" t="s">
        <v>34</v>
      </c>
      <c r="E2" s="50" t="s">
        <v>35</v>
      </c>
      <c r="F2" s="48" t="s">
        <v>36</v>
      </c>
      <c r="G2" s="48" t="s">
        <v>37</v>
      </c>
      <c r="H2" s="51" t="s">
        <v>26</v>
      </c>
      <c r="I2" s="63"/>
    </row>
    <row r="3" s="44" customFormat="1" ht="18.75" spans="1:9">
      <c r="A3" s="29" t="s">
        <v>2</v>
      </c>
      <c r="B3" s="52" t="s">
        <v>629</v>
      </c>
      <c r="C3" s="53"/>
      <c r="D3" s="53"/>
      <c r="E3" s="53"/>
      <c r="F3" s="53"/>
      <c r="G3" s="53"/>
      <c r="H3" s="53"/>
      <c r="I3" s="64"/>
    </row>
    <row r="4" s="44" customFormat="1" ht="18.75" spans="1:9">
      <c r="A4" s="6" t="s">
        <v>3</v>
      </c>
      <c r="B4" s="14">
        <v>20212632</v>
      </c>
      <c r="C4" s="14" t="s">
        <v>630</v>
      </c>
      <c r="D4" s="14" t="s">
        <v>631</v>
      </c>
      <c r="E4" s="14">
        <v>1</v>
      </c>
      <c r="F4" s="34" t="s">
        <v>29</v>
      </c>
      <c r="G4" s="54" t="s">
        <v>41</v>
      </c>
      <c r="H4" s="55"/>
      <c r="I4" s="55"/>
    </row>
    <row r="5" s="44" customFormat="1" ht="18.75" spans="1:9">
      <c r="A5" s="56"/>
      <c r="B5" s="14"/>
      <c r="C5" s="14" t="s">
        <v>632</v>
      </c>
      <c r="D5" s="14" t="s">
        <v>631</v>
      </c>
      <c r="E5" s="34">
        <v>1</v>
      </c>
      <c r="F5" s="34" t="s">
        <v>29</v>
      </c>
      <c r="G5" s="54" t="s">
        <v>41</v>
      </c>
      <c r="H5" s="55"/>
      <c r="I5" s="55"/>
    </row>
    <row r="6" s="45" customFormat="1" ht="18.75" spans="1:256">
      <c r="A6" s="57" t="s">
        <v>4</v>
      </c>
      <c r="B6" s="58" t="s">
        <v>629</v>
      </c>
      <c r="C6" s="59"/>
      <c r="D6" s="59"/>
      <c r="E6" s="59"/>
      <c r="F6" s="59"/>
      <c r="G6" s="59"/>
      <c r="H6" s="59"/>
      <c r="I6" s="65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  <c r="IU6" s="66"/>
      <c r="IV6" s="66"/>
    </row>
    <row r="7" s="44" customFormat="1" ht="18.75" spans="1:9">
      <c r="A7" s="39" t="s">
        <v>5</v>
      </c>
      <c r="B7" s="60"/>
      <c r="C7" s="61"/>
      <c r="D7" s="61"/>
      <c r="E7" s="61"/>
      <c r="F7" s="61"/>
      <c r="G7" s="61"/>
      <c r="H7" s="61"/>
      <c r="I7" s="67"/>
    </row>
  </sheetData>
  <mergeCells count="8">
    <mergeCell ref="A1:I1"/>
    <mergeCell ref="H2:I2"/>
    <mergeCell ref="B3:I3"/>
    <mergeCell ref="H4:I4"/>
    <mergeCell ref="H5:I5"/>
    <mergeCell ref="A4:A5"/>
    <mergeCell ref="B4:B5"/>
    <mergeCell ref="B6:I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Sep、</cp:lastModifiedBy>
  <dcterms:created xsi:type="dcterms:W3CDTF">2021-04-04T12:18:00Z</dcterms:created>
  <dcterms:modified xsi:type="dcterms:W3CDTF">2021-12-07T01:33:39Z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38E11B2A9BC040B9A415C670E9C00E32</vt:lpwstr>
  </property>
  <property fmtid="{D5CDD505-2E9C-101B-9397-08002B2CF9AE}" pid="3" name="KSOProductBuildVer">
    <vt:lpwstr>2052-11.8.2.10154</vt:lpwstr>
  </property>
  <property fmtid="{D5CDD505-2E9C-101B-9397-08002B2CF9AE}" pid="4" name="KSOReadingLayout">
    <vt:bool>true</vt:bool>
  </property>
</Properties>
</file>