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50"/>
  </bookViews>
  <sheets>
    <sheet name="学院学风反馈表" sheetId="1" r:id="rId1"/>
    <sheet name="日常旷课率" sheetId="2" r:id="rId2"/>
    <sheet name="日常旷课名单" sheetId="3" r:id="rId3"/>
    <sheet name="日常请假率" sheetId="4" r:id="rId4"/>
    <sheet name="日常请假名单" sheetId="5" r:id="rId5"/>
    <sheet name="日常迟到早退名单" sheetId="7" r:id="rId6"/>
    <sheet name="晚自习风气统计表" sheetId="8" r:id="rId7"/>
    <sheet name="晚自习请假" sheetId="11" r:id="rId8"/>
    <sheet name="晚自习旷课" sheetId="9" r:id="rId9"/>
    <sheet name="晚自习迟到早退" sheetId="10" r:id="rId10"/>
    <sheet name="统计表" sheetId="12" r:id="rId11"/>
  </sheets>
  <definedNames>
    <definedName name="_xlnm._FilterDatabase" localSheetId="4" hidden="1">日常请假名单!$A$2:$I$212</definedName>
    <definedName name="_xlnm._FilterDatabase" localSheetId="10" hidden="1">统计表!$A$2:$E$205</definedName>
  </definedNames>
  <calcPr calcId="144525"/>
</workbook>
</file>

<file path=xl/sharedStrings.xml><?xml version="1.0" encoding="utf-8"?>
<sst xmlns="http://schemas.openxmlformats.org/spreadsheetml/2006/main" count="1320" uniqueCount="449">
  <si>
    <t>湖州学院2021-2022学年第二学期学风建设情况通报（第15周 5月30日-6月5日 ）</t>
  </si>
  <si>
    <t>学风指标</t>
  </si>
  <si>
    <t>经济管理学院</t>
  </si>
  <si>
    <t>人文学院</t>
  </si>
  <si>
    <t>理工学院</t>
  </si>
  <si>
    <t>马克思主义学院</t>
  </si>
  <si>
    <t>日常旷课率</t>
  </si>
  <si>
    <t>日常旷课名单</t>
  </si>
  <si>
    <t>日常请假率</t>
  </si>
  <si>
    <t>日常请假人次</t>
  </si>
  <si>
    <t>日常迟到早退</t>
  </si>
  <si>
    <t>晚自习风气统计表</t>
  </si>
  <si>
    <t>班级明细</t>
  </si>
  <si>
    <t>晚自习请假</t>
  </si>
  <si>
    <t>晚自习旷课</t>
  </si>
  <si>
    <t>晚自习迟到早退</t>
  </si>
  <si>
    <t>各学院统计表规范程度</t>
  </si>
  <si>
    <t>交齐且规范</t>
  </si>
  <si>
    <t>未交齐</t>
  </si>
  <si>
    <t>日常旷课率排名</t>
  </si>
  <si>
    <t>学院</t>
  </si>
  <si>
    <t>序号</t>
  </si>
  <si>
    <t>班级</t>
  </si>
  <si>
    <t>旷课人次</t>
  </si>
  <si>
    <t>班级总人数</t>
  </si>
  <si>
    <t>旷课率</t>
  </si>
  <si>
    <t>旷课率排名</t>
  </si>
  <si>
    <t>备注</t>
  </si>
  <si>
    <t>实习</t>
  </si>
  <si>
    <t>无故旷课</t>
  </si>
  <si>
    <t>湖州学院日常旷课名单统计表</t>
  </si>
  <si>
    <t>学号</t>
  </si>
  <si>
    <t>课程</t>
  </si>
  <si>
    <t>姓名</t>
  </si>
  <si>
    <t>详细节数（日期）</t>
  </si>
  <si>
    <t>累计节数</t>
  </si>
  <si>
    <t>旷课原因</t>
  </si>
  <si>
    <t>处理结果</t>
  </si>
  <si>
    <t>大学语文</t>
  </si>
  <si>
    <t>陈庆凯</t>
  </si>
  <si>
    <t>1（5.31）</t>
  </si>
  <si>
    <t>通报批评</t>
  </si>
  <si>
    <t>绕冠宇</t>
  </si>
  <si>
    <t>卓星宇</t>
  </si>
  <si>
    <t>英语笔译</t>
  </si>
  <si>
    <t>牟盛</t>
  </si>
  <si>
    <t>2（5.31）</t>
  </si>
  <si>
    <t>英国文学</t>
  </si>
  <si>
    <t>娄力夫</t>
  </si>
  <si>
    <t>英语写作</t>
  </si>
  <si>
    <t>方振羽</t>
  </si>
  <si>
    <t>2（6.1）</t>
  </si>
  <si>
    <t>留校察看</t>
  </si>
  <si>
    <t>综合英语</t>
  </si>
  <si>
    <t>高等数学</t>
  </si>
  <si>
    <t>刘子钰</t>
  </si>
  <si>
    <t>工程材料与机械制造基础</t>
  </si>
  <si>
    <t>施锦添</t>
  </si>
  <si>
    <t>2（5.30）</t>
  </si>
  <si>
    <t>王俊杰</t>
  </si>
  <si>
    <t>周虞荣</t>
  </si>
  <si>
    <t>毛概</t>
  </si>
  <si>
    <t>胡丁俊</t>
  </si>
  <si>
    <t>2000字检讨</t>
  </si>
  <si>
    <t>熊林峰</t>
  </si>
  <si>
    <t>赵振君</t>
  </si>
  <si>
    <t>运动中心经营与创业论</t>
  </si>
  <si>
    <t>朱柏豪</t>
  </si>
  <si>
    <t>2（6.2）</t>
  </si>
  <si>
    <t>倪程威</t>
  </si>
  <si>
    <t>谢绍军</t>
  </si>
  <si>
    <t>2020233209</t>
  </si>
  <si>
    <t>林俊浩</t>
  </si>
  <si>
    <t>2020233206</t>
  </si>
  <si>
    <t>郑哲超</t>
  </si>
  <si>
    <t>2020233224</t>
  </si>
  <si>
    <t>喻超</t>
  </si>
  <si>
    <t>2020233225</t>
  </si>
  <si>
    <t>陈逸佳</t>
  </si>
  <si>
    <t>湖州学院日常请假率排名</t>
  </si>
  <si>
    <t>请假人次</t>
  </si>
  <si>
    <t>请假率</t>
  </si>
  <si>
    <t>请假率排名</t>
  </si>
  <si>
    <t>许淑丽请假条未交</t>
  </si>
  <si>
    <t>刘丹丹（假条未补）</t>
  </si>
  <si>
    <t>湖州学院日常请假统计表</t>
  </si>
  <si>
    <t>请假节数（日期）</t>
  </si>
  <si>
    <t>经济与管理学院</t>
  </si>
  <si>
    <t>郁杨</t>
  </si>
  <si>
    <t>商务英语</t>
  </si>
  <si>
    <t>电子商务系统设计</t>
  </si>
  <si>
    <t>3（5.31）</t>
  </si>
  <si>
    <t>新零售运营管理</t>
  </si>
  <si>
    <t>网络经济学</t>
  </si>
  <si>
    <t>SPSS应用软件</t>
  </si>
  <si>
    <t>钱笑妍</t>
  </si>
  <si>
    <t>量化投资策略</t>
  </si>
  <si>
    <t>大学生职业发展与就业分析</t>
  </si>
  <si>
    <t>证券学</t>
  </si>
  <si>
    <t>商业银行管理</t>
  </si>
  <si>
    <t>3（6.1）</t>
  </si>
  <si>
    <t>金融风险管理</t>
  </si>
  <si>
    <t>财政学</t>
  </si>
  <si>
    <t>3（6.2）</t>
  </si>
  <si>
    <t>基金管理</t>
  </si>
  <si>
    <t>2（6.3）</t>
  </si>
  <si>
    <t>夏圣豪</t>
  </si>
  <si>
    <t>李义花</t>
  </si>
  <si>
    <t>就业指导</t>
  </si>
  <si>
    <t>章涵</t>
  </si>
  <si>
    <t>行政法</t>
  </si>
  <si>
    <t>社会保障概论</t>
  </si>
  <si>
    <t>申论与行政</t>
  </si>
  <si>
    <t>组织行为学</t>
  </si>
  <si>
    <t>人力资源管理与开发</t>
  </si>
  <si>
    <t>职业生涯规划</t>
  </si>
  <si>
    <t>办公室管理</t>
  </si>
  <si>
    <t>牛孟元</t>
  </si>
  <si>
    <t>运筹学</t>
  </si>
  <si>
    <t>3（5.30）</t>
  </si>
  <si>
    <t>中国特色社会主义和毛泽东思想概论</t>
  </si>
  <si>
    <t>仓储</t>
  </si>
  <si>
    <t>章晓妍</t>
  </si>
  <si>
    <t>物流仿真</t>
  </si>
  <si>
    <t>统计学</t>
  </si>
  <si>
    <t>3（6.3）</t>
  </si>
  <si>
    <t>吕芊芊</t>
  </si>
  <si>
    <t>大学英语</t>
  </si>
  <si>
    <t>思想道德与法治</t>
  </si>
  <si>
    <t>杨轩</t>
  </si>
  <si>
    <t>许淑丽</t>
  </si>
  <si>
    <t>跨国公司概论</t>
  </si>
  <si>
    <t>市场调查与预测</t>
  </si>
  <si>
    <t>跨境电子商务</t>
  </si>
  <si>
    <t>国际贸易谈判</t>
  </si>
  <si>
    <t>国际贸易理论与政策</t>
  </si>
  <si>
    <t>国际投资</t>
  </si>
  <si>
    <t>国际贸易实务</t>
  </si>
  <si>
    <t>党紫璇</t>
  </si>
  <si>
    <t>彭佳</t>
  </si>
  <si>
    <t>王家昊</t>
  </si>
  <si>
    <t>蒋漪妍</t>
  </si>
  <si>
    <t>英语词汇学</t>
  </si>
  <si>
    <t>温乐乐</t>
  </si>
  <si>
    <t>刘丹丹</t>
  </si>
  <si>
    <t>日语翻译理论与实践</t>
  </si>
  <si>
    <t>陈诗诗</t>
  </si>
  <si>
    <t>营销学（4）</t>
  </si>
  <si>
    <t>创新创业基础</t>
  </si>
  <si>
    <t>广告效果</t>
  </si>
  <si>
    <t>学术论文写作</t>
  </si>
  <si>
    <t>市场调查与统计</t>
  </si>
  <si>
    <t>新媒体概论</t>
  </si>
  <si>
    <t>广告策划与设计（2）</t>
  </si>
  <si>
    <t>潘澄浩</t>
  </si>
  <si>
    <t>设计思维</t>
  </si>
  <si>
    <t>4（5.31）</t>
  </si>
  <si>
    <t>罗嘉欣</t>
  </si>
  <si>
    <t>庄秋吉</t>
  </si>
  <si>
    <t>楼馨月</t>
  </si>
  <si>
    <t>柴晨馨</t>
  </si>
  <si>
    <t>冯凡</t>
  </si>
  <si>
    <t>英语语法</t>
  </si>
  <si>
    <t>英语阅读</t>
  </si>
  <si>
    <t>金芊芊</t>
  </si>
  <si>
    <t>袁旭东</t>
  </si>
  <si>
    <t>英语笔译（2）</t>
  </si>
  <si>
    <t>英语写作（4）</t>
  </si>
  <si>
    <t>高级英语（2）</t>
  </si>
  <si>
    <t>廖如萍</t>
  </si>
  <si>
    <t>杜泽冉</t>
  </si>
  <si>
    <t>陈琪</t>
  </si>
  <si>
    <t>第二外语（2）</t>
  </si>
  <si>
    <t>大学生职业发展与就业指导</t>
  </si>
  <si>
    <t>董佳昕</t>
  </si>
  <si>
    <t>晏家欣</t>
  </si>
  <si>
    <t>企业CI战略</t>
  </si>
  <si>
    <t>媒体传播与活动策划</t>
  </si>
  <si>
    <t>张佳颖</t>
  </si>
  <si>
    <t>跨文化商务交际</t>
  </si>
  <si>
    <t>商务英语写作</t>
  </si>
  <si>
    <t>商务英语翻译</t>
  </si>
  <si>
    <t>管理学</t>
  </si>
  <si>
    <t>高级商务英语</t>
  </si>
  <si>
    <t>胡璐</t>
  </si>
  <si>
    <t>大学英语（4）</t>
  </si>
  <si>
    <t>朱王凯</t>
  </si>
  <si>
    <t>基础英语（2）</t>
  </si>
  <si>
    <t>时杨颖</t>
  </si>
  <si>
    <t>王垚辉</t>
  </si>
  <si>
    <t>护理技能综合</t>
  </si>
  <si>
    <t>外科护理学</t>
  </si>
  <si>
    <t>蔡明磊</t>
  </si>
  <si>
    <t>蒋森达</t>
  </si>
  <si>
    <t>胡展章</t>
  </si>
  <si>
    <t>周扬</t>
  </si>
  <si>
    <t>邵家伟</t>
  </si>
  <si>
    <t>老年康复护理</t>
  </si>
  <si>
    <t>徐泽凡</t>
  </si>
  <si>
    <t>吴洪杰</t>
  </si>
  <si>
    <t>钱回安</t>
  </si>
  <si>
    <t>潘佳雯</t>
  </si>
  <si>
    <t>内科护理学</t>
  </si>
  <si>
    <t>徐怡婷</t>
  </si>
  <si>
    <t>护理整合案例</t>
  </si>
  <si>
    <t>老年健康照护与促进</t>
  </si>
  <si>
    <t>护理综合技能训练</t>
  </si>
  <si>
    <t>急危重症</t>
  </si>
  <si>
    <t>4（6.3）</t>
  </si>
  <si>
    <t>李芷沐</t>
  </si>
  <si>
    <t>工程制图</t>
  </si>
  <si>
    <t>单片机原理及应用</t>
  </si>
  <si>
    <t>陈旭涛</t>
  </si>
  <si>
    <t>荀尉骋</t>
  </si>
  <si>
    <t>概率论及数理统计</t>
  </si>
  <si>
    <t>马克思主义基本原理</t>
  </si>
  <si>
    <t>叶翔龙</t>
  </si>
  <si>
    <t>数据结构</t>
  </si>
  <si>
    <t>计算机组成</t>
  </si>
  <si>
    <t>计算机网络</t>
  </si>
  <si>
    <t>郑子璇</t>
  </si>
  <si>
    <t>理学</t>
  </si>
  <si>
    <t>SPSS</t>
  </si>
  <si>
    <t>医学统计</t>
  </si>
  <si>
    <t>王世杰</t>
  </si>
  <si>
    <t>黄翼骏</t>
  </si>
  <si>
    <t>王涛</t>
  </si>
  <si>
    <t>赵兵兵</t>
  </si>
  <si>
    <t>刘涵筱</t>
  </si>
  <si>
    <t>陆开方</t>
  </si>
  <si>
    <t>胡诗婕</t>
  </si>
  <si>
    <t>黄芳</t>
  </si>
  <si>
    <t>张浩</t>
  </si>
  <si>
    <t>课程设计</t>
  </si>
  <si>
    <t>4（6.1）</t>
  </si>
  <si>
    <t>机械制造工艺学</t>
  </si>
  <si>
    <t>孙鹬佳</t>
  </si>
  <si>
    <t>工程材料</t>
  </si>
  <si>
    <t>陈祥文</t>
  </si>
  <si>
    <t>体育管理学</t>
  </si>
  <si>
    <t>黄富龙</t>
  </si>
  <si>
    <t>2（6.4）</t>
  </si>
  <si>
    <t>凌距涵</t>
  </si>
  <si>
    <t>黄子瀚</t>
  </si>
  <si>
    <t>赵佳毅</t>
  </si>
  <si>
    <t>高文宣</t>
  </si>
  <si>
    <t>赵颖</t>
  </si>
  <si>
    <t>邵哲睿</t>
  </si>
  <si>
    <t>杨易舟</t>
  </si>
  <si>
    <t>叶浩楠</t>
  </si>
  <si>
    <t>洪任赢</t>
  </si>
  <si>
    <t>运动训练学</t>
  </si>
  <si>
    <t>赵亦诚</t>
  </si>
  <si>
    <t>武术与搏击</t>
  </si>
  <si>
    <t>体育市场营销</t>
  </si>
  <si>
    <t>体育休闲娱乐导论</t>
  </si>
  <si>
    <t>姜洪飞</t>
  </si>
  <si>
    <t>陈佳卓</t>
  </si>
  <si>
    <t>胡进驰</t>
  </si>
  <si>
    <t>周美妤</t>
  </si>
  <si>
    <t>吴君剑</t>
  </si>
  <si>
    <t>占家乐</t>
  </si>
  <si>
    <t>陈佳丽</t>
  </si>
  <si>
    <t>大学英语4</t>
  </si>
  <si>
    <t>张俊杰</t>
  </si>
  <si>
    <t>吴东子扬</t>
  </si>
  <si>
    <t>小球类（网球）</t>
  </si>
  <si>
    <t>李林泽</t>
  </si>
  <si>
    <t>夏顺彬</t>
  </si>
  <si>
    <t>林喆</t>
  </si>
  <si>
    <t>王重文</t>
  </si>
  <si>
    <t>杨钧涵</t>
  </si>
  <si>
    <t>杨宗乐</t>
  </si>
  <si>
    <t>运动生理学</t>
  </si>
  <si>
    <t>王楮</t>
  </si>
  <si>
    <t>詹涵晨</t>
  </si>
  <si>
    <t>柏斌斌</t>
  </si>
  <si>
    <t>兰温奇</t>
  </si>
  <si>
    <t>基本体操与健美操</t>
  </si>
  <si>
    <t>网球</t>
  </si>
  <si>
    <t>许郑威</t>
  </si>
  <si>
    <t>刘鑫淼</t>
  </si>
  <si>
    <t>徐天成</t>
  </si>
  <si>
    <t>郑凯文</t>
  </si>
  <si>
    <t>楼佳诚</t>
  </si>
  <si>
    <t>基本体操</t>
  </si>
  <si>
    <t>张洁铖</t>
  </si>
  <si>
    <t>朱鸿博</t>
  </si>
  <si>
    <t>叶鑫琦</t>
  </si>
  <si>
    <t>湖州学院日常迟到早退统计表</t>
  </si>
  <si>
    <t>类别</t>
  </si>
  <si>
    <t>日期</t>
  </si>
  <si>
    <t>无迟到早退</t>
  </si>
  <si>
    <t>迟到</t>
  </si>
  <si>
    <t>5.31</t>
  </si>
  <si>
    <t>迟到5mins</t>
  </si>
  <si>
    <t>吴冠成</t>
  </si>
  <si>
    <t>张丹硕</t>
  </si>
  <si>
    <t>迟到10mins</t>
  </si>
  <si>
    <t>郑晨昊</t>
  </si>
  <si>
    <t>贺新</t>
  </si>
  <si>
    <t>单宁宁</t>
  </si>
  <si>
    <t>6.3</t>
  </si>
  <si>
    <t>湖州学院晚自修风气统计表</t>
  </si>
  <si>
    <t>周日考勤分</t>
  </si>
  <si>
    <t>周日纪律分</t>
  </si>
  <si>
    <t>周一考勤分</t>
  </si>
  <si>
    <t>周一纪律分</t>
  </si>
  <si>
    <t>周二考勤分</t>
  </si>
  <si>
    <t>周二纪律分</t>
  </si>
  <si>
    <t>周三考勤分</t>
  </si>
  <si>
    <t>周三纪律分</t>
  </si>
  <si>
    <t>周四考勤分</t>
  </si>
  <si>
    <t>周四纪律分</t>
  </si>
  <si>
    <t>总分</t>
  </si>
  <si>
    <t>平均分</t>
  </si>
  <si>
    <t>平均分排名</t>
  </si>
  <si>
    <t>低分原因</t>
  </si>
  <si>
    <t>/</t>
  </si>
  <si>
    <t>周日多人手机未交，1人睡觉</t>
  </si>
  <si>
    <t>周日2人睡觉 周一多人吵闹</t>
  </si>
  <si>
    <t>周日1人手机未交 周一多人吵闹，1人手机未交 周三多人吵闹</t>
  </si>
  <si>
    <t>周日2人手机未交 周一多人手机未交 周三1人手机未交 周四多人手机未交</t>
  </si>
  <si>
    <t>周一开班会</t>
  </si>
  <si>
    <t>周一多人手机未交 周二多人手机未交 周四1人手机未交</t>
  </si>
  <si>
    <t>周二晚课</t>
  </si>
  <si>
    <t>周一多人手机未交 周四多人吵闹，多人打牌</t>
  </si>
  <si>
    <t>周一多人手机未交 周二多人手机未交 周四1人睡觉，多人吵闹</t>
  </si>
  <si>
    <t>周一多人手机未交 周四2人手机未交</t>
  </si>
  <si>
    <t>周一班会 周二班会</t>
  </si>
  <si>
    <t>周日上课</t>
  </si>
  <si>
    <t>周日班会</t>
  </si>
  <si>
    <t>周四班会</t>
  </si>
  <si>
    <t>周日补课</t>
  </si>
  <si>
    <t>周日团日</t>
  </si>
  <si>
    <t>周日补课/周四班会</t>
  </si>
  <si>
    <t>周日班会/周四班会</t>
  </si>
  <si>
    <t>考勤率较低</t>
  </si>
  <si>
    <t>湖州学院晚自修请假统计表</t>
  </si>
  <si>
    <t>班 级</t>
  </si>
  <si>
    <t>请假日期</t>
  </si>
  <si>
    <t>王雪</t>
  </si>
  <si>
    <t>邓为</t>
  </si>
  <si>
    <t>宋文文</t>
  </si>
  <si>
    <t>王鑫</t>
  </si>
  <si>
    <t>吕玮婷</t>
  </si>
  <si>
    <t>金佳菲</t>
  </si>
  <si>
    <t>王跃晗</t>
  </si>
  <si>
    <t>童欣苗</t>
  </si>
  <si>
    <t>胡鑫钰</t>
  </si>
  <si>
    <t>谢明宇</t>
  </si>
  <si>
    <t>朱敬业</t>
  </si>
  <si>
    <t>施思</t>
  </si>
  <si>
    <t>张莹</t>
  </si>
  <si>
    <t>张君兰</t>
  </si>
  <si>
    <t>钱欣怡</t>
  </si>
  <si>
    <t>孙婉仪</t>
  </si>
  <si>
    <t>朱素慧</t>
  </si>
  <si>
    <t>王千千</t>
  </si>
  <si>
    <t>包雪纯</t>
  </si>
  <si>
    <t>来宇阳</t>
  </si>
  <si>
    <t>沈诺文</t>
  </si>
  <si>
    <t>徐海洋</t>
  </si>
  <si>
    <t>顾霄凡</t>
  </si>
  <si>
    <t>王茂鲜</t>
  </si>
  <si>
    <t>潘羽</t>
  </si>
  <si>
    <t>张小瑞</t>
  </si>
  <si>
    <t>代希文</t>
  </si>
  <si>
    <t>苏锦萍</t>
  </si>
  <si>
    <t>王良健</t>
  </si>
  <si>
    <t>林俊英</t>
  </si>
  <si>
    <t>智静娴</t>
  </si>
  <si>
    <t>秦丽园</t>
  </si>
  <si>
    <t>冉晶晶</t>
  </si>
  <si>
    <t>吴悦</t>
  </si>
  <si>
    <t>康鹏伟</t>
  </si>
  <si>
    <t>周桂萍</t>
  </si>
  <si>
    <t>张伟浩</t>
  </si>
  <si>
    <t>邵兰斌</t>
  </si>
  <si>
    <t>徐岩</t>
  </si>
  <si>
    <t>陈香</t>
  </si>
  <si>
    <t>贾星茹</t>
  </si>
  <si>
    <t>陈美林</t>
  </si>
  <si>
    <t>储鑫梅</t>
  </si>
  <si>
    <t>台珊瑜</t>
  </si>
  <si>
    <t>代雯雯</t>
  </si>
  <si>
    <t>梁鲁平</t>
  </si>
  <si>
    <t>张希霖</t>
  </si>
  <si>
    <t>黄锦煜</t>
  </si>
  <si>
    <t>吕邦策</t>
  </si>
  <si>
    <t>季俊吉</t>
  </si>
  <si>
    <t>方祥林</t>
  </si>
  <si>
    <t>吴仕峰</t>
  </si>
  <si>
    <t>唐皖渝</t>
  </si>
  <si>
    <t>张珂</t>
  </si>
  <si>
    <t>王芷萌</t>
  </si>
  <si>
    <t>陈舒洁</t>
  </si>
  <si>
    <t>严思祎</t>
  </si>
  <si>
    <t>姜雨雯</t>
  </si>
  <si>
    <t>薛桢</t>
  </si>
  <si>
    <t>陈湘</t>
  </si>
  <si>
    <t>胡巧妮</t>
  </si>
  <si>
    <t>李雯慧</t>
  </si>
  <si>
    <t>谢佳敏</t>
  </si>
  <si>
    <t>冯知凝</t>
  </si>
  <si>
    <t>陶一可</t>
  </si>
  <si>
    <t>顾朴奕</t>
  </si>
  <si>
    <t>周亚晴</t>
  </si>
  <si>
    <t>王孜航</t>
  </si>
  <si>
    <t>厉欣怡</t>
  </si>
  <si>
    <t>叶紫</t>
  </si>
  <si>
    <t>黄克栋</t>
  </si>
  <si>
    <t>卿玉洁</t>
  </si>
  <si>
    <t>钟杜鹃</t>
  </si>
  <si>
    <t>潘家怡</t>
  </si>
  <si>
    <t>姚梦洋</t>
  </si>
  <si>
    <t>何雨彤</t>
  </si>
  <si>
    <t>郭星妤</t>
  </si>
  <si>
    <t>李檬娜</t>
  </si>
  <si>
    <t>倪敏</t>
  </si>
  <si>
    <t>高文奕</t>
  </si>
  <si>
    <t>长期请假</t>
  </si>
  <si>
    <t>卢俊雄</t>
  </si>
  <si>
    <t>卢一帆</t>
  </si>
  <si>
    <t>裴修翔</t>
  </si>
  <si>
    <t>朱川</t>
  </si>
  <si>
    <t>赖钰茹</t>
  </si>
  <si>
    <t>陈瑞</t>
  </si>
  <si>
    <t>陆泽锡</t>
  </si>
  <si>
    <t>张凤颖</t>
  </si>
  <si>
    <t>戴嘉贇</t>
  </si>
  <si>
    <t>陈培扬</t>
  </si>
  <si>
    <t>高屹凯</t>
  </si>
  <si>
    <t>许林峰</t>
  </si>
  <si>
    <t>胡峰</t>
  </si>
  <si>
    <t>顾嘉丽</t>
  </si>
  <si>
    <t>长期请假（上海隔离）</t>
  </si>
  <si>
    <t>程海鹏</t>
  </si>
  <si>
    <t>朱英杰</t>
  </si>
  <si>
    <t>章家怡</t>
  </si>
  <si>
    <t>湖州学院晚自修旷课统计表</t>
  </si>
  <si>
    <t>张佳一</t>
  </si>
  <si>
    <t>吕兆唯</t>
  </si>
  <si>
    <t>无旷课</t>
  </si>
  <si>
    <t>湖州学院晚自修迟到早退统计表</t>
  </si>
  <si>
    <t>上交情况</t>
  </si>
  <si>
    <t>齐全</t>
  </si>
  <si>
    <t>结课</t>
  </si>
  <si>
    <t>未齐全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</si>
</sst>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43" formatCode="_ * #,##0.00_ ;_ * \-#,##0.00_ ;_ * &quot;-&quot;??_ ;_ @_ "/>
    <numFmt numFmtId="177" formatCode="0.00_ "/>
  </numFmts>
  <fonts count="63">
    <font>
      <sz val="11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6"/>
      <name val="黑体"/>
      <charset val="134"/>
    </font>
    <font>
      <sz val="14"/>
      <name val="仿宋_GB2312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2"/>
      <color indexed="8"/>
      <name val="宋体"/>
      <charset val="134"/>
    </font>
    <font>
      <b/>
      <sz val="18"/>
      <color indexed="8"/>
      <name val="黑体"/>
      <charset val="134"/>
    </font>
    <font>
      <b/>
      <sz val="16"/>
      <color indexed="8"/>
      <name val="黑体"/>
      <charset val="134"/>
    </font>
    <font>
      <sz val="14"/>
      <color indexed="8"/>
      <name val="仿宋"/>
      <charset val="134"/>
    </font>
    <font>
      <sz val="16"/>
      <color rgb="FF000000"/>
      <name val="宋体"/>
      <charset val="134"/>
    </font>
    <font>
      <sz val="11"/>
      <color rgb="FF000000"/>
      <name val="仿宋"/>
      <charset val="134"/>
    </font>
    <font>
      <sz val="14"/>
      <color indexed="8"/>
      <name val="仿宋_GB2312"/>
      <charset val="134"/>
    </font>
    <font>
      <b/>
      <sz val="14"/>
      <color indexed="8"/>
      <name val="仿宋_GB2312"/>
      <charset val="134"/>
    </font>
    <font>
      <b/>
      <sz val="18"/>
      <color rgb="FF000000"/>
      <name val="黑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b/>
      <sz val="16"/>
      <color rgb="FFFF0000"/>
      <name val="黑体"/>
      <charset val="134"/>
    </font>
    <font>
      <b/>
      <sz val="16"/>
      <color rgb="FF000000"/>
      <name val="黑体"/>
      <charset val="134"/>
    </font>
    <font>
      <b/>
      <sz val="18"/>
      <color rgb="FF000000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2"/>
      <name val="黑体"/>
      <charset val="134"/>
    </font>
    <font>
      <b/>
      <sz val="14"/>
      <color rgb="FF000000"/>
      <name val="黑体"/>
      <charset val="134"/>
    </font>
    <font>
      <b/>
      <sz val="14"/>
      <color indexed="8"/>
      <name val="宋体"/>
      <charset val="134"/>
    </font>
    <font>
      <b/>
      <sz val="14"/>
      <color indexed="8"/>
      <name val="黑体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4"/>
      <color rgb="FFFF0000"/>
      <name val="仿宋_GB2312"/>
      <charset val="134"/>
    </font>
    <font>
      <b/>
      <sz val="12"/>
      <color rgb="FF000000"/>
      <name val="黑体"/>
      <charset val="134"/>
    </font>
    <font>
      <b/>
      <sz val="16"/>
      <name val="仿宋_GB2312"/>
      <charset val="134"/>
    </font>
    <font>
      <sz val="16"/>
      <name val="黑体"/>
      <charset val="134"/>
    </font>
    <font>
      <b/>
      <sz val="18"/>
      <name val="仿宋_GB2312"/>
      <charset val="134"/>
    </font>
    <font>
      <sz val="16"/>
      <name val="仿宋_GB2312"/>
      <charset val="134"/>
    </font>
    <font>
      <u/>
      <sz val="16"/>
      <color rgb="FF0000FF"/>
      <name val="仿宋_GB2312"/>
      <charset val="134"/>
    </font>
    <font>
      <u/>
      <sz val="16"/>
      <color rgb="FF800080"/>
      <name val="仿宋_GB2312"/>
      <charset val="134"/>
    </font>
    <font>
      <sz val="16"/>
      <color theme="1"/>
      <name val="仿宋_GB2312"/>
      <charset val="134"/>
    </font>
    <font>
      <u/>
      <sz val="11"/>
      <color rgb="FF0000FF"/>
      <name val="宋体"/>
      <charset val="134"/>
    </font>
    <font>
      <u/>
      <sz val="16"/>
      <color rgb="FF80008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color indexed="8"/>
      <name val="Arial"/>
      <charset val="134"/>
    </font>
    <font>
      <b/>
      <sz val="11"/>
      <color rgb="FF3F3F3F"/>
      <name val="宋体"/>
      <charset val="0"/>
      <scheme val="minor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41" fillId="0" borderId="0" applyFont="0" applyFill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7" fillId="13" borderId="20" applyNumberFormat="0" applyAlignment="0" applyProtection="0">
      <alignment vertical="center"/>
    </xf>
    <xf numFmtId="44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39" fillId="0" borderId="0">
      <protection locked="0"/>
    </xf>
    <xf numFmtId="9" fontId="53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1" fillId="22" borderId="22" applyNumberFormat="0" applyFon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2" fillId="20" borderId="21" applyNumberFormat="0" applyAlignment="0" applyProtection="0">
      <alignment vertical="center"/>
    </xf>
    <xf numFmtId="0" fontId="61" fillId="20" borderId="20" applyNumberFormat="0" applyAlignment="0" applyProtection="0">
      <alignment vertical="center"/>
    </xf>
    <xf numFmtId="0" fontId="45" fillId="12" borderId="18" applyNumberFormat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1" fillId="0" borderId="0">
      <protection locked="0"/>
    </xf>
    <xf numFmtId="0" fontId="62" fillId="0" borderId="0">
      <alignment vertical="center"/>
    </xf>
  </cellStyleXfs>
  <cellXfs count="19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" xfId="49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1" xfId="49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8" fillId="0" borderId="15" xfId="49" applyFont="1" applyFill="1" applyBorder="1" applyAlignment="1" applyProtection="1">
      <alignment horizontal="center" vertical="center"/>
    </xf>
    <xf numFmtId="0" fontId="8" fillId="0" borderId="16" xfId="49" applyFont="1" applyFill="1" applyBorder="1" applyAlignment="1" applyProtection="1">
      <alignment horizontal="center" vertical="center"/>
    </xf>
    <xf numFmtId="49" fontId="9" fillId="0" borderId="1" xfId="49" applyNumberFormat="1" applyFont="1" applyFill="1" applyBorder="1" applyAlignment="1" applyProtection="1">
      <alignment horizontal="center" vertical="center"/>
    </xf>
    <xf numFmtId="176" fontId="9" fillId="0" borderId="1" xfId="49" applyNumberFormat="1" applyFont="1" applyFill="1" applyBorder="1" applyAlignment="1" applyProtection="1">
      <alignment horizontal="center" vertical="center"/>
    </xf>
    <xf numFmtId="0" fontId="9" fillId="0" borderId="1" xfId="49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5" xfId="49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49" applyFont="1" applyBorder="1" applyAlignment="1" applyProtection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5" fillId="0" borderId="1" xfId="49" applyFont="1" applyBorder="1" applyAlignment="1" applyProtection="1">
      <alignment horizontal="center" vertical="center"/>
    </xf>
    <xf numFmtId="0" fontId="15" fillId="0" borderId="1" xfId="49" applyFont="1" applyFill="1" applyBorder="1" applyAlignment="1" applyProtection="1">
      <alignment horizontal="center" vertical="center"/>
    </xf>
    <xf numFmtId="0" fontId="16" fillId="0" borderId="1" xfId="49" applyFont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17" fillId="0" borderId="8" xfId="49" applyFont="1" applyBorder="1" applyAlignment="1" applyProtection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4" fillId="0" borderId="0" xfId="0" applyFont="1" applyFill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10" fontId="0" fillId="0" borderId="0" xfId="0" applyNumberFormat="1">
      <alignment vertical="center"/>
    </xf>
    <xf numFmtId="0" fontId="16" fillId="0" borderId="1" xfId="0" applyFont="1" applyFill="1" applyBorder="1" applyAlignment="1">
      <alignment horizontal="center" vertical="center"/>
    </xf>
    <xf numFmtId="10" fontId="19" fillId="0" borderId="1" xfId="0" applyNumberFormat="1" applyFont="1" applyFill="1" applyBorder="1" applyAlignment="1">
      <alignment horizontal="center" vertical="center"/>
    </xf>
    <xf numFmtId="10" fontId="4" fillId="2" borderId="1" xfId="11" applyNumberFormat="1" applyFont="1" applyFill="1" applyBorder="1" applyAlignment="1">
      <alignment horizontal="center" vertical="center"/>
    </xf>
    <xf numFmtId="0" fontId="4" fillId="2" borderId="1" xfId="50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10" fontId="1" fillId="0" borderId="0" xfId="0" applyNumberFormat="1" applyFont="1" applyFill="1">
      <alignment vertical="center"/>
    </xf>
    <xf numFmtId="0" fontId="1" fillId="0" borderId="0" xfId="0" applyNumberFormat="1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Border="1">
      <alignment vertical="center"/>
    </xf>
    <xf numFmtId="0" fontId="30" fillId="0" borderId="0" xfId="0" applyFont="1" applyFill="1" applyBorder="1" applyAlignment="1">
      <alignment horizontal="center" vertical="center"/>
    </xf>
    <xf numFmtId="10" fontId="4" fillId="0" borderId="0" xfId="0" applyNumberFormat="1" applyFont="1">
      <alignment vertical="center"/>
    </xf>
    <xf numFmtId="0" fontId="15" fillId="0" borderId="15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10" fontId="28" fillId="0" borderId="1" xfId="11" applyNumberFormat="1" applyFont="1" applyBorder="1" applyAlignment="1">
      <alignment horizontal="center" vertical="center"/>
    </xf>
    <xf numFmtId="10" fontId="28" fillId="2" borderId="1" xfId="11" applyNumberFormat="1" applyFont="1" applyFill="1" applyBorder="1" applyAlignment="1">
      <alignment horizontal="center" vertical="center"/>
    </xf>
    <xf numFmtId="0" fontId="28" fillId="0" borderId="1" xfId="50" applyFont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1" xfId="50" applyFont="1" applyFill="1" applyBorder="1" applyAlignment="1">
      <alignment horizontal="center" vertical="center"/>
    </xf>
    <xf numFmtId="10" fontId="28" fillId="3" borderId="1" xfId="11" applyNumberFormat="1" applyFont="1" applyFill="1" applyBorder="1" applyAlignment="1">
      <alignment horizontal="center" vertical="center"/>
    </xf>
    <xf numFmtId="0" fontId="28" fillId="2" borderId="1" xfId="50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0" fontId="5" fillId="0" borderId="0" xfId="0" applyNumberFormat="1" applyFo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10" fontId="0" fillId="0" borderId="0" xfId="0" applyNumberFormat="1" applyFont="1" applyFill="1">
      <alignment vertical="center"/>
    </xf>
    <xf numFmtId="10" fontId="4" fillId="0" borderId="0" xfId="0" applyNumberFormat="1" applyFont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Fill="1">
      <alignment vertical="center"/>
    </xf>
    <xf numFmtId="10" fontId="23" fillId="0" borderId="0" xfId="0" applyNumberFormat="1" applyFont="1">
      <alignment vertical="center"/>
    </xf>
    <xf numFmtId="0" fontId="3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10" fontId="36" fillId="0" borderId="1" xfId="11" applyNumberFormat="1" applyFont="1" applyBorder="1" applyAlignment="1" applyProtection="1">
      <alignment horizontal="center"/>
      <protection locked="0"/>
    </xf>
    <xf numFmtId="10" fontId="36" fillId="0" borderId="1" xfId="10" applyNumberFormat="1" applyFont="1" applyBorder="1" applyAlignment="1">
      <alignment horizontal="center" vertical="center"/>
      <protection locked="0"/>
    </xf>
    <xf numFmtId="0" fontId="36" fillId="2" borderId="1" xfId="10" applyFont="1" applyFill="1" applyBorder="1" applyAlignment="1">
      <alignment horizontal="center" vertical="center"/>
      <protection locked="0"/>
    </xf>
    <xf numFmtId="0" fontId="36" fillId="0" borderId="1" xfId="10" applyFont="1" applyBorder="1" applyAlignment="1">
      <alignment horizontal="center"/>
      <protection locked="0"/>
    </xf>
    <xf numFmtId="0" fontId="35" fillId="2" borderId="1" xfId="0" applyFont="1" applyFill="1" applyBorder="1" applyAlignment="1">
      <alignment horizontal="center" vertical="center"/>
    </xf>
    <xf numFmtId="10" fontId="36" fillId="2" borderId="1" xfId="10" applyNumberFormat="1" applyFont="1" applyFill="1" applyBorder="1" applyAlignment="1">
      <alignment horizontal="center" vertical="center"/>
      <protection locked="0"/>
    </xf>
    <xf numFmtId="0" fontId="37" fillId="0" borderId="1" xfId="10" applyFont="1" applyBorder="1" applyAlignment="1">
      <alignment horizontal="center" vertical="center"/>
      <protection locked="0"/>
    </xf>
    <xf numFmtId="0" fontId="38" fillId="0" borderId="1" xfId="0" applyFont="1" applyFill="1" applyBorder="1" applyAlignment="1">
      <alignment horizontal="center" vertical="center"/>
    </xf>
    <xf numFmtId="0" fontId="38" fillId="0" borderId="1" xfId="10" applyFont="1" applyBorder="1" applyAlignment="1" applyProtection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9" fillId="0" borderId="0" xfId="10" applyBorder="1">
      <protection locked="0"/>
    </xf>
    <xf numFmtId="10" fontId="37" fillId="0" borderId="0" xfId="10" applyNumberFormat="1" applyFont="1" applyBorder="1" applyAlignment="1">
      <alignment horizontal="center"/>
      <protection locked="0"/>
    </xf>
    <xf numFmtId="0" fontId="37" fillId="0" borderId="0" xfId="10" applyFont="1" applyBorder="1" applyAlignment="1">
      <alignment horizontal="center"/>
      <protection locked="0"/>
    </xf>
    <xf numFmtId="0" fontId="40" fillId="0" borderId="0" xfId="10" applyFont="1" applyBorder="1" applyAlignment="1">
      <alignment horizontal="center"/>
      <protection locked="0"/>
    </xf>
    <xf numFmtId="0" fontId="35" fillId="0" borderId="0" xfId="10" applyFont="1" applyBorder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47</xdr:row>
      <xdr:rowOff>123825</xdr:rowOff>
    </xdr:from>
    <xdr:ext cx="184731" cy="298850"/>
    <xdr:sp>
      <xdr:nvSpPr>
        <xdr:cNvPr id="3" name="文本框 2"/>
        <xdr:cNvSpPr txBox="1"/>
      </xdr:nvSpPr>
      <xdr:spPr>
        <a:xfrm>
          <a:off x="0" y="10601325"/>
          <a:ext cx="184150" cy="298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"/>
  <sheetViews>
    <sheetView tabSelected="1" workbookViewId="0">
      <selection activeCell="E5" sqref="E5"/>
    </sheetView>
  </sheetViews>
  <sheetFormatPr defaultColWidth="9" defaultRowHeight="20.25" outlineLevelCol="5"/>
  <cols>
    <col min="1" max="1" width="39.0916666666667" style="171" customWidth="1"/>
    <col min="2" max="4" width="24.8166666666667" style="171" customWidth="1"/>
    <col min="5" max="5" width="31.45" style="171" customWidth="1"/>
    <col min="6" max="16384" width="9" style="171"/>
  </cols>
  <sheetData>
    <row r="1" s="169" customFormat="1" ht="21" customHeight="1" spans="1:5">
      <c r="A1" s="172" t="s">
        <v>0</v>
      </c>
      <c r="B1" s="144"/>
      <c r="C1" s="144"/>
      <c r="D1" s="144"/>
      <c r="E1" s="144"/>
    </row>
    <row r="2" s="170" customFormat="1" ht="21" customHeight="1" spans="1:5">
      <c r="A2" s="144" t="s">
        <v>1</v>
      </c>
      <c r="B2" s="144" t="s">
        <v>2</v>
      </c>
      <c r="C2" s="144" t="s">
        <v>3</v>
      </c>
      <c r="D2" s="144" t="s">
        <v>4</v>
      </c>
      <c r="E2" s="144" t="s">
        <v>5</v>
      </c>
    </row>
    <row r="3" s="169" customFormat="1" ht="21" customHeight="1" spans="1:5">
      <c r="A3" s="173" t="s">
        <v>6</v>
      </c>
      <c r="B3" s="174">
        <f>3/1848</f>
        <v>0.00162337662337662</v>
      </c>
      <c r="C3" s="174">
        <f>5/2458</f>
        <v>0.00203417412530513</v>
      </c>
      <c r="D3" s="174">
        <f>4/3138</f>
        <v>0.00127469725940089</v>
      </c>
      <c r="E3" s="175">
        <f>10/319</f>
        <v>0.0313479623824451</v>
      </c>
    </row>
    <row r="4" s="169" customFormat="1" ht="21" customHeight="1" spans="1:5">
      <c r="A4" s="173" t="s">
        <v>7</v>
      </c>
      <c r="B4" s="176">
        <v>3</v>
      </c>
      <c r="C4" s="177">
        <v>5</v>
      </c>
      <c r="D4" s="177">
        <v>4</v>
      </c>
      <c r="E4" s="177">
        <v>10</v>
      </c>
    </row>
    <row r="5" s="169" customFormat="1" ht="21" customHeight="1" spans="1:5">
      <c r="A5" s="178" t="s">
        <v>8</v>
      </c>
      <c r="B5" s="179">
        <f>45/1848</f>
        <v>0.0243506493506494</v>
      </c>
      <c r="C5" s="179">
        <f>55/2458</f>
        <v>0.0223759153783564</v>
      </c>
      <c r="D5" s="175">
        <f>53/3138</f>
        <v>0.0168897386870618</v>
      </c>
      <c r="E5" s="175">
        <f>57/319</f>
        <v>0.178683385579937</v>
      </c>
    </row>
    <row r="6" s="169" customFormat="1" ht="21" customHeight="1" spans="1:5">
      <c r="A6" s="173" t="s">
        <v>9</v>
      </c>
      <c r="B6" s="176">
        <v>45</v>
      </c>
      <c r="C6" s="177">
        <v>55</v>
      </c>
      <c r="D6" s="177">
        <v>53</v>
      </c>
      <c r="E6" s="177">
        <v>57</v>
      </c>
    </row>
    <row r="7" s="169" customFormat="1" ht="21" customHeight="1" spans="1:5">
      <c r="A7" s="173" t="s">
        <v>10</v>
      </c>
      <c r="B7" s="173">
        <v>0</v>
      </c>
      <c r="C7" s="173">
        <v>0</v>
      </c>
      <c r="D7" s="173">
        <v>0</v>
      </c>
      <c r="E7" s="177">
        <v>9</v>
      </c>
    </row>
    <row r="8" s="169" customFormat="1" ht="21" customHeight="1" spans="1:5">
      <c r="A8" s="173" t="s">
        <v>11</v>
      </c>
      <c r="B8" s="180" t="s">
        <v>12</v>
      </c>
      <c r="C8" s="180" t="s">
        <v>12</v>
      </c>
      <c r="D8" s="180" t="s">
        <v>12</v>
      </c>
      <c r="E8" s="180" t="s">
        <v>12</v>
      </c>
    </row>
    <row r="9" s="169" customFormat="1" ht="21" customHeight="1" spans="1:5">
      <c r="A9" s="173" t="s">
        <v>13</v>
      </c>
      <c r="B9" s="177">
        <v>76</v>
      </c>
      <c r="C9" s="177">
        <v>33</v>
      </c>
      <c r="D9" s="177">
        <v>2</v>
      </c>
      <c r="E9" s="177">
        <v>30</v>
      </c>
    </row>
    <row r="10" s="169" customFormat="1" ht="21" customHeight="1" spans="1:5">
      <c r="A10" s="173" t="s">
        <v>14</v>
      </c>
      <c r="B10" s="177">
        <v>2</v>
      </c>
      <c r="C10" s="173">
        <v>0</v>
      </c>
      <c r="D10" s="181">
        <v>0</v>
      </c>
      <c r="E10" s="173">
        <v>0</v>
      </c>
    </row>
    <row r="11" s="169" customFormat="1" ht="21" customHeight="1" spans="1:5">
      <c r="A11" s="173" t="s">
        <v>15</v>
      </c>
      <c r="B11" s="182">
        <v>0</v>
      </c>
      <c r="C11" s="173">
        <v>0</v>
      </c>
      <c r="D11" s="173">
        <v>0</v>
      </c>
      <c r="E11" s="173">
        <v>0</v>
      </c>
    </row>
    <row r="12" s="169" customFormat="1" ht="21" customHeight="1" spans="1:5">
      <c r="A12" s="173" t="s">
        <v>16</v>
      </c>
      <c r="B12" s="181" t="s">
        <v>17</v>
      </c>
      <c r="C12" s="181" t="s">
        <v>17</v>
      </c>
      <c r="D12" s="181" t="s">
        <v>17</v>
      </c>
      <c r="E12" s="177" t="s">
        <v>18</v>
      </c>
    </row>
    <row r="13" s="169" customFormat="1" ht="21" customHeight="1" spans="1:5">
      <c r="A13" s="183"/>
      <c r="B13" s="183"/>
      <c r="C13" s="183"/>
      <c r="D13" s="183"/>
      <c r="E13" s="183"/>
    </row>
    <row r="14" spans="1:6">
      <c r="A14" s="184"/>
      <c r="B14" s="183"/>
      <c r="C14" s="183"/>
      <c r="D14" s="183"/>
      <c r="E14" s="185"/>
      <c r="F14" s="184"/>
    </row>
    <row r="15" spans="1:6">
      <c r="A15" s="184"/>
      <c r="B15" s="183"/>
      <c r="C15" s="183"/>
      <c r="D15" s="183"/>
      <c r="E15" s="185"/>
      <c r="F15" s="184"/>
    </row>
    <row r="16" spans="1:6">
      <c r="A16" s="184"/>
      <c r="B16" s="186"/>
      <c r="C16" s="186"/>
      <c r="D16" s="186"/>
      <c r="E16" s="186"/>
      <c r="F16" s="184"/>
    </row>
    <row r="17" spans="1:6">
      <c r="A17" s="184"/>
      <c r="B17" s="187"/>
      <c r="C17" s="187"/>
      <c r="D17" s="187"/>
      <c r="E17" s="187"/>
      <c r="F17" s="184"/>
    </row>
    <row r="18" spans="1:6">
      <c r="A18" s="184"/>
      <c r="B18" s="183"/>
      <c r="C18" s="187"/>
      <c r="D18" s="188"/>
      <c r="E18" s="183"/>
      <c r="F18" s="184"/>
    </row>
    <row r="19" spans="1:6">
      <c r="A19" s="184"/>
      <c r="B19" s="183"/>
      <c r="C19" s="187"/>
      <c r="D19" s="188"/>
      <c r="E19" s="183"/>
      <c r="F19" s="184"/>
    </row>
    <row r="20" spans="1:6">
      <c r="A20" s="184"/>
      <c r="B20" s="187"/>
      <c r="C20" s="183"/>
      <c r="D20" s="187"/>
      <c r="E20" s="187"/>
      <c r="F20" s="184"/>
    </row>
    <row r="21" spans="1:6">
      <c r="A21" s="184"/>
      <c r="B21" s="183"/>
      <c r="C21" s="183"/>
      <c r="D21" s="183"/>
      <c r="E21" s="189"/>
      <c r="F21" s="184"/>
    </row>
    <row r="22" spans="1:6">
      <c r="A22" s="184"/>
      <c r="B22" s="183"/>
      <c r="C22" s="183"/>
      <c r="D22" s="183"/>
      <c r="E22" s="189"/>
      <c r="F22" s="184"/>
    </row>
    <row r="23" spans="1:6">
      <c r="A23" s="184"/>
      <c r="B23" s="183"/>
      <c r="C23" s="187"/>
      <c r="D23" s="187"/>
      <c r="E23" s="187"/>
      <c r="F23" s="184"/>
    </row>
    <row r="24" spans="1:6">
      <c r="A24" s="184"/>
      <c r="B24" s="184"/>
      <c r="C24" s="184"/>
      <c r="D24" s="184"/>
      <c r="E24" s="184"/>
      <c r="F24" s="184"/>
    </row>
    <row r="25" spans="1:6">
      <c r="A25" s="184"/>
      <c r="B25" s="184"/>
      <c r="C25" s="184"/>
      <c r="D25" s="184"/>
      <c r="E25" s="184"/>
      <c r="F25" s="184"/>
    </row>
    <row r="26" spans="1:6">
      <c r="A26" s="184"/>
      <c r="B26" s="184"/>
      <c r="C26" s="184"/>
      <c r="D26" s="184"/>
      <c r="E26" s="184"/>
      <c r="F26" s="184"/>
    </row>
    <row r="27" spans="1:6">
      <c r="A27" s="184"/>
      <c r="B27" s="184"/>
      <c r="C27" s="184"/>
      <c r="D27" s="184"/>
      <c r="E27" s="184"/>
      <c r="F27" s="184"/>
    </row>
    <row r="28" spans="1:6">
      <c r="A28" s="184"/>
      <c r="B28" s="184"/>
      <c r="C28" s="184"/>
      <c r="D28" s="184"/>
      <c r="E28" s="184"/>
      <c r="F28" s="184"/>
    </row>
    <row r="29" spans="1:6">
      <c r="A29" s="184"/>
      <c r="B29" s="184"/>
      <c r="C29" s="184"/>
      <c r="D29" s="184"/>
      <c r="E29" s="184"/>
      <c r="F29" s="184"/>
    </row>
    <row r="30" spans="1:6">
      <c r="A30" s="184"/>
      <c r="B30" s="184"/>
      <c r="C30" s="184"/>
      <c r="D30" s="184"/>
      <c r="E30" s="184"/>
      <c r="F30" s="184"/>
    </row>
    <row r="31" spans="1:6">
      <c r="A31" s="184"/>
      <c r="B31" s="184"/>
      <c r="C31" s="184"/>
      <c r="D31" s="184"/>
      <c r="E31" s="184"/>
      <c r="F31" s="184"/>
    </row>
    <row r="32" spans="1:6">
      <c r="A32" s="184"/>
      <c r="B32" s="184"/>
      <c r="C32" s="184"/>
      <c r="D32" s="184"/>
      <c r="E32" s="184"/>
      <c r="F32" s="184"/>
    </row>
    <row r="33" spans="1:6">
      <c r="A33" s="184"/>
      <c r="B33" s="184"/>
      <c r="C33" s="184"/>
      <c r="D33" s="184"/>
      <c r="E33" s="184"/>
      <c r="F33" s="184"/>
    </row>
    <row r="34" spans="1:6">
      <c r="A34" s="184"/>
      <c r="B34" s="184"/>
      <c r="C34" s="184"/>
      <c r="D34" s="184"/>
      <c r="E34" s="184"/>
      <c r="F34" s="184"/>
    </row>
    <row r="35" spans="1:6">
      <c r="A35" s="184"/>
      <c r="B35" s="184"/>
      <c r="C35" s="184"/>
      <c r="D35" s="184"/>
      <c r="E35" s="184"/>
      <c r="F35" s="184"/>
    </row>
    <row r="36" spans="1:6">
      <c r="A36" s="184"/>
      <c r="B36" s="184"/>
      <c r="C36" s="184"/>
      <c r="D36" s="184"/>
      <c r="E36" s="184"/>
      <c r="F36" s="184"/>
    </row>
    <row r="37" spans="1:6">
      <c r="A37" s="184"/>
      <c r="B37" s="184"/>
      <c r="C37" s="184"/>
      <c r="D37" s="184"/>
      <c r="E37" s="184"/>
      <c r="F37" s="184"/>
    </row>
    <row r="38" spans="1:6">
      <c r="A38" s="184"/>
      <c r="B38" s="184"/>
      <c r="C38" s="184"/>
      <c r="D38" s="184"/>
      <c r="E38" s="184"/>
      <c r="F38" s="184"/>
    </row>
    <row r="39" spans="1:6">
      <c r="A39" s="184"/>
      <c r="B39" s="184"/>
      <c r="C39" s="184"/>
      <c r="D39" s="184"/>
      <c r="E39" s="184"/>
      <c r="F39" s="184"/>
    </row>
    <row r="40" spans="1:6">
      <c r="A40" s="184"/>
      <c r="B40" s="184"/>
      <c r="C40" s="184"/>
      <c r="D40" s="184"/>
      <c r="E40" s="184"/>
      <c r="F40" s="184"/>
    </row>
    <row r="41" spans="1:6">
      <c r="A41" s="184"/>
      <c r="B41" s="184"/>
      <c r="C41" s="184"/>
      <c r="D41" s="184"/>
      <c r="E41" s="184"/>
      <c r="F41" s="184"/>
    </row>
    <row r="42" spans="1:6">
      <c r="A42" s="184"/>
      <c r="B42" s="184"/>
      <c r="C42" s="184"/>
      <c r="D42" s="184"/>
      <c r="E42" s="184"/>
      <c r="F42" s="184"/>
    </row>
    <row r="43" spans="1:6">
      <c r="A43" s="184"/>
      <c r="B43" s="184"/>
      <c r="C43" s="184"/>
      <c r="D43" s="184"/>
      <c r="E43" s="184"/>
      <c r="F43" s="184"/>
    </row>
    <row r="44" spans="1:6">
      <c r="A44" s="184"/>
      <c r="B44" s="184"/>
      <c r="C44" s="184"/>
      <c r="D44" s="184"/>
      <c r="E44" s="184"/>
      <c r="F44" s="184"/>
    </row>
    <row r="45" spans="1:6">
      <c r="A45" s="184"/>
      <c r="B45" s="184"/>
      <c r="C45" s="184"/>
      <c r="D45" s="184"/>
      <c r="E45" s="184"/>
      <c r="F45" s="184"/>
    </row>
    <row r="46" spans="1:6">
      <c r="A46" s="184"/>
      <c r="B46" s="184"/>
      <c r="C46" s="184"/>
      <c r="D46" s="184"/>
      <c r="E46" s="184"/>
      <c r="F46" s="184"/>
    </row>
    <row r="47" spans="1:6">
      <c r="A47" s="184"/>
      <c r="B47" s="184"/>
      <c r="C47" s="184"/>
      <c r="D47" s="184"/>
      <c r="E47" s="184"/>
      <c r="F47" s="184"/>
    </row>
    <row r="48" spans="1:6">
      <c r="A48" s="184"/>
      <c r="B48" s="184"/>
      <c r="C48" s="184"/>
      <c r="D48" s="184"/>
      <c r="E48" s="184"/>
      <c r="F48" s="184"/>
    </row>
    <row r="49" spans="1:6">
      <c r="A49" s="184"/>
      <c r="B49" s="184"/>
      <c r="C49" s="184"/>
      <c r="D49" s="184"/>
      <c r="E49" s="184"/>
      <c r="F49" s="184"/>
    </row>
    <row r="50" spans="1:6">
      <c r="A50" s="184"/>
      <c r="B50" s="184"/>
      <c r="C50" s="184"/>
      <c r="D50" s="184"/>
      <c r="E50" s="184"/>
      <c r="F50" s="184"/>
    </row>
    <row r="51" spans="1:6">
      <c r="A51" s="184"/>
      <c r="B51" s="184"/>
      <c r="C51" s="184"/>
      <c r="D51" s="184"/>
      <c r="E51" s="184"/>
      <c r="F51" s="184"/>
    </row>
    <row r="52" spans="1:6">
      <c r="A52" s="184"/>
      <c r="B52" s="184"/>
      <c r="C52" s="184"/>
      <c r="D52" s="184"/>
      <c r="E52" s="184"/>
      <c r="F52" s="184"/>
    </row>
    <row r="53" spans="1:6">
      <c r="A53" s="184"/>
      <c r="B53" s="184"/>
      <c r="C53" s="184"/>
      <c r="D53" s="184"/>
      <c r="E53" s="184"/>
      <c r="F53" s="184"/>
    </row>
    <row r="54" spans="1:6">
      <c r="A54" s="184"/>
      <c r="B54" s="184"/>
      <c r="C54" s="184"/>
      <c r="D54" s="184"/>
      <c r="E54" s="184"/>
      <c r="F54" s="184"/>
    </row>
    <row r="55" spans="1:6">
      <c r="A55" s="184"/>
      <c r="B55" s="184"/>
      <c r="C55" s="184"/>
      <c r="D55" s="184"/>
      <c r="E55" s="184"/>
      <c r="F55" s="184"/>
    </row>
    <row r="56" spans="1:6">
      <c r="A56" s="184"/>
      <c r="B56" s="184"/>
      <c r="C56" s="184"/>
      <c r="D56" s="184"/>
      <c r="E56" s="184"/>
      <c r="F56" s="184"/>
    </row>
    <row r="57" spans="1:6">
      <c r="A57" s="184"/>
      <c r="B57" s="184"/>
      <c r="C57" s="184"/>
      <c r="D57" s="184"/>
      <c r="E57" s="184"/>
      <c r="F57" s="184"/>
    </row>
    <row r="58" spans="1:6">
      <c r="A58" s="184"/>
      <c r="B58" s="184"/>
      <c r="C58" s="184"/>
      <c r="D58" s="184"/>
      <c r="E58" s="184"/>
      <c r="F58" s="184"/>
    </row>
    <row r="59" spans="1:6">
      <c r="A59" s="184"/>
      <c r="B59" s="184"/>
      <c r="C59" s="184"/>
      <c r="D59" s="184"/>
      <c r="E59" s="184"/>
      <c r="F59" s="184"/>
    </row>
    <row r="60" spans="1:6">
      <c r="A60" s="184"/>
      <c r="B60" s="184"/>
      <c r="C60" s="184"/>
      <c r="D60" s="184"/>
      <c r="E60" s="184"/>
      <c r="F60" s="184"/>
    </row>
    <row r="61" spans="1:6">
      <c r="A61" s="184"/>
      <c r="B61" s="184"/>
      <c r="C61" s="184"/>
      <c r="D61" s="184"/>
      <c r="E61" s="184"/>
      <c r="F61" s="184"/>
    </row>
  </sheetData>
  <mergeCells count="2">
    <mergeCell ref="A1:E1"/>
    <mergeCell ref="A13:E13"/>
  </mergeCells>
  <hyperlinks>
    <hyperlink ref="D8" location="晚自习风气统计表!A26" display="班级明细"/>
    <hyperlink ref="E8" location="晚自习风气统计表!A40" display="班级明细"/>
    <hyperlink ref="E6" location="日常请假名单!A156" display="57"/>
    <hyperlink ref="E5" location="日常请假率!A197" display="=57/319"/>
    <hyperlink ref="B8" location="晚自习风气统计表!A3" display="班级明细"/>
    <hyperlink ref="B6" location="日常请假名单!A3" display="45"/>
    <hyperlink ref="B5" location="日常请假率!A3" display="=45/1848"/>
    <hyperlink ref="C5" location="日常请假率!A50" display="=55/2458"/>
    <hyperlink ref="D6" location="日常请假名单!A103" display="53"/>
    <hyperlink ref="E3" location="日常旷课率!A197" display="=10/319"/>
    <hyperlink ref="B4" location="日常旷课名单!A3" display="3"/>
    <hyperlink ref="B9" location="晚自习请假!A3" display="76"/>
    <hyperlink ref="D9" location="晚自习请假!A113" display="2"/>
    <hyperlink ref="E9" location="晚自习请假!A115" display="30"/>
    <hyperlink ref="C8" location="晚自习风气统计表!A12" display="班级明细"/>
    <hyperlink ref="B3" location="日常旷课率!A3" display="=3/1848"/>
    <hyperlink ref="C6" location="日常请假名单!A48" display="55"/>
    <hyperlink ref="C9" location="晚自习请假!A80" display="33"/>
    <hyperlink ref="E4" location="日常旷课名单!A15" display="10"/>
    <hyperlink ref="D3" location="日常旷课率!A116" display="=4/3138"/>
    <hyperlink ref="E12" location="统计表!A197" display="未交齐"/>
    <hyperlink ref="C4" location="日常旷课名单!A6" display="5"/>
    <hyperlink ref="C3" location="日常旷课率!A50" display="=5/2458"/>
    <hyperlink ref="D4" location="日常旷课名单!A11" display="4"/>
    <hyperlink ref="E7" location="日常迟到早退名单!A6" display="9"/>
    <hyperlink ref="B10" location="晚自习旷课!A3" display="2"/>
  </hyperlinks>
  <pageMargins left="0.75" right="0.75" top="1" bottom="1" header="0.5" footer="0.5"/>
  <pageSetup paperSize="9" orientation="portrait"/>
  <headerFooter/>
  <ignoredErrors>
    <ignoredError sqref="B5:E5 E3 B3:C3 D3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H6" sqref="H6"/>
    </sheetView>
  </sheetViews>
  <sheetFormatPr defaultColWidth="9" defaultRowHeight="13.5" outlineLevelRow="7" outlineLevelCol="6"/>
  <cols>
    <col min="1" max="1" width="28" customWidth="1"/>
    <col min="2" max="2" width="17" customWidth="1"/>
    <col min="3" max="3" width="14.1833333333333" customWidth="1"/>
    <col min="4" max="4" width="18.45" customWidth="1"/>
    <col min="5" max="5" width="17" customWidth="1"/>
    <col min="6" max="6" width="18.45" customWidth="1"/>
  </cols>
  <sheetData>
    <row r="1" s="19" customFormat="1" ht="22.5" spans="1:6">
      <c r="A1" s="23" t="s">
        <v>444</v>
      </c>
      <c r="B1" s="23"/>
      <c r="C1" s="23"/>
      <c r="D1" s="23"/>
      <c r="E1" s="23"/>
      <c r="F1" s="23"/>
    </row>
    <row r="2" s="20" customFormat="1" ht="20.25" spans="1:7">
      <c r="A2" s="24" t="s">
        <v>20</v>
      </c>
      <c r="B2" s="24" t="s">
        <v>22</v>
      </c>
      <c r="C2" s="24" t="s">
        <v>33</v>
      </c>
      <c r="D2" s="24" t="s">
        <v>290</v>
      </c>
      <c r="E2" s="24" t="s">
        <v>291</v>
      </c>
      <c r="F2" s="24" t="s">
        <v>27</v>
      </c>
      <c r="G2" s="25"/>
    </row>
    <row r="3" s="21" customFormat="1" ht="18.75" spans="1:7">
      <c r="A3" s="26" t="s">
        <v>2</v>
      </c>
      <c r="B3" s="27" t="s">
        <v>292</v>
      </c>
      <c r="C3" s="28"/>
      <c r="D3" s="28"/>
      <c r="E3" s="28"/>
      <c r="F3" s="29"/>
      <c r="G3" s="30"/>
    </row>
    <row r="4" s="22" customFormat="1" ht="18.5" customHeight="1" spans="1:7">
      <c r="A4" s="31" t="s">
        <v>3</v>
      </c>
      <c r="B4" s="32"/>
      <c r="C4" s="17"/>
      <c r="D4" s="17"/>
      <c r="E4" s="17"/>
      <c r="F4" s="33"/>
      <c r="G4" s="34"/>
    </row>
    <row r="5" s="22" customFormat="1" ht="18.5" customHeight="1" spans="1:7">
      <c r="A5" s="35" t="s">
        <v>4</v>
      </c>
      <c r="B5" s="32"/>
      <c r="C5" s="17"/>
      <c r="D5" s="17"/>
      <c r="E5" s="17"/>
      <c r="F5" s="33"/>
      <c r="G5" s="34"/>
    </row>
    <row r="6" s="22" customFormat="1" ht="18.5" customHeight="1" spans="1:7">
      <c r="A6" s="26" t="s">
        <v>5</v>
      </c>
      <c r="B6" s="36"/>
      <c r="C6" s="37"/>
      <c r="D6" s="37"/>
      <c r="E6" s="37"/>
      <c r="F6" s="38"/>
      <c r="G6" s="34"/>
    </row>
    <row r="7" s="22" customFormat="1" ht="14.25" spans="1:6">
      <c r="A7"/>
      <c r="B7"/>
      <c r="C7"/>
      <c r="D7"/>
      <c r="E7"/>
      <c r="F7"/>
    </row>
    <row r="8" s="19" customFormat="1" spans="1:6">
      <c r="A8"/>
      <c r="B8"/>
      <c r="C8"/>
      <c r="D8"/>
      <c r="E8"/>
      <c r="F8"/>
    </row>
  </sheetData>
  <mergeCells count="2">
    <mergeCell ref="A1:F1"/>
    <mergeCell ref="B3:F6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9"/>
  <sheetViews>
    <sheetView workbookViewId="0">
      <selection activeCell="A3" sqref="A3:A49"/>
    </sheetView>
  </sheetViews>
  <sheetFormatPr defaultColWidth="9" defaultRowHeight="13.5" outlineLevelCol="4"/>
  <cols>
    <col min="1" max="1" width="21.1833333333333" customWidth="1"/>
    <col min="2" max="2" width="7.36666666666667" style="3" customWidth="1"/>
    <col min="3" max="3" width="22.1833333333333" customWidth="1"/>
    <col min="4" max="4" width="19.5416666666667" customWidth="1"/>
    <col min="5" max="5" width="24.0916666666667" customWidth="1"/>
  </cols>
  <sheetData>
    <row r="1" s="1" customFormat="1" ht="22.5" spans="1:5">
      <c r="A1" s="4" t="s">
        <v>445</v>
      </c>
      <c r="B1" s="4"/>
      <c r="C1" s="4"/>
      <c r="D1" s="4"/>
      <c r="E1" s="4"/>
    </row>
    <row r="2" s="2" customFormat="1" ht="20.25" spans="1:5">
      <c r="A2" s="5" t="s">
        <v>20</v>
      </c>
      <c r="B2" s="5" t="s">
        <v>21</v>
      </c>
      <c r="C2" s="5" t="s">
        <v>22</v>
      </c>
      <c r="D2" s="5" t="s">
        <v>445</v>
      </c>
      <c r="E2" s="5" t="s">
        <v>27</v>
      </c>
    </row>
    <row r="3" s="2" customFormat="1" ht="18.75" spans="1:5">
      <c r="A3" s="6" t="s">
        <v>2</v>
      </c>
      <c r="B3" s="6">
        <v>1</v>
      </c>
      <c r="C3" s="7">
        <v>20182131</v>
      </c>
      <c r="D3" s="7"/>
      <c r="E3" s="7" t="s">
        <v>28</v>
      </c>
    </row>
    <row r="4" s="2" customFormat="1" ht="18.75" spans="1:5">
      <c r="A4" s="8"/>
      <c r="B4" s="6">
        <v>2</v>
      </c>
      <c r="C4" s="7">
        <v>20182132</v>
      </c>
      <c r="D4" s="7"/>
      <c r="E4" s="7" t="s">
        <v>28</v>
      </c>
    </row>
    <row r="5" s="2" customFormat="1" ht="18.75" spans="1:5">
      <c r="A5" s="8"/>
      <c r="B5" s="6">
        <v>3</v>
      </c>
      <c r="C5" s="7">
        <v>20182133</v>
      </c>
      <c r="D5" s="7"/>
      <c r="E5" s="7" t="s">
        <v>28</v>
      </c>
    </row>
    <row r="6" s="2" customFormat="1" ht="18.75" spans="1:5">
      <c r="A6" s="8"/>
      <c r="B6" s="6">
        <v>4</v>
      </c>
      <c r="C6" s="7">
        <v>20182134</v>
      </c>
      <c r="D6" s="7"/>
      <c r="E6" s="7" t="s">
        <v>28</v>
      </c>
    </row>
    <row r="7" s="2" customFormat="1" ht="18.75" spans="1:5">
      <c r="A7" s="8"/>
      <c r="B7" s="6">
        <v>5</v>
      </c>
      <c r="C7" s="7">
        <v>20182135</v>
      </c>
      <c r="D7" s="7"/>
      <c r="E7" s="7" t="s">
        <v>28</v>
      </c>
    </row>
    <row r="8" s="2" customFormat="1" ht="18.75" spans="1:5">
      <c r="A8" s="8"/>
      <c r="B8" s="6">
        <v>6</v>
      </c>
      <c r="C8" s="7">
        <v>20182136</v>
      </c>
      <c r="D8" s="7"/>
      <c r="E8" s="7" t="s">
        <v>28</v>
      </c>
    </row>
    <row r="9" s="2" customFormat="1" ht="18.75" spans="1:5">
      <c r="A9" s="8"/>
      <c r="B9" s="6">
        <v>7</v>
      </c>
      <c r="C9" s="7">
        <v>20182137</v>
      </c>
      <c r="D9" s="7"/>
      <c r="E9" s="7" t="s">
        <v>28</v>
      </c>
    </row>
    <row r="10" s="2" customFormat="1" ht="18.75" spans="1:5">
      <c r="A10" s="8"/>
      <c r="B10" s="6">
        <v>8</v>
      </c>
      <c r="C10" s="7">
        <v>20183131</v>
      </c>
      <c r="D10" s="7"/>
      <c r="E10" s="7" t="s">
        <v>28</v>
      </c>
    </row>
    <row r="11" s="2" customFormat="1" ht="18.75" spans="1:5">
      <c r="A11" s="8"/>
      <c r="B11" s="6">
        <v>9</v>
      </c>
      <c r="C11" s="7">
        <v>20183132</v>
      </c>
      <c r="D11" s="7"/>
      <c r="E11" s="7" t="s">
        <v>28</v>
      </c>
    </row>
    <row r="12" s="2" customFormat="1" ht="18.75" spans="1:5">
      <c r="A12" s="8"/>
      <c r="B12" s="6">
        <v>10</v>
      </c>
      <c r="C12" s="7">
        <v>20192131</v>
      </c>
      <c r="D12" s="7" t="s">
        <v>446</v>
      </c>
      <c r="E12" s="7"/>
    </row>
    <row r="13" s="2" customFormat="1" ht="18.75" spans="1:5">
      <c r="A13" s="8"/>
      <c r="B13" s="6">
        <v>11</v>
      </c>
      <c r="C13" s="7">
        <v>20192132</v>
      </c>
      <c r="D13" s="7" t="s">
        <v>446</v>
      </c>
      <c r="E13" s="7"/>
    </row>
    <row r="14" s="2" customFormat="1" ht="18.75" spans="1:5">
      <c r="A14" s="8"/>
      <c r="B14" s="6">
        <v>12</v>
      </c>
      <c r="C14" s="7">
        <v>20192133</v>
      </c>
      <c r="D14" s="7" t="s">
        <v>446</v>
      </c>
      <c r="E14" s="7"/>
    </row>
    <row r="15" s="2" customFormat="1" ht="18.75" spans="1:5">
      <c r="A15" s="8"/>
      <c r="B15" s="6">
        <v>13</v>
      </c>
      <c r="C15" s="7">
        <v>20192134</v>
      </c>
      <c r="D15" s="7" t="s">
        <v>446</v>
      </c>
      <c r="E15" s="7"/>
    </row>
    <row r="16" s="2" customFormat="1" ht="18.75" spans="1:5">
      <c r="A16" s="8"/>
      <c r="B16" s="6">
        <v>14</v>
      </c>
      <c r="C16" s="7">
        <v>20192135</v>
      </c>
      <c r="D16" s="7" t="s">
        <v>446</v>
      </c>
      <c r="E16" s="7"/>
    </row>
    <row r="17" s="2" customFormat="1" ht="18.75" spans="1:5">
      <c r="A17" s="8"/>
      <c r="B17" s="6">
        <v>15</v>
      </c>
      <c r="C17" s="7">
        <v>20192136</v>
      </c>
      <c r="D17" s="7" t="s">
        <v>446</v>
      </c>
      <c r="E17" s="7"/>
    </row>
    <row r="18" s="2" customFormat="1" ht="18.75" spans="1:5">
      <c r="A18" s="8"/>
      <c r="B18" s="6">
        <v>16</v>
      </c>
      <c r="C18" s="7">
        <v>20192137</v>
      </c>
      <c r="D18" s="7" t="s">
        <v>446</v>
      </c>
      <c r="E18" s="7"/>
    </row>
    <row r="19" s="2" customFormat="1" ht="18.75" spans="1:5">
      <c r="A19" s="8"/>
      <c r="B19" s="6">
        <v>17</v>
      </c>
      <c r="C19" s="7">
        <v>20193131</v>
      </c>
      <c r="D19" s="7" t="s">
        <v>446</v>
      </c>
      <c r="E19" s="7"/>
    </row>
    <row r="20" s="2" customFormat="1" ht="18.75" spans="1:5">
      <c r="A20" s="8"/>
      <c r="B20" s="6">
        <v>18</v>
      </c>
      <c r="C20" s="7">
        <v>20193132</v>
      </c>
      <c r="D20" s="7" t="s">
        <v>446</v>
      </c>
      <c r="E20" s="7"/>
    </row>
    <row r="21" s="2" customFormat="1" ht="18.75" spans="1:5">
      <c r="A21" s="8"/>
      <c r="B21" s="6">
        <v>19</v>
      </c>
      <c r="C21" s="7">
        <v>20202131</v>
      </c>
      <c r="D21" s="7" t="s">
        <v>446</v>
      </c>
      <c r="E21" s="7"/>
    </row>
    <row r="22" s="2" customFormat="1" ht="18.75" spans="1:5">
      <c r="A22" s="8"/>
      <c r="B22" s="6">
        <v>20</v>
      </c>
      <c r="C22" s="7">
        <v>20202132</v>
      </c>
      <c r="D22" s="7" t="s">
        <v>446</v>
      </c>
      <c r="E22" s="7"/>
    </row>
    <row r="23" s="2" customFormat="1" ht="18.75" spans="1:5">
      <c r="A23" s="8"/>
      <c r="B23" s="6">
        <v>21</v>
      </c>
      <c r="C23" s="7">
        <v>20202133</v>
      </c>
      <c r="D23" s="7" t="s">
        <v>446</v>
      </c>
      <c r="E23" s="7"/>
    </row>
    <row r="24" s="2" customFormat="1" ht="18.75" spans="1:5">
      <c r="A24" s="8"/>
      <c r="B24" s="6">
        <v>22</v>
      </c>
      <c r="C24" s="7">
        <v>20202134</v>
      </c>
      <c r="D24" s="7" t="s">
        <v>446</v>
      </c>
      <c r="E24" s="7"/>
    </row>
    <row r="25" s="2" customFormat="1" ht="18.75" spans="1:5">
      <c r="A25" s="8"/>
      <c r="B25" s="6">
        <v>23</v>
      </c>
      <c r="C25" s="7">
        <v>20202135</v>
      </c>
      <c r="D25" s="7" t="s">
        <v>446</v>
      </c>
      <c r="E25" s="7"/>
    </row>
    <row r="26" s="2" customFormat="1" ht="18.75" spans="1:5">
      <c r="A26" s="8"/>
      <c r="B26" s="6">
        <v>24</v>
      </c>
      <c r="C26" s="7">
        <v>20202136</v>
      </c>
      <c r="D26" s="7" t="s">
        <v>446</v>
      </c>
      <c r="E26" s="7"/>
    </row>
    <row r="27" s="2" customFormat="1" ht="18.75" spans="1:5">
      <c r="A27" s="8"/>
      <c r="B27" s="6">
        <v>25</v>
      </c>
      <c r="C27" s="7">
        <v>20202137</v>
      </c>
      <c r="D27" s="7" t="s">
        <v>446</v>
      </c>
      <c r="E27" s="7"/>
    </row>
    <row r="28" s="2" customFormat="1" ht="18.75" spans="1:5">
      <c r="A28" s="8"/>
      <c r="B28" s="6">
        <v>26</v>
      </c>
      <c r="C28" s="7">
        <v>20202141</v>
      </c>
      <c r="D28" s="7"/>
      <c r="E28" s="7" t="s">
        <v>28</v>
      </c>
    </row>
    <row r="29" s="2" customFormat="1" ht="18.75" spans="1:5">
      <c r="A29" s="8"/>
      <c r="B29" s="6">
        <v>27</v>
      </c>
      <c r="C29" s="7">
        <v>20202142</v>
      </c>
      <c r="D29" s="7"/>
      <c r="E29" s="7" t="s">
        <v>28</v>
      </c>
    </row>
    <row r="30" s="2" customFormat="1" ht="18.75" spans="1:5">
      <c r="A30" s="8"/>
      <c r="B30" s="6">
        <v>28</v>
      </c>
      <c r="C30" s="7">
        <v>20202143</v>
      </c>
      <c r="D30" s="7"/>
      <c r="E30" s="7" t="s">
        <v>28</v>
      </c>
    </row>
    <row r="31" s="2" customFormat="1" ht="18.75" spans="1:5">
      <c r="A31" s="8"/>
      <c r="B31" s="6">
        <v>29</v>
      </c>
      <c r="C31" s="7">
        <v>20202144</v>
      </c>
      <c r="D31" s="7"/>
      <c r="E31" s="7" t="s">
        <v>28</v>
      </c>
    </row>
    <row r="32" s="2" customFormat="1" ht="18.75" spans="1:5">
      <c r="A32" s="8"/>
      <c r="B32" s="6">
        <v>30</v>
      </c>
      <c r="C32" s="7">
        <v>20202145</v>
      </c>
      <c r="D32" s="7"/>
      <c r="E32" s="7" t="s">
        <v>28</v>
      </c>
    </row>
    <row r="33" s="2" customFormat="1" ht="18.75" spans="1:5">
      <c r="A33" s="8"/>
      <c r="B33" s="6">
        <v>31</v>
      </c>
      <c r="C33" s="7">
        <v>20203131</v>
      </c>
      <c r="D33" s="7" t="s">
        <v>446</v>
      </c>
      <c r="E33" s="7"/>
    </row>
    <row r="34" s="2" customFormat="1" ht="18.75" spans="1:5">
      <c r="A34" s="8"/>
      <c r="B34" s="6">
        <v>32</v>
      </c>
      <c r="C34" s="7">
        <v>20203132</v>
      </c>
      <c r="D34" s="7" t="s">
        <v>446</v>
      </c>
      <c r="E34" s="7"/>
    </row>
    <row r="35" s="2" customFormat="1" ht="18.75" spans="1:5">
      <c r="A35" s="8"/>
      <c r="B35" s="6">
        <v>33</v>
      </c>
      <c r="C35" s="7">
        <v>20203141</v>
      </c>
      <c r="D35" s="7"/>
      <c r="E35" s="7" t="s">
        <v>28</v>
      </c>
    </row>
    <row r="36" s="2" customFormat="1" ht="18.75" spans="1:5">
      <c r="A36" s="8"/>
      <c r="B36" s="6">
        <v>34</v>
      </c>
      <c r="C36" s="7">
        <v>20212131</v>
      </c>
      <c r="D36" s="7" t="s">
        <v>446</v>
      </c>
      <c r="E36" s="7"/>
    </row>
    <row r="37" s="2" customFormat="1" ht="18.75" spans="1:5">
      <c r="A37" s="8"/>
      <c r="B37" s="6">
        <v>35</v>
      </c>
      <c r="C37" s="7">
        <v>20212132</v>
      </c>
      <c r="D37" s="7" t="s">
        <v>446</v>
      </c>
      <c r="E37" s="7"/>
    </row>
    <row r="38" s="2" customFormat="1" ht="18.75" spans="1:5">
      <c r="A38" s="8"/>
      <c r="B38" s="6">
        <v>36</v>
      </c>
      <c r="C38" s="7">
        <v>20212133</v>
      </c>
      <c r="D38" s="7" t="s">
        <v>446</v>
      </c>
      <c r="E38" s="7"/>
    </row>
    <row r="39" s="2" customFormat="1" ht="18.75" spans="1:5">
      <c r="A39" s="8"/>
      <c r="B39" s="6">
        <v>37</v>
      </c>
      <c r="C39" s="7">
        <v>20212134</v>
      </c>
      <c r="D39" s="7" t="s">
        <v>446</v>
      </c>
      <c r="E39" s="7"/>
    </row>
    <row r="40" s="2" customFormat="1" ht="18.75" spans="1:5">
      <c r="A40" s="8"/>
      <c r="B40" s="6">
        <v>38</v>
      </c>
      <c r="C40" s="7">
        <v>20212135</v>
      </c>
      <c r="D40" s="7" t="s">
        <v>446</v>
      </c>
      <c r="E40" s="7"/>
    </row>
    <row r="41" s="2" customFormat="1" ht="18.75" spans="1:5">
      <c r="A41" s="8"/>
      <c r="B41" s="6">
        <v>39</v>
      </c>
      <c r="C41" s="7">
        <v>20212136</v>
      </c>
      <c r="D41" s="7" t="s">
        <v>446</v>
      </c>
      <c r="E41" s="7"/>
    </row>
    <row r="42" s="2" customFormat="1" ht="18.75" spans="1:5">
      <c r="A42" s="8"/>
      <c r="B42" s="6">
        <v>40</v>
      </c>
      <c r="C42" s="7">
        <v>20212137</v>
      </c>
      <c r="D42" s="7" t="s">
        <v>446</v>
      </c>
      <c r="E42" s="7"/>
    </row>
    <row r="43" s="2" customFormat="1" ht="18.75" spans="1:5">
      <c r="A43" s="8"/>
      <c r="B43" s="6">
        <v>41</v>
      </c>
      <c r="C43" s="7">
        <v>20212138</v>
      </c>
      <c r="D43" s="7" t="s">
        <v>446</v>
      </c>
      <c r="E43" s="7"/>
    </row>
    <row r="44" s="2" customFormat="1" ht="18.75" spans="1:5">
      <c r="A44" s="8"/>
      <c r="B44" s="6">
        <v>42</v>
      </c>
      <c r="C44" s="7">
        <v>20213131</v>
      </c>
      <c r="D44" s="7" t="s">
        <v>446</v>
      </c>
      <c r="E44" s="7"/>
    </row>
    <row r="45" s="2" customFormat="1" ht="18.75" spans="1:5">
      <c r="A45" s="8"/>
      <c r="B45" s="6">
        <v>43</v>
      </c>
      <c r="C45" s="7">
        <v>20212141</v>
      </c>
      <c r="D45" s="7" t="s">
        <v>446</v>
      </c>
      <c r="E45" s="7"/>
    </row>
    <row r="46" s="2" customFormat="1" ht="18.75" spans="1:5">
      <c r="A46" s="8"/>
      <c r="B46" s="6">
        <v>44</v>
      </c>
      <c r="C46" s="7">
        <v>20212142</v>
      </c>
      <c r="D46" s="7" t="s">
        <v>446</v>
      </c>
      <c r="E46" s="7"/>
    </row>
    <row r="47" s="2" customFormat="1" ht="18.75" spans="1:5">
      <c r="A47" s="8"/>
      <c r="B47" s="6">
        <v>45</v>
      </c>
      <c r="C47" s="7">
        <v>20212143</v>
      </c>
      <c r="D47" s="7" t="s">
        <v>446</v>
      </c>
      <c r="E47" s="7"/>
    </row>
    <row r="48" s="2" customFormat="1" ht="18.75" spans="1:5">
      <c r="A48" s="8"/>
      <c r="B48" s="6">
        <v>46</v>
      </c>
      <c r="C48" s="7">
        <v>20212144</v>
      </c>
      <c r="D48" s="7" t="s">
        <v>446</v>
      </c>
      <c r="E48" s="7"/>
    </row>
    <row r="49" s="2" customFormat="1" ht="18.75" spans="1:5">
      <c r="A49" s="9"/>
      <c r="B49" s="6">
        <v>47</v>
      </c>
      <c r="C49" s="7">
        <v>20212145</v>
      </c>
      <c r="D49" s="7" t="s">
        <v>446</v>
      </c>
      <c r="E49" s="7"/>
    </row>
    <row r="50" s="2" customFormat="1" ht="18.75" spans="1:5">
      <c r="A50" s="6" t="s">
        <v>3</v>
      </c>
      <c r="B50" s="6">
        <v>48</v>
      </c>
      <c r="C50" s="10">
        <v>20182430</v>
      </c>
      <c r="D50" s="11"/>
      <c r="E50" s="11" t="s">
        <v>447</v>
      </c>
    </row>
    <row r="51" s="2" customFormat="1" ht="18.75" spans="1:5">
      <c r="A51" s="8"/>
      <c r="B51" s="6">
        <v>49</v>
      </c>
      <c r="C51" s="10">
        <v>20182431</v>
      </c>
      <c r="D51" s="11"/>
      <c r="E51" s="11" t="s">
        <v>447</v>
      </c>
    </row>
    <row r="52" s="2" customFormat="1" ht="18.75" spans="1:5">
      <c r="A52" s="8"/>
      <c r="B52" s="6">
        <v>50</v>
      </c>
      <c r="C52" s="10">
        <v>20182432</v>
      </c>
      <c r="D52" s="11"/>
      <c r="E52" s="11" t="s">
        <v>447</v>
      </c>
    </row>
    <row r="53" s="2" customFormat="1" ht="18.75" spans="1:5">
      <c r="A53" s="8"/>
      <c r="B53" s="6">
        <v>51</v>
      </c>
      <c r="C53" s="10">
        <v>20182433</v>
      </c>
      <c r="D53" s="11"/>
      <c r="E53" s="11" t="s">
        <v>447</v>
      </c>
    </row>
    <row r="54" s="2" customFormat="1" ht="18.75" spans="1:5">
      <c r="A54" s="8"/>
      <c r="B54" s="6">
        <v>52</v>
      </c>
      <c r="C54" s="10">
        <v>20182434</v>
      </c>
      <c r="D54" s="11"/>
      <c r="E54" s="11" t="s">
        <v>447</v>
      </c>
    </row>
    <row r="55" s="2" customFormat="1" ht="18.75" spans="1:5">
      <c r="A55" s="8"/>
      <c r="B55" s="6">
        <v>53</v>
      </c>
      <c r="C55" s="10">
        <v>20182435</v>
      </c>
      <c r="D55" s="11"/>
      <c r="E55" s="11" t="s">
        <v>447</v>
      </c>
    </row>
    <row r="56" s="2" customFormat="1" ht="18.75" spans="1:5">
      <c r="A56" s="8"/>
      <c r="B56" s="6">
        <v>54</v>
      </c>
      <c r="C56" s="10">
        <v>20182531</v>
      </c>
      <c r="D56" s="11"/>
      <c r="E56" s="11" t="s">
        <v>447</v>
      </c>
    </row>
    <row r="57" s="2" customFormat="1" ht="18.75" spans="1:5">
      <c r="A57" s="8"/>
      <c r="B57" s="6">
        <v>55</v>
      </c>
      <c r="C57" s="10">
        <v>20182532</v>
      </c>
      <c r="D57" s="11"/>
      <c r="E57" s="11" t="s">
        <v>447</v>
      </c>
    </row>
    <row r="58" s="2" customFormat="1" ht="18.75" spans="1:5">
      <c r="A58" s="8"/>
      <c r="B58" s="6">
        <v>56</v>
      </c>
      <c r="C58" s="10">
        <v>20182533</v>
      </c>
      <c r="D58" s="11"/>
      <c r="E58" s="11" t="s">
        <v>447</v>
      </c>
    </row>
    <row r="59" s="2" customFormat="1" ht="18.75" spans="1:5">
      <c r="A59" s="8"/>
      <c r="B59" s="6">
        <v>57</v>
      </c>
      <c r="C59" s="10">
        <v>20182534</v>
      </c>
      <c r="D59" s="11"/>
      <c r="E59" s="11" t="s">
        <v>447</v>
      </c>
    </row>
    <row r="60" s="2" customFormat="1" ht="18.75" spans="1:5">
      <c r="A60" s="8"/>
      <c r="B60" s="6">
        <v>58</v>
      </c>
      <c r="C60" s="10">
        <v>20182535</v>
      </c>
      <c r="D60" s="11"/>
      <c r="E60" s="11" t="s">
        <v>447</v>
      </c>
    </row>
    <row r="61" s="2" customFormat="1" ht="18.75" spans="1:5">
      <c r="A61" s="8"/>
      <c r="B61" s="6">
        <v>59</v>
      </c>
      <c r="C61" s="10">
        <v>20182536</v>
      </c>
      <c r="D61" s="11"/>
      <c r="E61" s="11" t="s">
        <v>447</v>
      </c>
    </row>
    <row r="62" s="2" customFormat="1" ht="18.75" spans="1:5">
      <c r="A62" s="8"/>
      <c r="B62" s="6">
        <v>60</v>
      </c>
      <c r="C62" s="10">
        <v>20182631</v>
      </c>
      <c r="D62" s="11"/>
      <c r="E62" s="11" t="s">
        <v>447</v>
      </c>
    </row>
    <row r="63" s="2" customFormat="1" ht="18.75" spans="1:5">
      <c r="A63" s="8"/>
      <c r="B63" s="6">
        <v>61</v>
      </c>
      <c r="C63" s="10">
        <v>20182632</v>
      </c>
      <c r="D63" s="11"/>
      <c r="E63" s="11" t="s">
        <v>447</v>
      </c>
    </row>
    <row r="64" s="2" customFormat="1" ht="18.75" spans="1:5">
      <c r="A64" s="8"/>
      <c r="B64" s="6">
        <v>62</v>
      </c>
      <c r="C64" s="10">
        <v>20182633</v>
      </c>
      <c r="D64" s="11"/>
      <c r="E64" s="11" t="s">
        <v>447</v>
      </c>
    </row>
    <row r="65" s="2" customFormat="1" ht="18.75" spans="1:5">
      <c r="A65" s="8"/>
      <c r="B65" s="6">
        <v>63</v>
      </c>
      <c r="C65" s="10">
        <v>20182634</v>
      </c>
      <c r="D65" s="11"/>
      <c r="E65" s="11" t="s">
        <v>447</v>
      </c>
    </row>
    <row r="66" s="2" customFormat="1" ht="18.75" spans="1:5">
      <c r="A66" s="8"/>
      <c r="B66" s="6">
        <v>64</v>
      </c>
      <c r="C66" s="10">
        <v>20192431</v>
      </c>
      <c r="D66" s="11" t="s">
        <v>446</v>
      </c>
      <c r="E66" s="7"/>
    </row>
    <row r="67" s="2" customFormat="1" ht="18.75" spans="1:5">
      <c r="A67" s="8"/>
      <c r="B67" s="6">
        <v>65</v>
      </c>
      <c r="C67" s="10">
        <v>20192432</v>
      </c>
      <c r="D67" s="11" t="s">
        <v>446</v>
      </c>
      <c r="E67" s="7"/>
    </row>
    <row r="68" s="2" customFormat="1" ht="18.75" spans="1:5">
      <c r="A68" s="8"/>
      <c r="B68" s="6">
        <v>66</v>
      </c>
      <c r="C68" s="10">
        <v>20192433</v>
      </c>
      <c r="D68" s="11" t="s">
        <v>446</v>
      </c>
      <c r="E68" s="7"/>
    </row>
    <row r="69" s="2" customFormat="1" ht="18.75" spans="1:5">
      <c r="A69" s="8"/>
      <c r="B69" s="6">
        <v>67</v>
      </c>
      <c r="C69" s="10">
        <v>20192434</v>
      </c>
      <c r="D69" s="11" t="s">
        <v>446</v>
      </c>
      <c r="E69" s="7"/>
    </row>
    <row r="70" s="2" customFormat="1" ht="18.75" spans="1:5">
      <c r="A70" s="8"/>
      <c r="B70" s="6">
        <v>68</v>
      </c>
      <c r="C70" s="10">
        <v>20192435</v>
      </c>
      <c r="D70" s="11" t="s">
        <v>446</v>
      </c>
      <c r="E70" s="7"/>
    </row>
    <row r="71" s="2" customFormat="1" ht="18.75" spans="1:5">
      <c r="A71" s="8"/>
      <c r="B71" s="6">
        <v>69</v>
      </c>
      <c r="C71" s="10">
        <v>20192436</v>
      </c>
      <c r="D71" s="11" t="s">
        <v>446</v>
      </c>
      <c r="E71" s="7"/>
    </row>
    <row r="72" s="2" customFormat="1" ht="18.75" spans="1:5">
      <c r="A72" s="8"/>
      <c r="B72" s="6">
        <v>70</v>
      </c>
      <c r="C72" s="10">
        <v>20192437</v>
      </c>
      <c r="D72" s="11" t="s">
        <v>446</v>
      </c>
      <c r="E72" s="7"/>
    </row>
    <row r="73" s="2" customFormat="1" ht="18.75" spans="1:5">
      <c r="A73" s="8"/>
      <c r="B73" s="6">
        <v>71</v>
      </c>
      <c r="C73" s="10">
        <v>20192531</v>
      </c>
      <c r="D73" s="11" t="s">
        <v>446</v>
      </c>
      <c r="E73" s="7"/>
    </row>
    <row r="74" s="2" customFormat="1" ht="18.75" spans="1:5">
      <c r="A74" s="8"/>
      <c r="B74" s="6">
        <v>72</v>
      </c>
      <c r="C74" s="10">
        <v>20192532</v>
      </c>
      <c r="D74" s="11" t="s">
        <v>446</v>
      </c>
      <c r="E74" s="7"/>
    </row>
    <row r="75" s="2" customFormat="1" ht="18.75" spans="1:5">
      <c r="A75" s="8"/>
      <c r="B75" s="6">
        <v>73</v>
      </c>
      <c r="C75" s="10">
        <v>20192533</v>
      </c>
      <c r="D75" s="11" t="s">
        <v>446</v>
      </c>
      <c r="E75" s="7"/>
    </row>
    <row r="76" s="2" customFormat="1" ht="18.75" spans="1:5">
      <c r="A76" s="8"/>
      <c r="B76" s="6">
        <v>74</v>
      </c>
      <c r="C76" s="10">
        <v>20192534</v>
      </c>
      <c r="D76" s="11" t="s">
        <v>446</v>
      </c>
      <c r="E76" s="7"/>
    </row>
    <row r="77" s="2" customFormat="1" ht="18.75" spans="1:5">
      <c r="A77" s="8"/>
      <c r="B77" s="6">
        <v>75</v>
      </c>
      <c r="C77" s="10">
        <v>20192535</v>
      </c>
      <c r="D77" s="11" t="s">
        <v>446</v>
      </c>
      <c r="E77" s="7"/>
    </row>
    <row r="78" s="2" customFormat="1" ht="18.75" spans="1:5">
      <c r="A78" s="8"/>
      <c r="B78" s="6">
        <v>76</v>
      </c>
      <c r="C78" s="10">
        <v>20192536</v>
      </c>
      <c r="D78" s="11" t="s">
        <v>446</v>
      </c>
      <c r="E78" s="7"/>
    </row>
    <row r="79" s="2" customFormat="1" ht="18.75" spans="1:5">
      <c r="A79" s="8"/>
      <c r="B79" s="6">
        <v>77</v>
      </c>
      <c r="C79" s="10">
        <v>20192631</v>
      </c>
      <c r="D79" s="11"/>
      <c r="E79" s="7" t="s">
        <v>447</v>
      </c>
    </row>
    <row r="80" s="2" customFormat="1" ht="18.75" spans="1:5">
      <c r="A80" s="8"/>
      <c r="B80" s="6">
        <v>78</v>
      </c>
      <c r="C80" s="10">
        <v>20192632</v>
      </c>
      <c r="D80" s="11"/>
      <c r="E80" s="7" t="s">
        <v>447</v>
      </c>
    </row>
    <row r="81" s="2" customFormat="1" ht="18.75" spans="1:5">
      <c r="A81" s="8"/>
      <c r="B81" s="6">
        <v>79</v>
      </c>
      <c r="C81" s="10">
        <v>20192633</v>
      </c>
      <c r="D81" s="11" t="s">
        <v>446</v>
      </c>
      <c r="E81" s="7"/>
    </row>
    <row r="82" s="2" customFormat="1" ht="18.75" spans="1:5">
      <c r="A82" s="8"/>
      <c r="B82" s="6">
        <v>80</v>
      </c>
      <c r="C82" s="10">
        <v>20192634</v>
      </c>
      <c r="D82" s="11"/>
      <c r="E82" s="7" t="s">
        <v>447</v>
      </c>
    </row>
    <row r="83" s="2" customFormat="1" ht="18.75" spans="1:5">
      <c r="A83" s="8"/>
      <c r="B83" s="6">
        <v>81</v>
      </c>
      <c r="C83" s="10">
        <v>20202430</v>
      </c>
      <c r="D83" s="11" t="s">
        <v>446</v>
      </c>
      <c r="E83" s="7"/>
    </row>
    <row r="84" s="2" customFormat="1" ht="18.75" spans="1:5">
      <c r="A84" s="8"/>
      <c r="B84" s="6">
        <v>82</v>
      </c>
      <c r="C84" s="10">
        <v>20202431</v>
      </c>
      <c r="D84" s="11" t="s">
        <v>446</v>
      </c>
      <c r="E84" s="7"/>
    </row>
    <row r="85" s="2" customFormat="1" ht="18.75" spans="1:5">
      <c r="A85" s="8"/>
      <c r="B85" s="6">
        <v>83</v>
      </c>
      <c r="C85" s="10">
        <v>20202432</v>
      </c>
      <c r="D85" s="11" t="s">
        <v>446</v>
      </c>
      <c r="E85" s="7"/>
    </row>
    <row r="86" s="2" customFormat="1" ht="18.75" spans="1:5">
      <c r="A86" s="8"/>
      <c r="B86" s="6">
        <v>84</v>
      </c>
      <c r="C86" s="10">
        <v>20202433</v>
      </c>
      <c r="D86" s="11" t="s">
        <v>446</v>
      </c>
      <c r="E86" s="7"/>
    </row>
    <row r="87" s="2" customFormat="1" ht="18.75" spans="1:5">
      <c r="A87" s="8"/>
      <c r="B87" s="6">
        <v>85</v>
      </c>
      <c r="C87" s="10">
        <v>20202434</v>
      </c>
      <c r="D87" s="11" t="s">
        <v>446</v>
      </c>
      <c r="E87" s="7"/>
    </row>
    <row r="88" s="2" customFormat="1" ht="18.75" spans="1:5">
      <c r="A88" s="8"/>
      <c r="B88" s="6">
        <v>86</v>
      </c>
      <c r="C88" s="10">
        <v>20202435</v>
      </c>
      <c r="D88" s="11" t="s">
        <v>446</v>
      </c>
      <c r="E88" s="7"/>
    </row>
    <row r="89" s="2" customFormat="1" ht="18.75" spans="1:5">
      <c r="A89" s="8"/>
      <c r="B89" s="6">
        <v>87</v>
      </c>
      <c r="C89" s="10">
        <v>20202531</v>
      </c>
      <c r="D89" s="11" t="s">
        <v>446</v>
      </c>
      <c r="E89" s="7"/>
    </row>
    <row r="90" s="2" customFormat="1" ht="18.75" spans="1:5">
      <c r="A90" s="8"/>
      <c r="B90" s="6">
        <v>88</v>
      </c>
      <c r="C90" s="10">
        <v>20202532</v>
      </c>
      <c r="D90" s="11" t="s">
        <v>446</v>
      </c>
      <c r="E90" s="7"/>
    </row>
    <row r="91" s="2" customFormat="1" ht="18.75" spans="1:5">
      <c r="A91" s="8"/>
      <c r="B91" s="6">
        <v>89</v>
      </c>
      <c r="C91" s="10">
        <v>20202533</v>
      </c>
      <c r="D91" s="11" t="s">
        <v>446</v>
      </c>
      <c r="E91" s="7"/>
    </row>
    <row r="92" s="2" customFormat="1" ht="18.75" spans="1:5">
      <c r="A92" s="8"/>
      <c r="B92" s="6">
        <v>90</v>
      </c>
      <c r="C92" s="10">
        <v>20202534</v>
      </c>
      <c r="D92" s="11" t="s">
        <v>446</v>
      </c>
      <c r="E92" s="7"/>
    </row>
    <row r="93" s="2" customFormat="1" ht="18.75" spans="1:5">
      <c r="A93" s="8"/>
      <c r="B93" s="6">
        <v>91</v>
      </c>
      <c r="C93" s="10">
        <v>20202535</v>
      </c>
      <c r="D93" s="11" t="s">
        <v>446</v>
      </c>
      <c r="E93" s="7"/>
    </row>
    <row r="94" s="2" customFormat="1" ht="18.75" spans="1:5">
      <c r="A94" s="8"/>
      <c r="B94" s="6">
        <v>92</v>
      </c>
      <c r="C94" s="10">
        <v>20202536</v>
      </c>
      <c r="D94" s="11" t="s">
        <v>446</v>
      </c>
      <c r="E94" s="7"/>
    </row>
    <row r="95" s="2" customFormat="1" ht="18.75" spans="1:5">
      <c r="A95" s="8"/>
      <c r="B95" s="6">
        <v>93</v>
      </c>
      <c r="C95" s="10">
        <v>20202631</v>
      </c>
      <c r="D95" s="11" t="s">
        <v>446</v>
      </c>
      <c r="E95" s="7"/>
    </row>
    <row r="96" s="2" customFormat="1" ht="18.75" spans="1:5">
      <c r="A96" s="8"/>
      <c r="B96" s="6">
        <v>94</v>
      </c>
      <c r="C96" s="10">
        <v>20202632</v>
      </c>
      <c r="D96" s="11" t="s">
        <v>446</v>
      </c>
      <c r="E96" s="7"/>
    </row>
    <row r="97" s="2" customFormat="1" ht="18.75" spans="1:5">
      <c r="A97" s="8"/>
      <c r="B97" s="6">
        <v>95</v>
      </c>
      <c r="C97" s="10">
        <v>20202633</v>
      </c>
      <c r="D97" s="11" t="s">
        <v>446</v>
      </c>
      <c r="E97" s="7"/>
    </row>
    <row r="98" s="2" customFormat="1" ht="18.75" spans="1:5">
      <c r="A98" s="8"/>
      <c r="B98" s="6">
        <v>96</v>
      </c>
      <c r="C98" s="10">
        <v>20202634</v>
      </c>
      <c r="D98" s="11" t="s">
        <v>446</v>
      </c>
      <c r="E98" s="7"/>
    </row>
    <row r="99" s="2" customFormat="1" ht="18.75" spans="1:5">
      <c r="A99" s="8"/>
      <c r="B99" s="6">
        <v>97</v>
      </c>
      <c r="C99" s="10">
        <v>20202641</v>
      </c>
      <c r="D99" s="11"/>
      <c r="E99" s="11" t="s">
        <v>447</v>
      </c>
    </row>
    <row r="100" s="2" customFormat="1" ht="18.75" spans="1:5">
      <c r="A100" s="8"/>
      <c r="B100" s="6">
        <v>98</v>
      </c>
      <c r="C100" s="10">
        <v>20202642</v>
      </c>
      <c r="D100" s="11"/>
      <c r="E100" s="11" t="s">
        <v>447</v>
      </c>
    </row>
    <row r="101" s="2" customFormat="1" ht="18.75" spans="1:5">
      <c r="A101" s="8"/>
      <c r="B101" s="6">
        <v>99</v>
      </c>
      <c r="C101" s="10">
        <v>20202643</v>
      </c>
      <c r="D101" s="11"/>
      <c r="E101" s="11" t="s">
        <v>447</v>
      </c>
    </row>
    <row r="102" s="2" customFormat="1" ht="18.75" spans="1:5">
      <c r="A102" s="8"/>
      <c r="B102" s="6">
        <v>100</v>
      </c>
      <c r="C102" s="10">
        <v>20212431</v>
      </c>
      <c r="D102" s="11" t="s">
        <v>446</v>
      </c>
      <c r="E102" s="7"/>
    </row>
    <row r="103" s="2" customFormat="1" ht="18.75" spans="1:5">
      <c r="A103" s="8"/>
      <c r="B103" s="6">
        <v>101</v>
      </c>
      <c r="C103" s="10">
        <v>20212432</v>
      </c>
      <c r="D103" s="11" t="s">
        <v>446</v>
      </c>
      <c r="E103" s="7"/>
    </row>
    <row r="104" s="2" customFormat="1" ht="18.75" spans="1:5">
      <c r="A104" s="8"/>
      <c r="B104" s="6">
        <v>102</v>
      </c>
      <c r="C104" s="10">
        <v>20212433</v>
      </c>
      <c r="D104" s="11" t="s">
        <v>446</v>
      </c>
      <c r="E104" s="7"/>
    </row>
    <row r="105" s="2" customFormat="1" ht="18.75" spans="1:5">
      <c r="A105" s="8"/>
      <c r="B105" s="6">
        <v>103</v>
      </c>
      <c r="C105" s="10">
        <v>20212434</v>
      </c>
      <c r="D105" s="11" t="s">
        <v>446</v>
      </c>
      <c r="E105" s="7"/>
    </row>
    <row r="106" s="2" customFormat="1" ht="18.75" spans="1:5">
      <c r="A106" s="8"/>
      <c r="B106" s="6">
        <v>104</v>
      </c>
      <c r="C106" s="10">
        <v>20212435</v>
      </c>
      <c r="D106" s="11" t="s">
        <v>446</v>
      </c>
      <c r="E106" s="7"/>
    </row>
    <row r="107" s="2" customFormat="1" ht="18.75" spans="1:5">
      <c r="A107" s="8"/>
      <c r="B107" s="6">
        <v>105</v>
      </c>
      <c r="C107" s="10">
        <v>20212531</v>
      </c>
      <c r="D107" s="11" t="s">
        <v>446</v>
      </c>
      <c r="E107" s="7"/>
    </row>
    <row r="108" s="2" customFormat="1" ht="18.75" spans="1:5">
      <c r="A108" s="8"/>
      <c r="B108" s="6">
        <v>106</v>
      </c>
      <c r="C108" s="10">
        <v>20212532</v>
      </c>
      <c r="D108" s="11" t="s">
        <v>446</v>
      </c>
      <c r="E108" s="7"/>
    </row>
    <row r="109" s="2" customFormat="1" ht="18.75" spans="1:5">
      <c r="A109" s="8"/>
      <c r="B109" s="6">
        <v>107</v>
      </c>
      <c r="C109" s="10">
        <v>20212533</v>
      </c>
      <c r="D109" s="11" t="s">
        <v>446</v>
      </c>
      <c r="E109" s="7"/>
    </row>
    <row r="110" s="2" customFormat="1" ht="18.75" spans="1:5">
      <c r="A110" s="8"/>
      <c r="B110" s="6">
        <v>108</v>
      </c>
      <c r="C110" s="10">
        <v>20212534</v>
      </c>
      <c r="D110" s="11" t="s">
        <v>446</v>
      </c>
      <c r="E110" s="7"/>
    </row>
    <row r="111" s="2" customFormat="1" ht="18.75" spans="1:5">
      <c r="A111" s="8"/>
      <c r="B111" s="6">
        <v>109</v>
      </c>
      <c r="C111" s="10">
        <v>20212535</v>
      </c>
      <c r="D111" s="11" t="s">
        <v>446</v>
      </c>
      <c r="E111" s="7"/>
    </row>
    <row r="112" s="2" customFormat="1" ht="18.75" spans="1:5">
      <c r="A112" s="8"/>
      <c r="B112" s="6">
        <v>110</v>
      </c>
      <c r="C112" s="10">
        <v>20212631</v>
      </c>
      <c r="D112" s="11" t="s">
        <v>446</v>
      </c>
      <c r="E112" s="7"/>
    </row>
    <row r="113" s="2" customFormat="1" ht="18.75" spans="1:5">
      <c r="A113" s="8"/>
      <c r="B113" s="6">
        <v>111</v>
      </c>
      <c r="C113" s="10">
        <v>20212632</v>
      </c>
      <c r="D113" s="11" t="s">
        <v>446</v>
      </c>
      <c r="E113" s="7"/>
    </row>
    <row r="114" s="2" customFormat="1" ht="18.75" spans="1:5">
      <c r="A114" s="8"/>
      <c r="B114" s="6">
        <v>112</v>
      </c>
      <c r="C114" s="10">
        <v>20212633</v>
      </c>
      <c r="D114" s="11" t="s">
        <v>446</v>
      </c>
      <c r="E114" s="7"/>
    </row>
    <row r="115" s="2" customFormat="1" ht="18.75" spans="1:5">
      <c r="A115" s="8"/>
      <c r="B115" s="6">
        <v>113</v>
      </c>
      <c r="C115" s="10">
        <v>20212634</v>
      </c>
      <c r="D115" s="11" t="s">
        <v>446</v>
      </c>
      <c r="E115" s="7"/>
    </row>
    <row r="116" s="2" customFormat="1" ht="18.75" spans="1:5">
      <c r="A116" s="6" t="s">
        <v>4</v>
      </c>
      <c r="B116" s="6">
        <v>114</v>
      </c>
      <c r="C116" s="7">
        <v>20182731</v>
      </c>
      <c r="D116" s="7"/>
      <c r="E116" s="7" t="s">
        <v>28</v>
      </c>
    </row>
    <row r="117" s="2" customFormat="1" ht="18.75" spans="1:5">
      <c r="A117" s="8"/>
      <c r="B117" s="6">
        <v>115</v>
      </c>
      <c r="C117" s="7">
        <v>20182831</v>
      </c>
      <c r="D117" s="7"/>
      <c r="E117" s="7" t="s">
        <v>28</v>
      </c>
    </row>
    <row r="118" s="2" customFormat="1" ht="18.75" spans="1:5">
      <c r="A118" s="8"/>
      <c r="B118" s="6">
        <v>116</v>
      </c>
      <c r="C118" s="7">
        <v>20182832</v>
      </c>
      <c r="D118" s="7"/>
      <c r="E118" s="7" t="s">
        <v>28</v>
      </c>
    </row>
    <row r="119" s="2" customFormat="1" ht="18.75" spans="1:5">
      <c r="A119" s="8"/>
      <c r="B119" s="6">
        <v>117</v>
      </c>
      <c r="C119" s="12">
        <v>20182833</v>
      </c>
      <c r="D119" s="7"/>
      <c r="E119" s="7" t="s">
        <v>28</v>
      </c>
    </row>
    <row r="120" s="2" customFormat="1" ht="18.75" spans="1:5">
      <c r="A120" s="8"/>
      <c r="B120" s="6">
        <v>118</v>
      </c>
      <c r="C120" s="12">
        <v>20182931</v>
      </c>
      <c r="D120" s="7"/>
      <c r="E120" s="7" t="s">
        <v>28</v>
      </c>
    </row>
    <row r="121" s="2" customFormat="1" ht="18.75" spans="1:5">
      <c r="A121" s="8"/>
      <c r="B121" s="6">
        <v>119</v>
      </c>
      <c r="C121" s="12">
        <v>20182932</v>
      </c>
      <c r="D121" s="7"/>
      <c r="E121" s="7" t="s">
        <v>28</v>
      </c>
    </row>
    <row r="122" s="2" customFormat="1" ht="18.75" spans="1:5">
      <c r="A122" s="8"/>
      <c r="B122" s="6">
        <v>120</v>
      </c>
      <c r="C122" s="12">
        <v>20183031</v>
      </c>
      <c r="D122" s="7"/>
      <c r="E122" s="7" t="s">
        <v>28</v>
      </c>
    </row>
    <row r="123" s="2" customFormat="1" ht="18.75" spans="1:5">
      <c r="A123" s="8"/>
      <c r="B123" s="6">
        <v>121</v>
      </c>
      <c r="C123" s="12">
        <v>20183032</v>
      </c>
      <c r="D123" s="7"/>
      <c r="E123" s="7" t="s">
        <v>28</v>
      </c>
    </row>
    <row r="124" s="2" customFormat="1" ht="18.75" spans="1:5">
      <c r="A124" s="8"/>
      <c r="B124" s="6">
        <v>122</v>
      </c>
      <c r="C124" s="12">
        <v>20183033</v>
      </c>
      <c r="D124" s="7"/>
      <c r="E124" s="7" t="s">
        <v>28</v>
      </c>
    </row>
    <row r="125" s="2" customFormat="1" ht="18.75" spans="1:5">
      <c r="A125" s="8"/>
      <c r="B125" s="6">
        <v>123</v>
      </c>
      <c r="C125" s="12">
        <v>20183034</v>
      </c>
      <c r="D125" s="7"/>
      <c r="E125" s="7" t="s">
        <v>28</v>
      </c>
    </row>
    <row r="126" s="2" customFormat="1" ht="18.75" spans="1:5">
      <c r="A126" s="8"/>
      <c r="B126" s="6">
        <v>124</v>
      </c>
      <c r="C126" s="12">
        <v>20183035</v>
      </c>
      <c r="D126" s="7"/>
      <c r="E126" s="7" t="s">
        <v>28</v>
      </c>
    </row>
    <row r="127" s="2" customFormat="1" ht="18.75" spans="1:5">
      <c r="A127" s="8"/>
      <c r="B127" s="6">
        <v>125</v>
      </c>
      <c r="C127" s="12">
        <v>20183036</v>
      </c>
      <c r="D127" s="7"/>
      <c r="E127" s="7" t="s">
        <v>28</v>
      </c>
    </row>
    <row r="128" s="2" customFormat="1" ht="18.75" spans="1:5">
      <c r="A128" s="8"/>
      <c r="B128" s="6">
        <v>126</v>
      </c>
      <c r="C128" s="12">
        <v>20183037</v>
      </c>
      <c r="D128" s="7"/>
      <c r="E128" s="7" t="s">
        <v>28</v>
      </c>
    </row>
    <row r="129" s="2" customFormat="1" ht="18.75" spans="1:5">
      <c r="A129" s="8"/>
      <c r="B129" s="6">
        <v>127</v>
      </c>
      <c r="C129" s="12">
        <v>20183038</v>
      </c>
      <c r="D129" s="7"/>
      <c r="E129" s="7" t="s">
        <v>28</v>
      </c>
    </row>
    <row r="130" s="2" customFormat="1" ht="18.75" spans="1:5">
      <c r="A130" s="8"/>
      <c r="B130" s="6">
        <v>128</v>
      </c>
      <c r="C130" s="7">
        <v>20183631</v>
      </c>
      <c r="D130" s="7"/>
      <c r="E130" s="7" t="s">
        <v>28</v>
      </c>
    </row>
    <row r="131" s="2" customFormat="1" ht="18.75" spans="1:5">
      <c r="A131" s="8"/>
      <c r="B131" s="6">
        <v>129</v>
      </c>
      <c r="C131" s="7">
        <v>20183632</v>
      </c>
      <c r="D131" s="7"/>
      <c r="E131" s="7" t="s">
        <v>28</v>
      </c>
    </row>
    <row r="132" s="2" customFormat="1" ht="18.75" spans="1:5">
      <c r="A132" s="8"/>
      <c r="B132" s="6">
        <v>130</v>
      </c>
      <c r="C132" s="7">
        <v>20183633</v>
      </c>
      <c r="D132" s="7"/>
      <c r="E132" s="7" t="s">
        <v>28</v>
      </c>
    </row>
    <row r="133" s="2" customFormat="1" ht="18.75" spans="1:5">
      <c r="A133" s="8"/>
      <c r="B133" s="6">
        <v>131</v>
      </c>
      <c r="C133" s="7">
        <v>20183634</v>
      </c>
      <c r="D133" s="7"/>
      <c r="E133" s="7" t="s">
        <v>28</v>
      </c>
    </row>
    <row r="134" s="2" customFormat="1" ht="18.75" spans="1:5">
      <c r="A134" s="8"/>
      <c r="B134" s="6">
        <v>132</v>
      </c>
      <c r="C134" s="7">
        <v>20183635</v>
      </c>
      <c r="D134" s="7"/>
      <c r="E134" s="7" t="s">
        <v>28</v>
      </c>
    </row>
    <row r="135" s="2" customFormat="1" ht="18.75" spans="1:5">
      <c r="A135" s="8"/>
      <c r="B135" s="6">
        <v>133</v>
      </c>
      <c r="C135" s="7">
        <v>20192731</v>
      </c>
      <c r="D135" s="7" t="s">
        <v>446</v>
      </c>
      <c r="E135" s="7"/>
    </row>
    <row r="136" s="2" customFormat="1" ht="18.75" spans="1:5">
      <c r="A136" s="8"/>
      <c r="B136" s="6">
        <v>134</v>
      </c>
      <c r="C136" s="7">
        <v>20192831</v>
      </c>
      <c r="D136" s="7" t="s">
        <v>446</v>
      </c>
      <c r="E136" s="7"/>
    </row>
    <row r="137" s="2" customFormat="1" ht="18.75" spans="1:5">
      <c r="A137" s="8"/>
      <c r="B137" s="6">
        <v>135</v>
      </c>
      <c r="C137" s="7">
        <v>20192832</v>
      </c>
      <c r="D137" s="7" t="s">
        <v>446</v>
      </c>
      <c r="E137" s="7"/>
    </row>
    <row r="138" s="2" customFormat="1" ht="18.75" spans="1:5">
      <c r="A138" s="8"/>
      <c r="B138" s="6">
        <v>136</v>
      </c>
      <c r="C138" s="7">
        <v>20192833</v>
      </c>
      <c r="D138" s="7" t="s">
        <v>446</v>
      </c>
      <c r="E138" s="7"/>
    </row>
    <row r="139" s="2" customFormat="1" ht="18.75" spans="1:5">
      <c r="A139" s="8"/>
      <c r="B139" s="6">
        <v>137</v>
      </c>
      <c r="C139" s="7">
        <v>20192931</v>
      </c>
      <c r="D139" s="7" t="s">
        <v>446</v>
      </c>
      <c r="E139" s="7"/>
    </row>
    <row r="140" s="2" customFormat="1" ht="18.75" spans="1:5">
      <c r="A140" s="8"/>
      <c r="B140" s="6">
        <v>138</v>
      </c>
      <c r="C140" s="7">
        <v>20192932</v>
      </c>
      <c r="D140" s="7" t="s">
        <v>446</v>
      </c>
      <c r="E140" s="7"/>
    </row>
    <row r="141" s="2" customFormat="1" ht="18.75" spans="1:5">
      <c r="A141" s="8"/>
      <c r="B141" s="6">
        <v>139</v>
      </c>
      <c r="C141" s="7">
        <v>20193031</v>
      </c>
      <c r="D141" s="7" t="s">
        <v>446</v>
      </c>
      <c r="E141" s="7"/>
    </row>
    <row r="142" s="2" customFormat="1" ht="18.75" spans="1:5">
      <c r="A142" s="8"/>
      <c r="B142" s="6">
        <v>140</v>
      </c>
      <c r="C142" s="7">
        <v>20193032</v>
      </c>
      <c r="D142" s="7" t="s">
        <v>446</v>
      </c>
      <c r="E142" s="7"/>
    </row>
    <row r="143" s="2" customFormat="1" ht="18.75" spans="1:5">
      <c r="A143" s="8"/>
      <c r="B143" s="6">
        <v>141</v>
      </c>
      <c r="C143" s="7">
        <v>20193033</v>
      </c>
      <c r="D143" s="7" t="s">
        <v>446</v>
      </c>
      <c r="E143" s="7"/>
    </row>
    <row r="144" s="2" customFormat="1" ht="18.75" spans="1:5">
      <c r="A144" s="8"/>
      <c r="B144" s="6">
        <v>142</v>
      </c>
      <c r="C144" s="7">
        <v>20193034</v>
      </c>
      <c r="D144" s="7" t="s">
        <v>446</v>
      </c>
      <c r="E144" s="7"/>
    </row>
    <row r="145" s="2" customFormat="1" ht="18.75" spans="1:5">
      <c r="A145" s="8"/>
      <c r="B145" s="6">
        <v>143</v>
      </c>
      <c r="C145" s="7">
        <v>20193035</v>
      </c>
      <c r="D145" s="7" t="s">
        <v>446</v>
      </c>
      <c r="E145" s="7"/>
    </row>
    <row r="146" s="2" customFormat="1" ht="18.75" spans="1:5">
      <c r="A146" s="8"/>
      <c r="B146" s="6">
        <v>144</v>
      </c>
      <c r="C146" s="7">
        <v>20193036</v>
      </c>
      <c r="D146" s="7" t="s">
        <v>446</v>
      </c>
      <c r="E146" s="7"/>
    </row>
    <row r="147" s="2" customFormat="1" ht="18.75" spans="1:5">
      <c r="A147" s="8"/>
      <c r="B147" s="6">
        <v>145</v>
      </c>
      <c r="C147" s="7">
        <v>20193037</v>
      </c>
      <c r="D147" s="7" t="s">
        <v>446</v>
      </c>
      <c r="E147" s="7"/>
    </row>
    <row r="148" s="2" customFormat="1" ht="18.75" spans="1:5">
      <c r="A148" s="8"/>
      <c r="B148" s="6">
        <v>146</v>
      </c>
      <c r="C148" s="7">
        <v>20193038</v>
      </c>
      <c r="D148" s="7" t="s">
        <v>446</v>
      </c>
      <c r="E148" s="7"/>
    </row>
    <row r="149" s="2" customFormat="1" ht="18.75" spans="1:5">
      <c r="A149" s="8"/>
      <c r="B149" s="6">
        <v>147</v>
      </c>
      <c r="C149" s="7">
        <v>20193631</v>
      </c>
      <c r="D149" s="7" t="s">
        <v>446</v>
      </c>
      <c r="E149" s="7"/>
    </row>
    <row r="150" s="2" customFormat="1" ht="18.75" spans="1:5">
      <c r="A150" s="8"/>
      <c r="B150" s="6">
        <v>148</v>
      </c>
      <c r="C150" s="7">
        <v>20193632</v>
      </c>
      <c r="D150" s="7" t="s">
        <v>446</v>
      </c>
      <c r="E150" s="7"/>
    </row>
    <row r="151" s="2" customFormat="1" ht="18.75" spans="1:5">
      <c r="A151" s="8"/>
      <c r="B151" s="6">
        <v>149</v>
      </c>
      <c r="C151" s="7">
        <v>20193633</v>
      </c>
      <c r="D151" s="7" t="s">
        <v>446</v>
      </c>
      <c r="E151" s="7"/>
    </row>
    <row r="152" s="2" customFormat="1" ht="18.75" spans="1:5">
      <c r="A152" s="8"/>
      <c r="B152" s="6">
        <v>150</v>
      </c>
      <c r="C152" s="7">
        <v>20193634</v>
      </c>
      <c r="D152" s="7" t="s">
        <v>446</v>
      </c>
      <c r="E152" s="7"/>
    </row>
    <row r="153" s="2" customFormat="1" ht="18.75" spans="1:5">
      <c r="A153" s="8"/>
      <c r="B153" s="6">
        <v>151</v>
      </c>
      <c r="C153" s="7">
        <v>20193635</v>
      </c>
      <c r="D153" s="7" t="s">
        <v>446</v>
      </c>
      <c r="E153" s="7"/>
    </row>
    <row r="154" s="2" customFormat="1" ht="18.75" spans="1:5">
      <c r="A154" s="8"/>
      <c r="B154" s="6">
        <v>152</v>
      </c>
      <c r="C154" s="7">
        <v>20202731</v>
      </c>
      <c r="D154" s="7" t="s">
        <v>446</v>
      </c>
      <c r="E154" s="13"/>
    </row>
    <row r="155" s="2" customFormat="1" ht="18.75" spans="1:5">
      <c r="A155" s="8"/>
      <c r="B155" s="6">
        <v>153</v>
      </c>
      <c r="C155" s="7">
        <v>20202831</v>
      </c>
      <c r="D155" s="7" t="s">
        <v>446</v>
      </c>
      <c r="E155" s="13"/>
    </row>
    <row r="156" s="2" customFormat="1" ht="18.75" spans="1:5">
      <c r="A156" s="8"/>
      <c r="B156" s="6">
        <v>154</v>
      </c>
      <c r="C156" s="7">
        <v>20202832</v>
      </c>
      <c r="D156" s="7" t="s">
        <v>446</v>
      </c>
      <c r="E156" s="7"/>
    </row>
    <row r="157" s="2" customFormat="1" ht="18.75" spans="1:5">
      <c r="A157" s="8"/>
      <c r="B157" s="6">
        <v>155</v>
      </c>
      <c r="C157" s="7">
        <v>20202833</v>
      </c>
      <c r="D157" s="7" t="s">
        <v>446</v>
      </c>
      <c r="E157" s="13"/>
    </row>
    <row r="158" s="2" customFormat="1" ht="18.75" spans="1:5">
      <c r="A158" s="8"/>
      <c r="B158" s="6">
        <v>156</v>
      </c>
      <c r="C158" s="7">
        <v>20202841</v>
      </c>
      <c r="D158" s="7"/>
      <c r="E158" s="13" t="s">
        <v>28</v>
      </c>
    </row>
    <row r="159" s="2" customFormat="1" ht="18.75" spans="1:5">
      <c r="A159" s="8"/>
      <c r="B159" s="6">
        <v>157</v>
      </c>
      <c r="C159" s="7">
        <v>20202842</v>
      </c>
      <c r="D159" s="7"/>
      <c r="E159" s="13" t="s">
        <v>28</v>
      </c>
    </row>
    <row r="160" s="2" customFormat="1" ht="18.75" spans="1:5">
      <c r="A160" s="8"/>
      <c r="B160" s="6">
        <v>158</v>
      </c>
      <c r="C160" s="7">
        <v>20202843</v>
      </c>
      <c r="D160" s="7"/>
      <c r="E160" s="13" t="s">
        <v>28</v>
      </c>
    </row>
    <row r="161" s="2" customFormat="1" ht="18.75" spans="1:5">
      <c r="A161" s="8"/>
      <c r="B161" s="6">
        <v>159</v>
      </c>
      <c r="C161" s="7">
        <v>20202844</v>
      </c>
      <c r="D161" s="7"/>
      <c r="E161" s="13" t="s">
        <v>28</v>
      </c>
    </row>
    <row r="162" s="2" customFormat="1" ht="18.75" spans="1:5">
      <c r="A162" s="8"/>
      <c r="B162" s="6">
        <v>160</v>
      </c>
      <c r="C162" s="7">
        <v>20202931</v>
      </c>
      <c r="D162" s="7" t="s">
        <v>446</v>
      </c>
      <c r="E162" s="13"/>
    </row>
    <row r="163" s="2" customFormat="1" ht="18.75" spans="1:5">
      <c r="A163" s="8"/>
      <c r="B163" s="6">
        <v>161</v>
      </c>
      <c r="C163" s="7">
        <v>20202932</v>
      </c>
      <c r="D163" s="7" t="s">
        <v>446</v>
      </c>
      <c r="E163" s="13"/>
    </row>
    <row r="164" s="2" customFormat="1" ht="18.75" spans="1:5">
      <c r="A164" s="8"/>
      <c r="B164" s="6">
        <v>162</v>
      </c>
      <c r="C164" s="7">
        <v>20202933</v>
      </c>
      <c r="D164" s="7" t="s">
        <v>446</v>
      </c>
      <c r="E164" s="13"/>
    </row>
    <row r="165" s="2" customFormat="1" ht="18.75" spans="1:5">
      <c r="A165" s="8"/>
      <c r="B165" s="6">
        <v>163</v>
      </c>
      <c r="C165" s="7">
        <v>20203031</v>
      </c>
      <c r="D165" s="7" t="s">
        <v>446</v>
      </c>
      <c r="E165" s="13"/>
    </row>
    <row r="166" s="2" customFormat="1" ht="18.75" spans="1:5">
      <c r="A166" s="8"/>
      <c r="B166" s="6">
        <v>164</v>
      </c>
      <c r="C166" s="7">
        <v>20203032</v>
      </c>
      <c r="D166" s="7" t="s">
        <v>446</v>
      </c>
      <c r="E166" s="7"/>
    </row>
    <row r="167" s="2" customFormat="1" ht="18.75" spans="1:5">
      <c r="A167" s="8"/>
      <c r="B167" s="6">
        <v>165</v>
      </c>
      <c r="C167" s="7">
        <v>20203033</v>
      </c>
      <c r="D167" s="7" t="s">
        <v>446</v>
      </c>
      <c r="E167" s="13"/>
    </row>
    <row r="168" s="2" customFormat="1" ht="18.75" spans="1:5">
      <c r="A168" s="8"/>
      <c r="B168" s="6">
        <v>166</v>
      </c>
      <c r="C168" s="7">
        <v>20203034</v>
      </c>
      <c r="D168" s="7" t="s">
        <v>446</v>
      </c>
      <c r="E168" s="13"/>
    </row>
    <row r="169" s="2" customFormat="1" ht="18.75" spans="1:5">
      <c r="A169" s="8"/>
      <c r="B169" s="6">
        <v>167</v>
      </c>
      <c r="C169" s="7">
        <v>20203035</v>
      </c>
      <c r="D169" s="7" t="s">
        <v>446</v>
      </c>
      <c r="E169" s="13"/>
    </row>
    <row r="170" s="2" customFormat="1" ht="18.75" spans="1:5">
      <c r="A170" s="8"/>
      <c r="B170" s="6">
        <v>168</v>
      </c>
      <c r="C170" s="7">
        <v>20203036</v>
      </c>
      <c r="D170" s="7" t="s">
        <v>446</v>
      </c>
      <c r="E170" s="13"/>
    </row>
    <row r="171" s="2" customFormat="1" ht="18.75" spans="1:5">
      <c r="A171" s="8"/>
      <c r="B171" s="6">
        <v>169</v>
      </c>
      <c r="C171" s="7">
        <v>20203631</v>
      </c>
      <c r="D171" s="7" t="s">
        <v>446</v>
      </c>
      <c r="E171" s="13"/>
    </row>
    <row r="172" s="2" customFormat="1" ht="18.75" spans="1:5">
      <c r="A172" s="8"/>
      <c r="B172" s="6">
        <v>170</v>
      </c>
      <c r="C172" s="7">
        <v>20203632</v>
      </c>
      <c r="D172" s="7" t="s">
        <v>446</v>
      </c>
      <c r="E172" s="13"/>
    </row>
    <row r="173" s="2" customFormat="1" ht="18.75" spans="1:5">
      <c r="A173" s="8"/>
      <c r="B173" s="6">
        <v>171</v>
      </c>
      <c r="C173" s="7">
        <v>20203633</v>
      </c>
      <c r="D173" s="7" t="s">
        <v>446</v>
      </c>
      <c r="E173" s="13"/>
    </row>
    <row r="174" s="2" customFormat="1" ht="18.75" spans="1:5">
      <c r="A174" s="8"/>
      <c r="B174" s="6">
        <v>172</v>
      </c>
      <c r="C174" s="7">
        <v>20203634</v>
      </c>
      <c r="D174" s="7" t="s">
        <v>446</v>
      </c>
      <c r="E174" s="13"/>
    </row>
    <row r="175" s="2" customFormat="1" ht="18.75" spans="1:5">
      <c r="A175" s="8"/>
      <c r="B175" s="6">
        <v>173</v>
      </c>
      <c r="C175" s="7">
        <v>20203635</v>
      </c>
      <c r="D175" s="7" t="s">
        <v>446</v>
      </c>
      <c r="E175" s="13"/>
    </row>
    <row r="176" s="2" customFormat="1" ht="18.75" spans="1:5">
      <c r="A176" s="8"/>
      <c r="B176" s="6">
        <v>174</v>
      </c>
      <c r="C176" s="7">
        <v>20203641</v>
      </c>
      <c r="D176" s="7"/>
      <c r="E176" s="14" t="s">
        <v>28</v>
      </c>
    </row>
    <row r="177" s="2" customFormat="1" ht="18.75" spans="1:5">
      <c r="A177" s="8"/>
      <c r="B177" s="6">
        <v>175</v>
      </c>
      <c r="C177" s="7">
        <v>20212731</v>
      </c>
      <c r="D177" s="7" t="s">
        <v>446</v>
      </c>
      <c r="E177" s="7"/>
    </row>
    <row r="178" s="2" customFormat="1" ht="18.75" spans="1:5">
      <c r="A178" s="8"/>
      <c r="B178" s="6">
        <v>176</v>
      </c>
      <c r="C178" s="7">
        <v>20212831</v>
      </c>
      <c r="D178" s="7" t="s">
        <v>446</v>
      </c>
      <c r="E178" s="7"/>
    </row>
    <row r="179" s="2" customFormat="1" ht="18.75" spans="1:5">
      <c r="A179" s="8"/>
      <c r="B179" s="6">
        <v>177</v>
      </c>
      <c r="C179" s="7">
        <v>20212832</v>
      </c>
      <c r="D179" s="7" t="s">
        <v>446</v>
      </c>
      <c r="E179" s="7"/>
    </row>
    <row r="180" s="2" customFormat="1" ht="18.75" spans="1:5">
      <c r="A180" s="8"/>
      <c r="B180" s="6">
        <v>178</v>
      </c>
      <c r="C180" s="7">
        <v>20212841</v>
      </c>
      <c r="D180" s="7" t="s">
        <v>446</v>
      </c>
      <c r="E180" s="7"/>
    </row>
    <row r="181" s="2" customFormat="1" ht="18.75" spans="1:5">
      <c r="A181" s="8"/>
      <c r="B181" s="6">
        <v>179</v>
      </c>
      <c r="C181" s="7">
        <v>20212842</v>
      </c>
      <c r="D181" s="7" t="s">
        <v>446</v>
      </c>
      <c r="E181" s="7"/>
    </row>
    <row r="182" s="2" customFormat="1" ht="18.75" spans="1:5">
      <c r="A182" s="8"/>
      <c r="B182" s="6">
        <v>180</v>
      </c>
      <c r="C182" s="7">
        <v>20212843</v>
      </c>
      <c r="D182" s="7" t="s">
        <v>446</v>
      </c>
      <c r="E182" s="7"/>
    </row>
    <row r="183" s="2" customFormat="1" ht="18.75" spans="1:5">
      <c r="A183" s="8"/>
      <c r="B183" s="6">
        <v>181</v>
      </c>
      <c r="C183" s="7">
        <v>20212931</v>
      </c>
      <c r="D183" s="7" t="s">
        <v>446</v>
      </c>
      <c r="E183" s="7"/>
    </row>
    <row r="184" s="2" customFormat="1" ht="18.75" spans="1:5">
      <c r="A184" s="8"/>
      <c r="B184" s="6">
        <v>182</v>
      </c>
      <c r="C184" s="7">
        <v>20212932</v>
      </c>
      <c r="D184" s="7" t="s">
        <v>446</v>
      </c>
      <c r="E184" s="7"/>
    </row>
    <row r="185" s="2" customFormat="1" ht="18.75" spans="1:5">
      <c r="A185" s="8"/>
      <c r="B185" s="6">
        <v>183</v>
      </c>
      <c r="C185" s="7">
        <v>20212933</v>
      </c>
      <c r="D185" s="7" t="s">
        <v>446</v>
      </c>
      <c r="E185" s="7"/>
    </row>
    <row r="186" s="2" customFormat="1" ht="18.75" spans="1:5">
      <c r="A186" s="8"/>
      <c r="B186" s="6">
        <v>184</v>
      </c>
      <c r="C186" s="7">
        <v>20212941</v>
      </c>
      <c r="D186" s="7" t="s">
        <v>446</v>
      </c>
      <c r="E186" s="7"/>
    </row>
    <row r="187" s="2" customFormat="1" ht="18.75" spans="1:5">
      <c r="A187" s="8"/>
      <c r="B187" s="6">
        <v>185</v>
      </c>
      <c r="C187" s="7">
        <v>20213031</v>
      </c>
      <c r="D187" s="7" t="s">
        <v>446</v>
      </c>
      <c r="E187" s="7"/>
    </row>
    <row r="188" s="2" customFormat="1" ht="18.75" spans="1:5">
      <c r="A188" s="8"/>
      <c r="B188" s="6">
        <v>186</v>
      </c>
      <c r="C188" s="7">
        <v>20213032</v>
      </c>
      <c r="D188" s="7" t="s">
        <v>446</v>
      </c>
      <c r="E188" s="7"/>
    </row>
    <row r="189" s="2" customFormat="1" ht="18.75" spans="1:5">
      <c r="A189" s="8"/>
      <c r="B189" s="6">
        <v>187</v>
      </c>
      <c r="C189" s="7">
        <v>20213033</v>
      </c>
      <c r="D189" s="7" t="s">
        <v>446</v>
      </c>
      <c r="E189" s="7"/>
    </row>
    <row r="190" s="2" customFormat="1" ht="18.75" spans="1:5">
      <c r="A190" s="8"/>
      <c r="B190" s="6">
        <v>188</v>
      </c>
      <c r="C190" s="7">
        <v>20213631</v>
      </c>
      <c r="D190" s="7" t="s">
        <v>446</v>
      </c>
      <c r="E190" s="7"/>
    </row>
    <row r="191" s="2" customFormat="1" ht="18.75" spans="1:5">
      <c r="A191" s="8"/>
      <c r="B191" s="6">
        <v>189</v>
      </c>
      <c r="C191" s="7">
        <v>20213632</v>
      </c>
      <c r="D191" s="7" t="s">
        <v>446</v>
      </c>
      <c r="E191" s="7"/>
    </row>
    <row r="192" s="2" customFormat="1" ht="18.75" spans="1:5">
      <c r="A192" s="8"/>
      <c r="B192" s="6">
        <v>190</v>
      </c>
      <c r="C192" s="7">
        <v>20213633</v>
      </c>
      <c r="D192" s="7" t="s">
        <v>446</v>
      </c>
      <c r="E192" s="7"/>
    </row>
    <row r="193" s="2" customFormat="1" ht="18.75" spans="1:5">
      <c r="A193" s="8"/>
      <c r="B193" s="6">
        <v>191</v>
      </c>
      <c r="C193" s="7">
        <v>20213634</v>
      </c>
      <c r="D193" s="7" t="s">
        <v>446</v>
      </c>
      <c r="E193" s="7"/>
    </row>
    <row r="194" s="2" customFormat="1" ht="18.75" spans="1:5">
      <c r="A194" s="8"/>
      <c r="B194" s="6">
        <v>192</v>
      </c>
      <c r="C194" s="7">
        <v>20213635</v>
      </c>
      <c r="D194" s="7" t="s">
        <v>446</v>
      </c>
      <c r="E194" s="7"/>
    </row>
    <row r="195" s="2" customFormat="1" ht="18.75" spans="1:5">
      <c r="A195" s="8"/>
      <c r="B195" s="6">
        <v>193</v>
      </c>
      <c r="C195" s="7">
        <v>20213641</v>
      </c>
      <c r="D195" s="7" t="s">
        <v>446</v>
      </c>
      <c r="E195" s="7"/>
    </row>
    <row r="196" s="2" customFormat="1" ht="18.75" spans="1:5">
      <c r="A196" s="9"/>
      <c r="B196" s="6">
        <v>194</v>
      </c>
      <c r="C196" s="7">
        <v>20213642</v>
      </c>
      <c r="D196" s="7" t="s">
        <v>446</v>
      </c>
      <c r="E196" s="7"/>
    </row>
    <row r="197" s="2" customFormat="1" ht="18.75" spans="1:5">
      <c r="A197" s="8" t="s">
        <v>5</v>
      </c>
      <c r="B197" s="6">
        <v>195</v>
      </c>
      <c r="C197" s="7">
        <v>20182331</v>
      </c>
      <c r="D197" s="7" t="s">
        <v>446</v>
      </c>
      <c r="E197" s="7"/>
    </row>
    <row r="198" s="2" customFormat="1" ht="18.75" spans="1:5">
      <c r="A198" s="8"/>
      <c r="B198" s="6">
        <v>196</v>
      </c>
      <c r="C198" s="7">
        <v>20182332</v>
      </c>
      <c r="D198" s="7" t="s">
        <v>446</v>
      </c>
      <c r="E198" s="7"/>
    </row>
    <row r="199" ht="18.75" spans="1:5">
      <c r="A199" s="8"/>
      <c r="B199" s="6">
        <v>197</v>
      </c>
      <c r="C199" s="7">
        <v>20192331</v>
      </c>
      <c r="D199" s="7" t="s">
        <v>446</v>
      </c>
      <c r="E199" s="7"/>
    </row>
    <row r="200" ht="18.75" spans="1:5">
      <c r="A200" s="8"/>
      <c r="B200" s="6">
        <v>198</v>
      </c>
      <c r="C200" s="7">
        <v>20192332</v>
      </c>
      <c r="D200" s="7" t="s">
        <v>446</v>
      </c>
      <c r="E200" s="7"/>
    </row>
    <row r="201" ht="18.75" spans="1:5">
      <c r="A201" s="8"/>
      <c r="B201" s="15">
        <v>199</v>
      </c>
      <c r="C201" s="16">
        <v>20202331</v>
      </c>
      <c r="D201" s="16"/>
      <c r="E201" s="16" t="s">
        <v>448</v>
      </c>
    </row>
    <row r="202" ht="18.75" spans="1:5">
      <c r="A202" s="8"/>
      <c r="B202" s="6">
        <v>200</v>
      </c>
      <c r="C202" s="7">
        <v>20202332</v>
      </c>
      <c r="D202" s="7" t="s">
        <v>446</v>
      </c>
      <c r="E202" s="7"/>
    </row>
    <row r="203" ht="18.75" spans="1:5">
      <c r="A203" s="8"/>
      <c r="B203" s="6">
        <v>201</v>
      </c>
      <c r="C203" s="7">
        <v>20212331</v>
      </c>
      <c r="D203" s="7" t="s">
        <v>446</v>
      </c>
      <c r="E203" s="7"/>
    </row>
    <row r="204" ht="18.75" spans="1:5">
      <c r="A204" s="8"/>
      <c r="B204" s="6">
        <v>202</v>
      </c>
      <c r="C204" s="7">
        <v>20212332</v>
      </c>
      <c r="D204" s="7" t="s">
        <v>446</v>
      </c>
      <c r="E204" s="7"/>
    </row>
    <row r="205" ht="18.75" spans="1:5">
      <c r="A205" s="9"/>
      <c r="B205" s="7">
        <v>203</v>
      </c>
      <c r="C205" s="7">
        <v>20212333</v>
      </c>
      <c r="D205" s="7" t="s">
        <v>446</v>
      </c>
      <c r="E205" s="7"/>
    </row>
    <row r="206" ht="18.75" spans="2:2">
      <c r="B206" s="17"/>
    </row>
    <row r="207" ht="18.75" spans="2:2">
      <c r="B207" s="17"/>
    </row>
    <row r="208" spans="2:2">
      <c r="B208" s="18"/>
    </row>
    <row r="209" spans="2:2">
      <c r="B209" s="18"/>
    </row>
  </sheetData>
  <mergeCells count="5">
    <mergeCell ref="A1:E1"/>
    <mergeCell ref="A3:A49"/>
    <mergeCell ref="A50:A115"/>
    <mergeCell ref="A116:A196"/>
    <mergeCell ref="A197:A205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0"/>
  <sheetViews>
    <sheetView workbookViewId="0">
      <selection activeCell="A3" sqref="A3:A49"/>
    </sheetView>
  </sheetViews>
  <sheetFormatPr defaultColWidth="9" defaultRowHeight="13.5"/>
  <cols>
    <col min="1" max="1" width="20.0916666666667" customWidth="1"/>
    <col min="2" max="2" width="7.36666666666667" style="3" customWidth="1"/>
    <col min="3" max="3" width="18.6333333333333" customWidth="1"/>
    <col min="4" max="4" width="16.9083333333333" customWidth="1"/>
    <col min="5" max="5" width="20.6333333333333" customWidth="1"/>
    <col min="6" max="6" width="16.9083333333333" style="122" customWidth="1"/>
    <col min="7" max="7" width="21" customWidth="1"/>
    <col min="8" max="8" width="31.8166666666667" style="73" customWidth="1"/>
    <col min="10" max="10" width="9" customWidth="1"/>
  </cols>
  <sheetData>
    <row r="1" ht="22.5" spans="1:8">
      <c r="A1" s="89" t="s">
        <v>19</v>
      </c>
      <c r="B1" s="89"/>
      <c r="C1" s="147"/>
      <c r="D1" s="147"/>
      <c r="E1" s="147"/>
      <c r="F1" s="147"/>
      <c r="G1" s="147"/>
      <c r="H1" s="147"/>
    </row>
    <row r="2" s="145" customFormat="1" ht="21" customHeight="1" spans="1:8">
      <c r="A2" s="91" t="s">
        <v>20</v>
      </c>
      <c r="B2" s="91" t="s">
        <v>21</v>
      </c>
      <c r="C2" s="91" t="s">
        <v>22</v>
      </c>
      <c r="D2" s="91" t="s">
        <v>23</v>
      </c>
      <c r="E2" s="91" t="s">
        <v>24</v>
      </c>
      <c r="F2" s="124" t="s">
        <v>25</v>
      </c>
      <c r="G2" s="91" t="s">
        <v>26</v>
      </c>
      <c r="H2" s="91" t="s">
        <v>27</v>
      </c>
    </row>
    <row r="3" s="145" customFormat="1" ht="18.75" spans="1:8">
      <c r="A3" s="148" t="s">
        <v>2</v>
      </c>
      <c r="B3" s="148">
        <v>1</v>
      </c>
      <c r="C3" s="149">
        <v>20182131</v>
      </c>
      <c r="D3" s="150"/>
      <c r="E3" s="150">
        <v>47</v>
      </c>
      <c r="F3" s="151">
        <f t="shared" ref="F3:F50" si="0">D3/E3</f>
        <v>0</v>
      </c>
      <c r="G3" s="149"/>
      <c r="H3" s="150" t="s">
        <v>28</v>
      </c>
    </row>
    <row r="4" s="145" customFormat="1" ht="18.75" spans="1:8">
      <c r="A4" s="148"/>
      <c r="B4" s="148">
        <v>2</v>
      </c>
      <c r="C4" s="149">
        <v>20182132</v>
      </c>
      <c r="D4" s="150"/>
      <c r="E4" s="150">
        <v>29</v>
      </c>
      <c r="F4" s="151">
        <f t="shared" si="0"/>
        <v>0</v>
      </c>
      <c r="G4" s="149"/>
      <c r="H4" s="150" t="s">
        <v>28</v>
      </c>
    </row>
    <row r="5" s="145" customFormat="1" ht="18.75" spans="1:8">
      <c r="A5" s="148"/>
      <c r="B5" s="111">
        <v>3</v>
      </c>
      <c r="C5" s="149">
        <v>20182133</v>
      </c>
      <c r="D5" s="150"/>
      <c r="E5" s="150">
        <v>45</v>
      </c>
      <c r="F5" s="151">
        <f t="shared" si="0"/>
        <v>0</v>
      </c>
      <c r="G5" s="149"/>
      <c r="H5" s="150" t="s">
        <v>28</v>
      </c>
    </row>
    <row r="6" s="145" customFormat="1" ht="18.75" spans="1:8">
      <c r="A6" s="148"/>
      <c r="B6" s="148">
        <v>4</v>
      </c>
      <c r="C6" s="149">
        <v>20182134</v>
      </c>
      <c r="D6" s="150"/>
      <c r="E6" s="150">
        <v>38</v>
      </c>
      <c r="F6" s="151">
        <f t="shared" si="0"/>
        <v>0</v>
      </c>
      <c r="G6" s="149"/>
      <c r="H6" s="150" t="s">
        <v>28</v>
      </c>
    </row>
    <row r="7" s="145" customFormat="1" ht="18.75" spans="1:8">
      <c r="A7" s="148"/>
      <c r="B7" s="111">
        <v>5</v>
      </c>
      <c r="C7" s="149">
        <v>20182135</v>
      </c>
      <c r="D7" s="150"/>
      <c r="E7" s="150">
        <v>43</v>
      </c>
      <c r="F7" s="151">
        <f t="shared" si="0"/>
        <v>0</v>
      </c>
      <c r="G7" s="149"/>
      <c r="H7" s="150" t="s">
        <v>28</v>
      </c>
    </row>
    <row r="8" s="145" customFormat="1" ht="18.75" spans="1:8">
      <c r="A8" s="148"/>
      <c r="B8" s="111">
        <v>6</v>
      </c>
      <c r="C8" s="149">
        <v>20182136</v>
      </c>
      <c r="D8" s="150"/>
      <c r="E8" s="150">
        <v>40</v>
      </c>
      <c r="F8" s="151">
        <f t="shared" si="0"/>
        <v>0</v>
      </c>
      <c r="G8" s="149"/>
      <c r="H8" s="150" t="s">
        <v>28</v>
      </c>
    </row>
    <row r="9" s="145" customFormat="1" ht="18.75" spans="1:8">
      <c r="A9" s="148"/>
      <c r="B9" s="111">
        <v>7</v>
      </c>
      <c r="C9" s="149">
        <v>20182137</v>
      </c>
      <c r="D9" s="150"/>
      <c r="E9" s="150">
        <v>39</v>
      </c>
      <c r="F9" s="151">
        <f t="shared" si="0"/>
        <v>0</v>
      </c>
      <c r="G9" s="149"/>
      <c r="H9" s="150" t="s">
        <v>28</v>
      </c>
    </row>
    <row r="10" s="145" customFormat="1" ht="18.75" spans="1:8">
      <c r="A10" s="148"/>
      <c r="B10" s="111">
        <v>8</v>
      </c>
      <c r="C10" s="149">
        <v>20183131</v>
      </c>
      <c r="D10" s="150"/>
      <c r="E10" s="150">
        <v>45</v>
      </c>
      <c r="F10" s="151">
        <f t="shared" si="0"/>
        <v>0</v>
      </c>
      <c r="G10" s="108"/>
      <c r="H10" s="150" t="s">
        <v>28</v>
      </c>
    </row>
    <row r="11" s="145" customFormat="1" ht="18.75" spans="1:8">
      <c r="A11" s="148"/>
      <c r="B11" s="111">
        <v>9</v>
      </c>
      <c r="C11" s="149">
        <v>20183132</v>
      </c>
      <c r="D11" s="150"/>
      <c r="E11" s="150">
        <v>45</v>
      </c>
      <c r="F11" s="151">
        <f t="shared" si="0"/>
        <v>0</v>
      </c>
      <c r="G11" s="108"/>
      <c r="H11" s="150" t="s">
        <v>28</v>
      </c>
    </row>
    <row r="12" s="145" customFormat="1" ht="18.75" spans="1:8">
      <c r="A12" s="148"/>
      <c r="B12" s="111">
        <v>10</v>
      </c>
      <c r="C12" s="108">
        <v>20192131</v>
      </c>
      <c r="D12" s="108">
        <v>0</v>
      </c>
      <c r="E12" s="108">
        <v>49</v>
      </c>
      <c r="F12" s="152">
        <f t="shared" si="0"/>
        <v>0</v>
      </c>
      <c r="G12" s="108">
        <f t="shared" ref="G12:G49" si="1">RANK(F12,$F$3:$F$49,1)</f>
        <v>1</v>
      </c>
      <c r="H12" s="108"/>
    </row>
    <row r="13" s="145" customFormat="1" ht="18.75" spans="1:8">
      <c r="A13" s="148"/>
      <c r="B13" s="111">
        <v>11</v>
      </c>
      <c r="C13" s="149">
        <v>20192132</v>
      </c>
      <c r="D13" s="150">
        <v>0</v>
      </c>
      <c r="E13" s="150">
        <v>23</v>
      </c>
      <c r="F13" s="151">
        <f t="shared" si="0"/>
        <v>0</v>
      </c>
      <c r="G13" s="149">
        <f t="shared" si="1"/>
        <v>1</v>
      </c>
      <c r="H13" s="150"/>
    </row>
    <row r="14" s="145" customFormat="1" ht="18.75" spans="1:8">
      <c r="A14" s="148"/>
      <c r="B14" s="111">
        <v>12</v>
      </c>
      <c r="C14" s="149">
        <v>20192133</v>
      </c>
      <c r="D14" s="150">
        <v>0</v>
      </c>
      <c r="E14" s="150">
        <v>38</v>
      </c>
      <c r="F14" s="151">
        <f t="shared" si="0"/>
        <v>0</v>
      </c>
      <c r="G14" s="149">
        <f t="shared" si="1"/>
        <v>1</v>
      </c>
      <c r="H14" s="150"/>
    </row>
    <row r="15" s="145" customFormat="1" ht="18.75" spans="1:8">
      <c r="A15" s="148"/>
      <c r="B15" s="111">
        <v>13</v>
      </c>
      <c r="C15" s="149">
        <v>20192134</v>
      </c>
      <c r="D15" s="150">
        <v>0</v>
      </c>
      <c r="E15" s="150">
        <v>35</v>
      </c>
      <c r="F15" s="151">
        <f t="shared" si="0"/>
        <v>0</v>
      </c>
      <c r="G15" s="149">
        <f t="shared" si="1"/>
        <v>1</v>
      </c>
      <c r="H15" s="150"/>
    </row>
    <row r="16" s="145" customFormat="1" ht="18.75" spans="1:8">
      <c r="A16" s="148"/>
      <c r="B16" s="111">
        <v>14</v>
      </c>
      <c r="C16" s="149">
        <v>20192135</v>
      </c>
      <c r="D16" s="150">
        <v>0</v>
      </c>
      <c r="E16" s="150">
        <v>47</v>
      </c>
      <c r="F16" s="151">
        <f t="shared" si="0"/>
        <v>0</v>
      </c>
      <c r="G16" s="149">
        <f t="shared" si="1"/>
        <v>1</v>
      </c>
      <c r="H16" s="150"/>
    </row>
    <row r="17" s="145" customFormat="1" ht="18.75" spans="1:8">
      <c r="A17" s="148"/>
      <c r="B17" s="111">
        <v>15</v>
      </c>
      <c r="C17" s="149">
        <v>20192136</v>
      </c>
      <c r="D17" s="150">
        <v>0</v>
      </c>
      <c r="E17" s="150">
        <v>40</v>
      </c>
      <c r="F17" s="151">
        <f t="shared" si="0"/>
        <v>0</v>
      </c>
      <c r="G17" s="149">
        <f t="shared" si="1"/>
        <v>1</v>
      </c>
      <c r="H17" s="150"/>
    </row>
    <row r="18" s="145" customFormat="1" ht="18.75" spans="1:8">
      <c r="A18" s="148"/>
      <c r="B18" s="111">
        <v>16</v>
      </c>
      <c r="C18" s="149">
        <v>20192137</v>
      </c>
      <c r="D18" s="150">
        <v>0</v>
      </c>
      <c r="E18" s="150">
        <v>40</v>
      </c>
      <c r="F18" s="151">
        <f t="shared" si="0"/>
        <v>0</v>
      </c>
      <c r="G18" s="149">
        <f t="shared" si="1"/>
        <v>1</v>
      </c>
      <c r="H18" s="150"/>
    </row>
    <row r="19" s="145" customFormat="1" ht="18.75" spans="1:8">
      <c r="A19" s="148"/>
      <c r="B19" s="111">
        <v>17</v>
      </c>
      <c r="C19" s="149">
        <v>20193131</v>
      </c>
      <c r="D19" s="150">
        <v>0</v>
      </c>
      <c r="E19" s="150">
        <v>47</v>
      </c>
      <c r="F19" s="151">
        <f t="shared" si="0"/>
        <v>0</v>
      </c>
      <c r="G19" s="149">
        <f t="shared" si="1"/>
        <v>1</v>
      </c>
      <c r="H19" s="150"/>
    </row>
    <row r="20" s="145" customFormat="1" ht="18.75" spans="1:8">
      <c r="A20" s="148"/>
      <c r="B20" s="111">
        <v>18</v>
      </c>
      <c r="C20" s="108">
        <v>20193132</v>
      </c>
      <c r="D20" s="108">
        <v>0</v>
      </c>
      <c r="E20" s="108">
        <v>43</v>
      </c>
      <c r="F20" s="152">
        <f t="shared" si="0"/>
        <v>0</v>
      </c>
      <c r="G20" s="108">
        <f t="shared" si="1"/>
        <v>1</v>
      </c>
      <c r="H20" s="108"/>
    </row>
    <row r="21" s="145" customFormat="1" ht="18.75" spans="1:8">
      <c r="A21" s="148"/>
      <c r="B21" s="111">
        <v>19</v>
      </c>
      <c r="C21" s="149">
        <v>20202131</v>
      </c>
      <c r="D21" s="150">
        <v>0</v>
      </c>
      <c r="E21" s="150">
        <v>40</v>
      </c>
      <c r="F21" s="151">
        <f t="shared" si="0"/>
        <v>0</v>
      </c>
      <c r="G21" s="149">
        <f t="shared" si="1"/>
        <v>1</v>
      </c>
      <c r="H21" s="150"/>
    </row>
    <row r="22" s="145" customFormat="1" ht="18.75" spans="1:8">
      <c r="A22" s="148"/>
      <c r="B22" s="111">
        <v>20</v>
      </c>
      <c r="C22" s="149">
        <v>20202132</v>
      </c>
      <c r="D22" s="150">
        <v>0</v>
      </c>
      <c r="E22" s="150">
        <v>38</v>
      </c>
      <c r="F22" s="151">
        <f t="shared" si="0"/>
        <v>0</v>
      </c>
      <c r="G22" s="149">
        <f t="shared" si="1"/>
        <v>1</v>
      </c>
      <c r="H22" s="150"/>
    </row>
    <row r="23" s="145" customFormat="1" ht="18.75" spans="1:8">
      <c r="A23" s="148"/>
      <c r="B23" s="111">
        <v>21</v>
      </c>
      <c r="C23" s="149">
        <v>20202133</v>
      </c>
      <c r="D23" s="150">
        <v>0</v>
      </c>
      <c r="E23" s="150">
        <v>35</v>
      </c>
      <c r="F23" s="151">
        <f t="shared" si="0"/>
        <v>0</v>
      </c>
      <c r="G23" s="149">
        <f t="shared" si="1"/>
        <v>1</v>
      </c>
      <c r="H23" s="150"/>
    </row>
    <row r="24" s="145" customFormat="1" ht="18.75" spans="1:8">
      <c r="A24" s="148"/>
      <c r="B24" s="111">
        <v>22</v>
      </c>
      <c r="C24" s="149">
        <v>20202134</v>
      </c>
      <c r="D24" s="150">
        <v>0</v>
      </c>
      <c r="E24" s="150">
        <v>34</v>
      </c>
      <c r="F24" s="151">
        <f t="shared" si="0"/>
        <v>0</v>
      </c>
      <c r="G24" s="149">
        <f t="shared" si="1"/>
        <v>1</v>
      </c>
      <c r="H24" s="150"/>
    </row>
    <row r="25" s="145" customFormat="1" ht="18.75" spans="1:11">
      <c r="A25" s="148"/>
      <c r="B25" s="111">
        <v>23</v>
      </c>
      <c r="C25" s="108">
        <v>20202135</v>
      </c>
      <c r="D25" s="108">
        <v>0</v>
      </c>
      <c r="E25" s="108">
        <v>54</v>
      </c>
      <c r="F25" s="152">
        <f t="shared" si="0"/>
        <v>0</v>
      </c>
      <c r="G25" s="108">
        <f t="shared" si="1"/>
        <v>1</v>
      </c>
      <c r="H25" s="108"/>
      <c r="K25" s="160"/>
    </row>
    <row r="26" s="145" customFormat="1" ht="18.75" spans="1:8">
      <c r="A26" s="148"/>
      <c r="B26" s="111">
        <v>24</v>
      </c>
      <c r="C26" s="149">
        <v>20202136</v>
      </c>
      <c r="D26" s="150">
        <v>0</v>
      </c>
      <c r="E26" s="150">
        <v>37</v>
      </c>
      <c r="F26" s="151">
        <f t="shared" si="0"/>
        <v>0</v>
      </c>
      <c r="G26" s="149">
        <f t="shared" si="1"/>
        <v>1</v>
      </c>
      <c r="H26" s="150"/>
    </row>
    <row r="27" s="145" customFormat="1" ht="18.75" spans="1:8">
      <c r="A27" s="148"/>
      <c r="B27" s="111">
        <v>25</v>
      </c>
      <c r="C27" s="149">
        <v>20202137</v>
      </c>
      <c r="D27" s="150">
        <v>0</v>
      </c>
      <c r="E27" s="150">
        <v>33</v>
      </c>
      <c r="F27" s="151">
        <f t="shared" si="0"/>
        <v>0</v>
      </c>
      <c r="G27" s="149">
        <f t="shared" si="1"/>
        <v>1</v>
      </c>
      <c r="H27" s="150"/>
    </row>
    <row r="28" s="145" customFormat="1" ht="18.75" spans="1:8">
      <c r="A28" s="148"/>
      <c r="B28" s="111">
        <v>26</v>
      </c>
      <c r="C28" s="149">
        <v>20202141</v>
      </c>
      <c r="D28" s="150"/>
      <c r="E28" s="150">
        <v>33</v>
      </c>
      <c r="F28" s="151">
        <f t="shared" si="0"/>
        <v>0</v>
      </c>
      <c r="G28" s="149"/>
      <c r="H28" s="150" t="s">
        <v>28</v>
      </c>
    </row>
    <row r="29" s="145" customFormat="1" ht="18.75" spans="1:8">
      <c r="A29" s="148"/>
      <c r="B29" s="111">
        <v>27</v>
      </c>
      <c r="C29" s="149">
        <v>20202142</v>
      </c>
      <c r="D29" s="150"/>
      <c r="E29" s="150">
        <v>32</v>
      </c>
      <c r="F29" s="151">
        <f t="shared" si="0"/>
        <v>0</v>
      </c>
      <c r="G29" s="149"/>
      <c r="H29" s="150" t="s">
        <v>28</v>
      </c>
    </row>
    <row r="30" s="145" customFormat="1" ht="18.75" spans="1:8">
      <c r="A30" s="148"/>
      <c r="B30" s="111">
        <v>28</v>
      </c>
      <c r="C30" s="149">
        <v>20202143</v>
      </c>
      <c r="D30" s="150"/>
      <c r="E30" s="150">
        <v>34</v>
      </c>
      <c r="F30" s="151">
        <f t="shared" si="0"/>
        <v>0</v>
      </c>
      <c r="G30" s="149"/>
      <c r="H30" s="150" t="s">
        <v>28</v>
      </c>
    </row>
    <row r="31" s="145" customFormat="1" ht="18.5" customHeight="1" spans="1:8">
      <c r="A31" s="148"/>
      <c r="B31" s="111">
        <v>29</v>
      </c>
      <c r="C31" s="108">
        <v>20202144</v>
      </c>
      <c r="D31" s="108"/>
      <c r="E31" s="108">
        <v>33</v>
      </c>
      <c r="F31" s="152">
        <f t="shared" si="0"/>
        <v>0</v>
      </c>
      <c r="G31" s="108"/>
      <c r="H31" s="108" t="s">
        <v>28</v>
      </c>
    </row>
    <row r="32" s="145" customFormat="1" ht="18.75" spans="1:8">
      <c r="A32" s="148"/>
      <c r="B32" s="111">
        <v>30</v>
      </c>
      <c r="C32" s="149">
        <v>20202145</v>
      </c>
      <c r="D32" s="150"/>
      <c r="E32" s="150">
        <v>36</v>
      </c>
      <c r="F32" s="151">
        <f t="shared" si="0"/>
        <v>0</v>
      </c>
      <c r="G32" s="149"/>
      <c r="H32" s="150" t="s">
        <v>28</v>
      </c>
    </row>
    <row r="33" s="145" customFormat="1" ht="18.75" spans="1:8">
      <c r="A33" s="148"/>
      <c r="B33" s="111">
        <v>31</v>
      </c>
      <c r="C33" s="149">
        <v>20203131</v>
      </c>
      <c r="D33" s="150">
        <v>0</v>
      </c>
      <c r="E33" s="150">
        <v>30</v>
      </c>
      <c r="F33" s="151">
        <f t="shared" si="0"/>
        <v>0</v>
      </c>
      <c r="G33" s="149">
        <f t="shared" si="1"/>
        <v>1</v>
      </c>
      <c r="H33" s="150"/>
    </row>
    <row r="34" s="145" customFormat="1" ht="18.75" spans="1:8">
      <c r="A34" s="148"/>
      <c r="B34" s="111">
        <v>32</v>
      </c>
      <c r="C34" s="149">
        <v>20203132</v>
      </c>
      <c r="D34" s="150">
        <v>0</v>
      </c>
      <c r="E34" s="150">
        <v>33</v>
      </c>
      <c r="F34" s="151">
        <f t="shared" si="0"/>
        <v>0</v>
      </c>
      <c r="G34" s="149">
        <f t="shared" si="1"/>
        <v>1</v>
      </c>
      <c r="H34" s="150"/>
    </row>
    <row r="35" s="145" customFormat="1" ht="18.75" spans="1:8">
      <c r="A35" s="148"/>
      <c r="B35" s="111">
        <v>33</v>
      </c>
      <c r="C35" s="149">
        <v>20203141</v>
      </c>
      <c r="D35" s="150"/>
      <c r="E35" s="150">
        <v>47</v>
      </c>
      <c r="F35" s="151">
        <f t="shared" si="0"/>
        <v>0</v>
      </c>
      <c r="G35" s="149"/>
      <c r="H35" s="150" t="s">
        <v>28</v>
      </c>
    </row>
    <row r="36" s="145" customFormat="1" ht="18.75" spans="1:8">
      <c r="A36" s="148"/>
      <c r="B36" s="111">
        <v>34</v>
      </c>
      <c r="C36" s="149">
        <v>20212131</v>
      </c>
      <c r="D36" s="150">
        <v>0</v>
      </c>
      <c r="E36" s="153">
        <v>39</v>
      </c>
      <c r="F36" s="151">
        <f t="shared" si="0"/>
        <v>0</v>
      </c>
      <c r="G36" s="149">
        <f t="shared" si="1"/>
        <v>1</v>
      </c>
      <c r="H36" s="150"/>
    </row>
    <row r="37" s="145" customFormat="1" ht="18.75" spans="1:8">
      <c r="A37" s="148"/>
      <c r="B37" s="154">
        <v>35</v>
      </c>
      <c r="C37" s="155">
        <v>20212132</v>
      </c>
      <c r="D37" s="155">
        <v>3</v>
      </c>
      <c r="E37" s="156">
        <v>39</v>
      </c>
      <c r="F37" s="157">
        <f t="shared" si="0"/>
        <v>0.0769230769230769</v>
      </c>
      <c r="G37" s="155">
        <f t="shared" si="1"/>
        <v>47</v>
      </c>
      <c r="H37" s="155" t="s">
        <v>29</v>
      </c>
    </row>
    <row r="38" s="145" customFormat="1" ht="18.75" spans="1:8">
      <c r="A38" s="148"/>
      <c r="B38" s="111">
        <v>36</v>
      </c>
      <c r="C38" s="149">
        <v>20212133</v>
      </c>
      <c r="D38" s="150">
        <v>0</v>
      </c>
      <c r="E38" s="153">
        <v>39</v>
      </c>
      <c r="F38" s="151">
        <f t="shared" si="0"/>
        <v>0</v>
      </c>
      <c r="G38" s="149">
        <f t="shared" si="1"/>
        <v>1</v>
      </c>
      <c r="H38" s="150"/>
    </row>
    <row r="39" s="145" customFormat="1" ht="18.75" spans="1:8">
      <c r="A39" s="148"/>
      <c r="B39" s="111">
        <v>37</v>
      </c>
      <c r="C39" s="108">
        <v>20212134</v>
      </c>
      <c r="D39" s="108">
        <v>0</v>
      </c>
      <c r="E39" s="158">
        <v>40</v>
      </c>
      <c r="F39" s="152">
        <f t="shared" si="0"/>
        <v>0</v>
      </c>
      <c r="G39" s="108">
        <f t="shared" si="1"/>
        <v>1</v>
      </c>
      <c r="H39" s="108"/>
    </row>
    <row r="40" s="145" customFormat="1" ht="18.75" spans="1:8">
      <c r="A40" s="148"/>
      <c r="B40" s="111">
        <v>38</v>
      </c>
      <c r="C40" s="149">
        <v>20212135</v>
      </c>
      <c r="D40" s="150">
        <v>0</v>
      </c>
      <c r="E40" s="150">
        <v>40</v>
      </c>
      <c r="F40" s="151">
        <f t="shared" si="0"/>
        <v>0</v>
      </c>
      <c r="G40" s="149">
        <f t="shared" si="1"/>
        <v>1</v>
      </c>
      <c r="H40" s="150"/>
    </row>
    <row r="41" s="145" customFormat="1" ht="18.75" spans="1:8">
      <c r="A41" s="148"/>
      <c r="B41" s="111">
        <v>39</v>
      </c>
      <c r="C41" s="149">
        <v>20212136</v>
      </c>
      <c r="D41" s="150">
        <v>0</v>
      </c>
      <c r="E41" s="150">
        <v>39</v>
      </c>
      <c r="F41" s="151">
        <f t="shared" si="0"/>
        <v>0</v>
      </c>
      <c r="G41" s="149">
        <f t="shared" si="1"/>
        <v>1</v>
      </c>
      <c r="H41" s="150"/>
    </row>
    <row r="42" s="145" customFormat="1" ht="18.75" spans="1:8">
      <c r="A42" s="148"/>
      <c r="B42" s="111">
        <v>40</v>
      </c>
      <c r="C42" s="149">
        <v>20212137</v>
      </c>
      <c r="D42" s="150">
        <v>0</v>
      </c>
      <c r="E42" s="150">
        <v>38</v>
      </c>
      <c r="F42" s="151">
        <f t="shared" si="0"/>
        <v>0</v>
      </c>
      <c r="G42" s="149">
        <f t="shared" si="1"/>
        <v>1</v>
      </c>
      <c r="H42" s="150"/>
    </row>
    <row r="43" s="145" customFormat="1" ht="18.75" spans="1:8">
      <c r="A43" s="148"/>
      <c r="B43" s="111">
        <v>41</v>
      </c>
      <c r="C43" s="149">
        <v>20212138</v>
      </c>
      <c r="D43" s="150">
        <v>0</v>
      </c>
      <c r="E43" s="153">
        <v>39</v>
      </c>
      <c r="F43" s="151">
        <f t="shared" si="0"/>
        <v>0</v>
      </c>
      <c r="G43" s="149">
        <f t="shared" si="1"/>
        <v>1</v>
      </c>
      <c r="H43" s="150"/>
    </row>
    <row r="44" s="145" customFormat="1" ht="18.75" spans="1:8">
      <c r="A44" s="148"/>
      <c r="B44" s="111">
        <v>42</v>
      </c>
      <c r="C44" s="149">
        <v>20213131</v>
      </c>
      <c r="D44" s="150">
        <v>0</v>
      </c>
      <c r="E44" s="153">
        <v>41</v>
      </c>
      <c r="F44" s="151">
        <f t="shared" si="0"/>
        <v>0</v>
      </c>
      <c r="G44" s="149">
        <f t="shared" si="1"/>
        <v>1</v>
      </c>
      <c r="H44" s="150"/>
    </row>
    <row r="45" s="145" customFormat="1" ht="18.75" spans="1:8">
      <c r="A45" s="148"/>
      <c r="B45" s="111">
        <v>43</v>
      </c>
      <c r="C45" s="149">
        <v>20212141</v>
      </c>
      <c r="D45" s="150">
        <v>0</v>
      </c>
      <c r="E45" s="153">
        <v>43</v>
      </c>
      <c r="F45" s="151">
        <f t="shared" si="0"/>
        <v>0</v>
      </c>
      <c r="G45" s="149">
        <f t="shared" si="1"/>
        <v>1</v>
      </c>
      <c r="H45" s="150"/>
    </row>
    <row r="46" s="145" customFormat="1" ht="18.75" spans="1:8">
      <c r="A46" s="148"/>
      <c r="B46" s="111">
        <v>44</v>
      </c>
      <c r="C46" s="108">
        <v>20212142</v>
      </c>
      <c r="D46" s="108">
        <v>0</v>
      </c>
      <c r="E46" s="158">
        <v>41</v>
      </c>
      <c r="F46" s="152">
        <f t="shared" si="0"/>
        <v>0</v>
      </c>
      <c r="G46" s="108">
        <f t="shared" si="1"/>
        <v>1</v>
      </c>
      <c r="H46" s="150"/>
    </row>
    <row r="47" s="146" customFormat="1" ht="18.75" spans="1:8">
      <c r="A47" s="148"/>
      <c r="B47" s="111">
        <v>45</v>
      </c>
      <c r="C47" s="149">
        <v>20212143</v>
      </c>
      <c r="D47" s="150">
        <v>0</v>
      </c>
      <c r="E47" s="150">
        <v>43</v>
      </c>
      <c r="F47" s="151">
        <f t="shared" si="0"/>
        <v>0</v>
      </c>
      <c r="G47" s="149">
        <f t="shared" si="1"/>
        <v>1</v>
      </c>
      <c r="H47" s="150"/>
    </row>
    <row r="48" s="146" customFormat="1" ht="18.75" spans="1:8">
      <c r="A48" s="148"/>
      <c r="B48" s="111">
        <v>46</v>
      </c>
      <c r="C48" s="149">
        <v>20212144</v>
      </c>
      <c r="D48" s="150">
        <v>0</v>
      </c>
      <c r="E48" s="150">
        <v>42</v>
      </c>
      <c r="F48" s="151">
        <f t="shared" si="0"/>
        <v>0</v>
      </c>
      <c r="G48" s="149">
        <f t="shared" si="1"/>
        <v>1</v>
      </c>
      <c r="H48" s="150"/>
    </row>
    <row r="49" s="146" customFormat="1" ht="18.75" spans="1:8">
      <c r="A49" s="148"/>
      <c r="B49" s="111">
        <v>47</v>
      </c>
      <c r="C49" s="149">
        <v>20212145</v>
      </c>
      <c r="D49" s="150">
        <v>0</v>
      </c>
      <c r="E49" s="150">
        <v>43</v>
      </c>
      <c r="F49" s="151">
        <f t="shared" si="0"/>
        <v>0</v>
      </c>
      <c r="G49" s="149">
        <f t="shared" si="1"/>
        <v>1</v>
      </c>
      <c r="H49" s="150"/>
    </row>
    <row r="50" s="146" customFormat="1" ht="18.75" spans="1:8">
      <c r="A50" s="26" t="s">
        <v>3</v>
      </c>
      <c r="B50" s="111">
        <v>48</v>
      </c>
      <c r="C50" s="69">
        <v>20182430</v>
      </c>
      <c r="D50" s="65">
        <v>0</v>
      </c>
      <c r="E50" s="65">
        <v>42</v>
      </c>
      <c r="F50" s="159">
        <f t="shared" si="0"/>
        <v>0</v>
      </c>
      <c r="G50" s="65">
        <f>RANK(F50,$F$50:$F$115,1)</f>
        <v>1</v>
      </c>
      <c r="H50" s="65"/>
    </row>
    <row r="51" s="146" customFormat="1" ht="18.75" spans="1:8">
      <c r="A51" s="65"/>
      <c r="B51" s="111">
        <v>49</v>
      </c>
      <c r="C51" s="69">
        <v>20182431</v>
      </c>
      <c r="D51" s="65">
        <v>0</v>
      </c>
      <c r="E51" s="65">
        <v>30</v>
      </c>
      <c r="F51" s="159">
        <f t="shared" ref="F51:F114" si="2">D51/E51</f>
        <v>0</v>
      </c>
      <c r="G51" s="65">
        <f t="shared" ref="G51:G114" si="3">RANK(F51,$F$50:$F$115,1)</f>
        <v>1</v>
      </c>
      <c r="H51" s="65"/>
    </row>
    <row r="52" s="146" customFormat="1" ht="18.75" spans="1:8">
      <c r="A52" s="65"/>
      <c r="B52" s="111">
        <v>50</v>
      </c>
      <c r="C52" s="69">
        <v>20182432</v>
      </c>
      <c r="D52" s="65">
        <v>0</v>
      </c>
      <c r="E52" s="65">
        <v>44</v>
      </c>
      <c r="F52" s="159">
        <f t="shared" si="2"/>
        <v>0</v>
      </c>
      <c r="G52" s="65">
        <f t="shared" si="3"/>
        <v>1</v>
      </c>
      <c r="H52" s="65"/>
    </row>
    <row r="53" s="146" customFormat="1" ht="18.75" spans="1:8">
      <c r="A53" s="65"/>
      <c r="B53" s="111">
        <v>51</v>
      </c>
      <c r="C53" s="69">
        <v>20182433</v>
      </c>
      <c r="D53" s="65">
        <v>0</v>
      </c>
      <c r="E53" s="65">
        <v>30</v>
      </c>
      <c r="F53" s="159">
        <f t="shared" si="2"/>
        <v>0</v>
      </c>
      <c r="G53" s="65">
        <f t="shared" si="3"/>
        <v>1</v>
      </c>
      <c r="H53" s="65"/>
    </row>
    <row r="54" s="146" customFormat="1" ht="18.75" spans="1:8">
      <c r="A54" s="65"/>
      <c r="B54" s="111">
        <v>52</v>
      </c>
      <c r="C54" s="69">
        <v>20182434</v>
      </c>
      <c r="D54" s="65">
        <v>0</v>
      </c>
      <c r="E54" s="65">
        <v>50</v>
      </c>
      <c r="F54" s="159">
        <f t="shared" si="2"/>
        <v>0</v>
      </c>
      <c r="G54" s="65">
        <f t="shared" si="3"/>
        <v>1</v>
      </c>
      <c r="H54" s="65"/>
    </row>
    <row r="55" s="146" customFormat="1" ht="18.75" spans="1:8">
      <c r="A55" s="65"/>
      <c r="B55" s="111">
        <v>53</v>
      </c>
      <c r="C55" s="69">
        <v>20182435</v>
      </c>
      <c r="D55" s="65">
        <v>0</v>
      </c>
      <c r="E55" s="65">
        <v>23</v>
      </c>
      <c r="F55" s="159">
        <f t="shared" si="2"/>
        <v>0</v>
      </c>
      <c r="G55" s="65">
        <f t="shared" si="3"/>
        <v>1</v>
      </c>
      <c r="H55" s="65"/>
    </row>
    <row r="56" s="146" customFormat="1" ht="18.75" spans="1:8">
      <c r="A56" s="65"/>
      <c r="B56" s="111">
        <v>54</v>
      </c>
      <c r="C56" s="69">
        <v>20182531</v>
      </c>
      <c r="D56" s="65">
        <v>0</v>
      </c>
      <c r="E56" s="65">
        <v>32</v>
      </c>
      <c r="F56" s="159">
        <f t="shared" si="2"/>
        <v>0</v>
      </c>
      <c r="G56" s="65">
        <f t="shared" si="3"/>
        <v>1</v>
      </c>
      <c r="H56" s="65"/>
    </row>
    <row r="57" s="146" customFormat="1" ht="18.75" spans="1:8">
      <c r="A57" s="65"/>
      <c r="B57" s="111">
        <v>55</v>
      </c>
      <c r="C57" s="69">
        <v>20182532</v>
      </c>
      <c r="D57" s="65">
        <v>0</v>
      </c>
      <c r="E57" s="65">
        <v>32</v>
      </c>
      <c r="F57" s="159">
        <f t="shared" si="2"/>
        <v>0</v>
      </c>
      <c r="G57" s="65">
        <f t="shared" si="3"/>
        <v>1</v>
      </c>
      <c r="H57" s="65"/>
    </row>
    <row r="58" s="146" customFormat="1" ht="18.75" spans="1:8">
      <c r="A58" s="65"/>
      <c r="B58" s="111">
        <v>56</v>
      </c>
      <c r="C58" s="69">
        <v>20182533</v>
      </c>
      <c r="D58" s="65">
        <v>0</v>
      </c>
      <c r="E58" s="65">
        <v>32</v>
      </c>
      <c r="F58" s="159">
        <f t="shared" si="2"/>
        <v>0</v>
      </c>
      <c r="G58" s="65">
        <f t="shared" si="3"/>
        <v>1</v>
      </c>
      <c r="H58" s="65"/>
    </row>
    <row r="59" s="146" customFormat="1" ht="18.75" spans="1:8">
      <c r="A59" s="65"/>
      <c r="B59" s="111">
        <v>57</v>
      </c>
      <c r="C59" s="69">
        <v>20182534</v>
      </c>
      <c r="D59" s="65">
        <v>0</v>
      </c>
      <c r="E59" s="65">
        <v>37</v>
      </c>
      <c r="F59" s="159">
        <f t="shared" si="2"/>
        <v>0</v>
      </c>
      <c r="G59" s="65">
        <f t="shared" si="3"/>
        <v>1</v>
      </c>
      <c r="H59" s="65"/>
    </row>
    <row r="60" s="146" customFormat="1" ht="18.75" spans="1:8">
      <c r="A60" s="65"/>
      <c r="B60" s="111">
        <v>58</v>
      </c>
      <c r="C60" s="69">
        <v>20182535</v>
      </c>
      <c r="D60" s="65">
        <v>0</v>
      </c>
      <c r="E60" s="65">
        <v>37</v>
      </c>
      <c r="F60" s="159">
        <f t="shared" si="2"/>
        <v>0</v>
      </c>
      <c r="G60" s="65">
        <f t="shared" si="3"/>
        <v>1</v>
      </c>
      <c r="H60" s="65"/>
    </row>
    <row r="61" s="146" customFormat="1" ht="18.75" spans="1:8">
      <c r="A61" s="65"/>
      <c r="B61" s="111">
        <v>59</v>
      </c>
      <c r="C61" s="69">
        <v>20182536</v>
      </c>
      <c r="D61" s="65">
        <v>0</v>
      </c>
      <c r="E61" s="65">
        <v>35</v>
      </c>
      <c r="F61" s="159">
        <f t="shared" si="2"/>
        <v>0</v>
      </c>
      <c r="G61" s="65">
        <f t="shared" si="3"/>
        <v>1</v>
      </c>
      <c r="H61" s="65"/>
    </row>
    <row r="62" s="146" customFormat="1" ht="18.75" spans="1:8">
      <c r="A62" s="65"/>
      <c r="B62" s="111">
        <v>60</v>
      </c>
      <c r="C62" s="69">
        <v>20182631</v>
      </c>
      <c r="D62" s="65">
        <v>0</v>
      </c>
      <c r="E62" s="65">
        <v>38</v>
      </c>
      <c r="F62" s="159">
        <f t="shared" si="2"/>
        <v>0</v>
      </c>
      <c r="G62" s="65">
        <f t="shared" si="3"/>
        <v>1</v>
      </c>
      <c r="H62" s="65"/>
    </row>
    <row r="63" s="146" customFormat="1" ht="18.75" spans="1:8">
      <c r="A63" s="65"/>
      <c r="B63" s="111">
        <v>61</v>
      </c>
      <c r="C63" s="69">
        <v>20182632</v>
      </c>
      <c r="D63" s="65">
        <v>0</v>
      </c>
      <c r="E63" s="65">
        <v>37</v>
      </c>
      <c r="F63" s="159">
        <f t="shared" si="2"/>
        <v>0</v>
      </c>
      <c r="G63" s="65">
        <f t="shared" si="3"/>
        <v>1</v>
      </c>
      <c r="H63" s="65"/>
    </row>
    <row r="64" s="146" customFormat="1" ht="18.75" spans="1:8">
      <c r="A64" s="65"/>
      <c r="B64" s="111">
        <v>62</v>
      </c>
      <c r="C64" s="69">
        <v>20182633</v>
      </c>
      <c r="D64" s="65">
        <v>0</v>
      </c>
      <c r="E64" s="65">
        <v>39</v>
      </c>
      <c r="F64" s="159">
        <f t="shared" si="2"/>
        <v>0</v>
      </c>
      <c r="G64" s="65">
        <f t="shared" si="3"/>
        <v>1</v>
      </c>
      <c r="H64" s="65"/>
    </row>
    <row r="65" s="146" customFormat="1" ht="18.75" spans="1:8">
      <c r="A65" s="65"/>
      <c r="B65" s="111">
        <v>63</v>
      </c>
      <c r="C65" s="69">
        <v>20182634</v>
      </c>
      <c r="D65" s="65">
        <v>0</v>
      </c>
      <c r="E65" s="65">
        <v>39</v>
      </c>
      <c r="F65" s="159">
        <f t="shared" si="2"/>
        <v>0</v>
      </c>
      <c r="G65" s="65">
        <f t="shared" si="3"/>
        <v>1</v>
      </c>
      <c r="H65" s="65"/>
    </row>
    <row r="66" s="146" customFormat="1" ht="18.75" spans="1:8">
      <c r="A66" s="65"/>
      <c r="B66" s="111">
        <v>64</v>
      </c>
      <c r="C66" s="69">
        <v>20192431</v>
      </c>
      <c r="D66" s="65">
        <v>0</v>
      </c>
      <c r="E66" s="65">
        <v>36</v>
      </c>
      <c r="F66" s="159">
        <f t="shared" si="2"/>
        <v>0</v>
      </c>
      <c r="G66" s="65">
        <f t="shared" si="3"/>
        <v>1</v>
      </c>
      <c r="H66" s="65"/>
    </row>
    <row r="67" s="146" customFormat="1" ht="18.75" spans="1:8">
      <c r="A67" s="65"/>
      <c r="B67" s="111">
        <v>65</v>
      </c>
      <c r="C67" s="69">
        <v>20192432</v>
      </c>
      <c r="D67" s="65">
        <v>0</v>
      </c>
      <c r="E67" s="65">
        <v>36</v>
      </c>
      <c r="F67" s="159">
        <f t="shared" si="2"/>
        <v>0</v>
      </c>
      <c r="G67" s="65">
        <f t="shared" si="3"/>
        <v>1</v>
      </c>
      <c r="H67" s="65"/>
    </row>
    <row r="68" s="146" customFormat="1" ht="18.75" spans="1:8">
      <c r="A68" s="65"/>
      <c r="B68" s="111">
        <v>66</v>
      </c>
      <c r="C68" s="69">
        <v>20192433</v>
      </c>
      <c r="D68" s="65">
        <v>0</v>
      </c>
      <c r="E68" s="65">
        <v>36</v>
      </c>
      <c r="F68" s="159">
        <f t="shared" si="2"/>
        <v>0</v>
      </c>
      <c r="G68" s="65">
        <f t="shared" si="3"/>
        <v>1</v>
      </c>
      <c r="H68" s="65"/>
    </row>
    <row r="69" s="146" customFormat="1" ht="18.75" spans="1:8">
      <c r="A69" s="65"/>
      <c r="B69" s="111">
        <v>67</v>
      </c>
      <c r="C69" s="69">
        <v>20192434</v>
      </c>
      <c r="D69" s="65">
        <v>0</v>
      </c>
      <c r="E69" s="65">
        <v>35</v>
      </c>
      <c r="F69" s="159">
        <f t="shared" si="2"/>
        <v>0</v>
      </c>
      <c r="G69" s="65">
        <f t="shared" si="3"/>
        <v>1</v>
      </c>
      <c r="H69" s="65"/>
    </row>
    <row r="70" s="146" customFormat="1" ht="18.75" spans="1:8">
      <c r="A70" s="65"/>
      <c r="B70" s="111">
        <v>68</v>
      </c>
      <c r="C70" s="69">
        <v>20192435</v>
      </c>
      <c r="D70" s="65">
        <v>0</v>
      </c>
      <c r="E70" s="65">
        <v>24</v>
      </c>
      <c r="F70" s="159">
        <f t="shared" si="2"/>
        <v>0</v>
      </c>
      <c r="G70" s="65">
        <f t="shared" si="3"/>
        <v>1</v>
      </c>
      <c r="H70" s="65"/>
    </row>
    <row r="71" s="146" customFormat="1" ht="18.75" spans="1:8">
      <c r="A71" s="65"/>
      <c r="B71" s="111">
        <v>69</v>
      </c>
      <c r="C71" s="69">
        <v>20192436</v>
      </c>
      <c r="D71" s="65">
        <v>0</v>
      </c>
      <c r="E71" s="65">
        <v>25</v>
      </c>
      <c r="F71" s="159">
        <f t="shared" si="2"/>
        <v>0</v>
      </c>
      <c r="G71" s="65">
        <f t="shared" si="3"/>
        <v>1</v>
      </c>
      <c r="H71" s="65"/>
    </row>
    <row r="72" s="146" customFormat="1" ht="18.75" spans="1:8">
      <c r="A72" s="65"/>
      <c r="B72" s="111">
        <v>70</v>
      </c>
      <c r="C72" s="69">
        <v>20192437</v>
      </c>
      <c r="D72" s="65">
        <v>0</v>
      </c>
      <c r="E72" s="65">
        <v>28</v>
      </c>
      <c r="F72" s="159">
        <f t="shared" si="2"/>
        <v>0</v>
      </c>
      <c r="G72" s="65">
        <f t="shared" si="3"/>
        <v>1</v>
      </c>
      <c r="H72" s="65"/>
    </row>
    <row r="73" s="146" customFormat="1" ht="18.75" spans="1:8">
      <c r="A73" s="65"/>
      <c r="B73" s="111">
        <v>71</v>
      </c>
      <c r="C73" s="69">
        <v>20192531</v>
      </c>
      <c r="D73" s="65">
        <v>0</v>
      </c>
      <c r="E73" s="65">
        <v>35</v>
      </c>
      <c r="F73" s="159">
        <f t="shared" si="2"/>
        <v>0</v>
      </c>
      <c r="G73" s="65">
        <f t="shared" si="3"/>
        <v>1</v>
      </c>
      <c r="H73" s="65"/>
    </row>
    <row r="74" s="146" customFormat="1" ht="18.75" spans="1:8">
      <c r="A74" s="65"/>
      <c r="B74" s="111">
        <v>72</v>
      </c>
      <c r="C74" s="69">
        <v>20192532</v>
      </c>
      <c r="D74" s="65">
        <v>0</v>
      </c>
      <c r="E74" s="65">
        <v>38</v>
      </c>
      <c r="F74" s="159">
        <f t="shared" si="2"/>
        <v>0</v>
      </c>
      <c r="G74" s="65">
        <f t="shared" si="3"/>
        <v>1</v>
      </c>
      <c r="H74" s="65"/>
    </row>
    <row r="75" s="146" customFormat="1" ht="18.75" spans="1:8">
      <c r="A75" s="65"/>
      <c r="B75" s="154">
        <v>73</v>
      </c>
      <c r="C75" s="161">
        <v>20192533</v>
      </c>
      <c r="D75" s="16">
        <v>3</v>
      </c>
      <c r="E75" s="16">
        <v>37</v>
      </c>
      <c r="F75" s="162">
        <f t="shared" si="2"/>
        <v>0.0810810810810811</v>
      </c>
      <c r="G75" s="16">
        <f t="shared" si="3"/>
        <v>66</v>
      </c>
      <c r="H75" s="16" t="s">
        <v>29</v>
      </c>
    </row>
    <row r="76" s="146" customFormat="1" ht="18.75" spans="1:8">
      <c r="A76" s="65"/>
      <c r="B76" s="111">
        <v>74</v>
      </c>
      <c r="C76" s="69">
        <v>20192534</v>
      </c>
      <c r="D76" s="65">
        <v>0</v>
      </c>
      <c r="E76" s="65">
        <v>35</v>
      </c>
      <c r="F76" s="159">
        <f t="shared" si="2"/>
        <v>0</v>
      </c>
      <c r="G76" s="65">
        <f t="shared" si="3"/>
        <v>1</v>
      </c>
      <c r="H76" s="65"/>
    </row>
    <row r="77" s="146" customFormat="1" ht="18.75" spans="1:8">
      <c r="A77" s="65"/>
      <c r="B77" s="111">
        <v>75</v>
      </c>
      <c r="C77" s="69">
        <v>20192535</v>
      </c>
      <c r="D77" s="65">
        <v>0</v>
      </c>
      <c r="E77" s="65">
        <v>29</v>
      </c>
      <c r="F77" s="159">
        <f t="shared" si="2"/>
        <v>0</v>
      </c>
      <c r="G77" s="65">
        <f t="shared" si="3"/>
        <v>1</v>
      </c>
      <c r="H77" s="65"/>
    </row>
    <row r="78" s="146" customFormat="1" ht="18.75" spans="1:8">
      <c r="A78" s="65"/>
      <c r="B78" s="111">
        <v>76</v>
      </c>
      <c r="C78" s="69">
        <v>20192536</v>
      </c>
      <c r="D78" s="65">
        <v>0</v>
      </c>
      <c r="E78" s="65">
        <v>29</v>
      </c>
      <c r="F78" s="159">
        <f t="shared" si="2"/>
        <v>0</v>
      </c>
      <c r="G78" s="65">
        <f t="shared" si="3"/>
        <v>1</v>
      </c>
      <c r="H78" s="65"/>
    </row>
    <row r="79" s="146" customFormat="1" ht="18.75" spans="1:8">
      <c r="A79" s="65"/>
      <c r="B79" s="111">
        <v>77</v>
      </c>
      <c r="C79" s="69">
        <v>20192631</v>
      </c>
      <c r="D79" s="65">
        <v>0</v>
      </c>
      <c r="E79" s="65">
        <v>39</v>
      </c>
      <c r="F79" s="159">
        <f t="shared" si="2"/>
        <v>0</v>
      </c>
      <c r="G79" s="65">
        <f t="shared" si="3"/>
        <v>1</v>
      </c>
      <c r="H79" s="65"/>
    </row>
    <row r="80" s="146" customFormat="1" ht="18.75" spans="1:8">
      <c r="A80" s="65"/>
      <c r="B80" s="111">
        <v>78</v>
      </c>
      <c r="C80" s="69">
        <v>20192632</v>
      </c>
      <c r="D80" s="65">
        <v>0</v>
      </c>
      <c r="E80" s="65">
        <v>39</v>
      </c>
      <c r="F80" s="159">
        <f t="shared" si="2"/>
        <v>0</v>
      </c>
      <c r="G80" s="65">
        <f t="shared" si="3"/>
        <v>1</v>
      </c>
      <c r="H80" s="65"/>
    </row>
    <row r="81" s="146" customFormat="1" ht="18.75" spans="1:8">
      <c r="A81" s="65"/>
      <c r="B81" s="111">
        <v>79</v>
      </c>
      <c r="C81" s="69">
        <v>20192633</v>
      </c>
      <c r="D81" s="65">
        <v>0</v>
      </c>
      <c r="E81" s="65">
        <v>36</v>
      </c>
      <c r="F81" s="159">
        <f t="shared" si="2"/>
        <v>0</v>
      </c>
      <c r="G81" s="65">
        <f t="shared" si="3"/>
        <v>1</v>
      </c>
      <c r="H81" s="65"/>
    </row>
    <row r="82" s="146" customFormat="1" ht="18.75" spans="1:8">
      <c r="A82" s="65"/>
      <c r="B82" s="111">
        <v>80</v>
      </c>
      <c r="C82" s="69">
        <v>20192634</v>
      </c>
      <c r="D82" s="65">
        <v>0</v>
      </c>
      <c r="E82" s="65">
        <v>35</v>
      </c>
      <c r="F82" s="159">
        <f t="shared" si="2"/>
        <v>0</v>
      </c>
      <c r="G82" s="65">
        <f t="shared" si="3"/>
        <v>1</v>
      </c>
      <c r="H82" s="65"/>
    </row>
    <row r="83" s="146" customFormat="1" ht="18.75" spans="1:8">
      <c r="A83" s="65"/>
      <c r="B83" s="111">
        <v>81</v>
      </c>
      <c r="C83" s="69">
        <v>20202430</v>
      </c>
      <c r="D83" s="65">
        <v>0</v>
      </c>
      <c r="E83" s="65">
        <v>41</v>
      </c>
      <c r="F83" s="159">
        <f t="shared" si="2"/>
        <v>0</v>
      </c>
      <c r="G83" s="65">
        <f t="shared" si="3"/>
        <v>1</v>
      </c>
      <c r="H83" s="65"/>
    </row>
    <row r="84" s="146" customFormat="1" ht="18.75" spans="1:8">
      <c r="A84" s="65"/>
      <c r="B84" s="111">
        <v>82</v>
      </c>
      <c r="C84" s="69">
        <v>20202431</v>
      </c>
      <c r="D84" s="65">
        <v>0</v>
      </c>
      <c r="E84" s="65">
        <v>42</v>
      </c>
      <c r="F84" s="159">
        <f t="shared" si="2"/>
        <v>0</v>
      </c>
      <c r="G84" s="65">
        <f t="shared" si="3"/>
        <v>1</v>
      </c>
      <c r="H84" s="65"/>
    </row>
    <row r="85" s="146" customFormat="1" ht="18.75" spans="1:8">
      <c r="A85" s="65"/>
      <c r="B85" s="111">
        <v>83</v>
      </c>
      <c r="C85" s="69">
        <v>20202432</v>
      </c>
      <c r="D85" s="65">
        <v>0</v>
      </c>
      <c r="E85" s="65">
        <v>40</v>
      </c>
      <c r="F85" s="159">
        <f t="shared" si="2"/>
        <v>0</v>
      </c>
      <c r="G85" s="65">
        <f t="shared" si="3"/>
        <v>1</v>
      </c>
      <c r="H85" s="65"/>
    </row>
    <row r="86" s="146" customFormat="1" ht="18.75" spans="1:8">
      <c r="A86" s="65"/>
      <c r="B86" s="111">
        <v>84</v>
      </c>
      <c r="C86" s="69">
        <v>20202433</v>
      </c>
      <c r="D86" s="65">
        <v>0</v>
      </c>
      <c r="E86" s="65">
        <v>40</v>
      </c>
      <c r="F86" s="159">
        <f t="shared" si="2"/>
        <v>0</v>
      </c>
      <c r="G86" s="65">
        <f t="shared" si="3"/>
        <v>1</v>
      </c>
      <c r="H86" s="65"/>
    </row>
    <row r="87" s="146" customFormat="1" ht="18.75" spans="1:8">
      <c r="A87" s="65"/>
      <c r="B87" s="111">
        <v>85</v>
      </c>
      <c r="C87" s="69">
        <v>20202434</v>
      </c>
      <c r="D87" s="65">
        <v>0</v>
      </c>
      <c r="E87" s="65">
        <v>42</v>
      </c>
      <c r="F87" s="159">
        <f t="shared" si="2"/>
        <v>0</v>
      </c>
      <c r="G87" s="65">
        <f t="shared" si="3"/>
        <v>1</v>
      </c>
      <c r="H87" s="65"/>
    </row>
    <row r="88" s="146" customFormat="1" ht="18.75" spans="1:8">
      <c r="A88" s="65"/>
      <c r="B88" s="111">
        <v>86</v>
      </c>
      <c r="C88" s="69">
        <v>20202435</v>
      </c>
      <c r="D88" s="65">
        <v>0</v>
      </c>
      <c r="E88" s="65">
        <v>50</v>
      </c>
      <c r="F88" s="159">
        <f t="shared" si="2"/>
        <v>0</v>
      </c>
      <c r="G88" s="65">
        <f t="shared" si="3"/>
        <v>1</v>
      </c>
      <c r="H88" s="65"/>
    </row>
    <row r="89" s="146" customFormat="1" ht="18.75" spans="1:8">
      <c r="A89" s="65"/>
      <c r="B89" s="111">
        <v>87</v>
      </c>
      <c r="C89" s="69">
        <v>20202531</v>
      </c>
      <c r="D89" s="65">
        <v>0</v>
      </c>
      <c r="E89" s="65">
        <v>39</v>
      </c>
      <c r="F89" s="159">
        <f t="shared" si="2"/>
        <v>0</v>
      </c>
      <c r="G89" s="65">
        <f t="shared" si="3"/>
        <v>1</v>
      </c>
      <c r="H89" s="65"/>
    </row>
    <row r="90" s="146" customFormat="1" ht="18.75" spans="1:8">
      <c r="A90" s="65"/>
      <c r="B90" s="154">
        <v>88</v>
      </c>
      <c r="C90" s="161">
        <v>20202532</v>
      </c>
      <c r="D90" s="16">
        <v>2</v>
      </c>
      <c r="E90" s="16">
        <v>34</v>
      </c>
      <c r="F90" s="162">
        <f t="shared" si="2"/>
        <v>0.0588235294117647</v>
      </c>
      <c r="G90" s="16">
        <f t="shared" si="3"/>
        <v>65</v>
      </c>
      <c r="H90" s="16" t="s">
        <v>29</v>
      </c>
    </row>
    <row r="91" s="146" customFormat="1" ht="18.75" spans="1:8">
      <c r="A91" s="65"/>
      <c r="B91" s="111">
        <v>89</v>
      </c>
      <c r="C91" s="69">
        <v>20202533</v>
      </c>
      <c r="D91" s="65">
        <v>0</v>
      </c>
      <c r="E91" s="65">
        <v>40</v>
      </c>
      <c r="F91" s="127">
        <f t="shared" si="2"/>
        <v>0</v>
      </c>
      <c r="G91" s="7">
        <f t="shared" si="3"/>
        <v>1</v>
      </c>
      <c r="H91" s="65"/>
    </row>
    <row r="92" s="146" customFormat="1" ht="18.75" spans="1:8">
      <c r="A92" s="65"/>
      <c r="B92" s="111">
        <v>90</v>
      </c>
      <c r="C92" s="69">
        <v>20202534</v>
      </c>
      <c r="D92" s="65">
        <v>0</v>
      </c>
      <c r="E92" s="65">
        <v>36</v>
      </c>
      <c r="F92" s="159">
        <f t="shared" si="2"/>
        <v>0</v>
      </c>
      <c r="G92" s="65">
        <f t="shared" si="3"/>
        <v>1</v>
      </c>
      <c r="H92" s="65"/>
    </row>
    <row r="93" s="146" customFormat="1" ht="18.75" spans="1:8">
      <c r="A93" s="65"/>
      <c r="B93" s="111">
        <v>91</v>
      </c>
      <c r="C93" s="69">
        <v>20202535</v>
      </c>
      <c r="D93" s="65">
        <v>0</v>
      </c>
      <c r="E93" s="65">
        <v>26</v>
      </c>
      <c r="F93" s="159">
        <f t="shared" si="2"/>
        <v>0</v>
      </c>
      <c r="G93" s="65">
        <f t="shared" si="3"/>
        <v>1</v>
      </c>
      <c r="H93" s="65"/>
    </row>
    <row r="94" s="146" customFormat="1" ht="18.75" spans="1:8">
      <c r="A94" s="65"/>
      <c r="B94" s="111">
        <v>92</v>
      </c>
      <c r="C94" s="69">
        <v>20202536</v>
      </c>
      <c r="D94" s="65">
        <v>0</v>
      </c>
      <c r="E94" s="65">
        <v>26</v>
      </c>
      <c r="F94" s="159">
        <f t="shared" si="2"/>
        <v>0</v>
      </c>
      <c r="G94" s="65">
        <f t="shared" si="3"/>
        <v>1</v>
      </c>
      <c r="H94" s="65"/>
    </row>
    <row r="95" s="146" customFormat="1" ht="18.75" spans="1:8">
      <c r="A95" s="65"/>
      <c r="B95" s="111">
        <v>93</v>
      </c>
      <c r="C95" s="69">
        <v>20202631</v>
      </c>
      <c r="D95" s="65">
        <v>0</v>
      </c>
      <c r="E95" s="65">
        <v>46</v>
      </c>
      <c r="F95" s="159">
        <f t="shared" si="2"/>
        <v>0</v>
      </c>
      <c r="G95" s="65">
        <f t="shared" si="3"/>
        <v>1</v>
      </c>
      <c r="H95" s="65"/>
    </row>
    <row r="96" s="146" customFormat="1" ht="18.75" spans="1:8">
      <c r="A96" s="65"/>
      <c r="B96" s="111">
        <v>94</v>
      </c>
      <c r="C96" s="69">
        <v>20202632</v>
      </c>
      <c r="D96" s="65">
        <v>0</v>
      </c>
      <c r="E96" s="65">
        <v>45</v>
      </c>
      <c r="F96" s="159">
        <f t="shared" si="2"/>
        <v>0</v>
      </c>
      <c r="G96" s="65">
        <f t="shared" si="3"/>
        <v>1</v>
      </c>
      <c r="H96" s="65"/>
    </row>
    <row r="97" s="146" customFormat="1" ht="18.75" spans="1:8">
      <c r="A97" s="65"/>
      <c r="B97" s="111">
        <v>95</v>
      </c>
      <c r="C97" s="69">
        <v>20202633</v>
      </c>
      <c r="D97" s="65">
        <v>0</v>
      </c>
      <c r="E97" s="65">
        <v>35</v>
      </c>
      <c r="F97" s="159">
        <f t="shared" si="2"/>
        <v>0</v>
      </c>
      <c r="G97" s="65">
        <f t="shared" si="3"/>
        <v>1</v>
      </c>
      <c r="H97" s="65"/>
    </row>
    <row r="98" s="146" customFormat="1" ht="18.75" spans="1:8">
      <c r="A98" s="65"/>
      <c r="B98" s="111">
        <v>96</v>
      </c>
      <c r="C98" s="69">
        <v>20202634</v>
      </c>
      <c r="D98" s="65">
        <v>0</v>
      </c>
      <c r="E98" s="65">
        <v>32</v>
      </c>
      <c r="F98" s="159">
        <f t="shared" si="2"/>
        <v>0</v>
      </c>
      <c r="G98" s="65">
        <f t="shared" si="3"/>
        <v>1</v>
      </c>
      <c r="H98" s="65"/>
    </row>
    <row r="99" s="146" customFormat="1" ht="18.75" spans="1:8">
      <c r="A99" s="65"/>
      <c r="B99" s="111">
        <v>97</v>
      </c>
      <c r="C99" s="69">
        <v>20202641</v>
      </c>
      <c r="D99" s="65">
        <v>0</v>
      </c>
      <c r="E99" s="65">
        <v>47</v>
      </c>
      <c r="F99" s="159">
        <f t="shared" si="2"/>
        <v>0</v>
      </c>
      <c r="G99" s="65">
        <f t="shared" si="3"/>
        <v>1</v>
      </c>
      <c r="H99" s="65"/>
    </row>
    <row r="100" s="146" customFormat="1" ht="18.75" spans="1:8">
      <c r="A100" s="65"/>
      <c r="B100" s="111">
        <v>98</v>
      </c>
      <c r="C100" s="69">
        <v>20202642</v>
      </c>
      <c r="D100" s="65">
        <v>0</v>
      </c>
      <c r="E100" s="65">
        <v>44</v>
      </c>
      <c r="F100" s="159">
        <f t="shared" si="2"/>
        <v>0</v>
      </c>
      <c r="G100" s="65">
        <f t="shared" si="3"/>
        <v>1</v>
      </c>
      <c r="H100" s="65"/>
    </row>
    <row r="101" s="146" customFormat="1" ht="18.75" spans="1:8">
      <c r="A101" s="65"/>
      <c r="B101" s="111">
        <v>99</v>
      </c>
      <c r="C101" s="69">
        <v>20202643</v>
      </c>
      <c r="D101" s="65">
        <v>0</v>
      </c>
      <c r="E101" s="65">
        <v>41</v>
      </c>
      <c r="F101" s="159">
        <f t="shared" si="2"/>
        <v>0</v>
      </c>
      <c r="G101" s="65">
        <f t="shared" si="3"/>
        <v>1</v>
      </c>
      <c r="H101" s="65"/>
    </row>
    <row r="102" s="146" customFormat="1" ht="18.75" spans="1:8">
      <c r="A102" s="65"/>
      <c r="B102" s="111">
        <v>100</v>
      </c>
      <c r="C102" s="69">
        <v>20212431</v>
      </c>
      <c r="D102" s="65">
        <v>0</v>
      </c>
      <c r="E102" s="65">
        <v>45</v>
      </c>
      <c r="F102" s="159">
        <f t="shared" si="2"/>
        <v>0</v>
      </c>
      <c r="G102" s="65">
        <f t="shared" si="3"/>
        <v>1</v>
      </c>
      <c r="H102" s="65"/>
    </row>
    <row r="103" s="146" customFormat="1" ht="18.75" spans="1:8">
      <c r="A103" s="65"/>
      <c r="B103" s="111">
        <v>101</v>
      </c>
      <c r="C103" s="69">
        <v>20212432</v>
      </c>
      <c r="D103" s="65">
        <v>0</v>
      </c>
      <c r="E103" s="65">
        <v>45</v>
      </c>
      <c r="F103" s="159">
        <f t="shared" si="2"/>
        <v>0</v>
      </c>
      <c r="G103" s="65">
        <f t="shared" si="3"/>
        <v>1</v>
      </c>
      <c r="H103" s="65"/>
    </row>
    <row r="104" s="146" customFormat="1" ht="18.75" spans="1:8">
      <c r="A104" s="65"/>
      <c r="B104" s="111">
        <v>102</v>
      </c>
      <c r="C104" s="69">
        <v>20212433</v>
      </c>
      <c r="D104" s="65">
        <v>0</v>
      </c>
      <c r="E104" s="65">
        <v>45</v>
      </c>
      <c r="F104" s="159">
        <f t="shared" si="2"/>
        <v>0</v>
      </c>
      <c r="G104" s="65">
        <f t="shared" si="3"/>
        <v>1</v>
      </c>
      <c r="H104" s="65"/>
    </row>
    <row r="105" s="146" customFormat="1" ht="18.75" spans="1:8">
      <c r="A105" s="65"/>
      <c r="B105" s="111">
        <v>103</v>
      </c>
      <c r="C105" s="69">
        <v>20212434</v>
      </c>
      <c r="D105" s="65">
        <v>0</v>
      </c>
      <c r="E105" s="65">
        <v>45</v>
      </c>
      <c r="F105" s="159">
        <f t="shared" si="2"/>
        <v>0</v>
      </c>
      <c r="G105" s="65">
        <f t="shared" si="3"/>
        <v>1</v>
      </c>
      <c r="H105" s="65"/>
    </row>
    <row r="106" s="146" customFormat="1" ht="18.75" spans="1:8">
      <c r="A106" s="65"/>
      <c r="B106" s="111">
        <v>104</v>
      </c>
      <c r="C106" s="69">
        <v>20212435</v>
      </c>
      <c r="D106" s="65">
        <v>0</v>
      </c>
      <c r="E106" s="65">
        <v>45</v>
      </c>
      <c r="F106" s="159">
        <f t="shared" si="2"/>
        <v>0</v>
      </c>
      <c r="G106" s="65">
        <f t="shared" si="3"/>
        <v>1</v>
      </c>
      <c r="H106" s="65"/>
    </row>
    <row r="107" s="146" customFormat="1" ht="18.75" spans="1:8">
      <c r="A107" s="65"/>
      <c r="B107" s="111">
        <v>105</v>
      </c>
      <c r="C107" s="69">
        <v>20212531</v>
      </c>
      <c r="D107" s="65">
        <v>0</v>
      </c>
      <c r="E107" s="65">
        <v>35</v>
      </c>
      <c r="F107" s="159">
        <f t="shared" si="2"/>
        <v>0</v>
      </c>
      <c r="G107" s="65">
        <f t="shared" si="3"/>
        <v>1</v>
      </c>
      <c r="H107" s="65"/>
    </row>
    <row r="108" s="146" customFormat="1" ht="18.75" spans="1:8">
      <c r="A108" s="65"/>
      <c r="B108" s="111">
        <v>106</v>
      </c>
      <c r="C108" s="69">
        <v>20212532</v>
      </c>
      <c r="D108" s="65">
        <v>0</v>
      </c>
      <c r="E108" s="65">
        <v>35</v>
      </c>
      <c r="F108" s="159">
        <f t="shared" si="2"/>
        <v>0</v>
      </c>
      <c r="G108" s="65">
        <f t="shared" si="3"/>
        <v>1</v>
      </c>
      <c r="H108" s="65"/>
    </row>
    <row r="109" s="146" customFormat="1" ht="18.75" spans="1:8">
      <c r="A109" s="65"/>
      <c r="B109" s="111">
        <v>107</v>
      </c>
      <c r="C109" s="69">
        <v>20212533</v>
      </c>
      <c r="D109" s="65">
        <v>0</v>
      </c>
      <c r="E109" s="65">
        <v>33</v>
      </c>
      <c r="F109" s="159">
        <f t="shared" si="2"/>
        <v>0</v>
      </c>
      <c r="G109" s="65">
        <f t="shared" si="3"/>
        <v>1</v>
      </c>
      <c r="H109" s="65"/>
    </row>
    <row r="110" s="146" customFormat="1" ht="18.75" spans="1:8">
      <c r="A110" s="65"/>
      <c r="B110" s="111">
        <v>108</v>
      </c>
      <c r="C110" s="69">
        <v>20212534</v>
      </c>
      <c r="D110" s="65">
        <v>0</v>
      </c>
      <c r="E110" s="65">
        <v>40</v>
      </c>
      <c r="F110" s="159">
        <f t="shared" si="2"/>
        <v>0</v>
      </c>
      <c r="G110" s="65">
        <f t="shared" si="3"/>
        <v>1</v>
      </c>
      <c r="H110" s="65"/>
    </row>
    <row r="111" s="146" customFormat="1" ht="18.75" spans="1:8">
      <c r="A111" s="65"/>
      <c r="B111" s="111">
        <v>109</v>
      </c>
      <c r="C111" s="69">
        <v>20212535</v>
      </c>
      <c r="D111" s="65">
        <v>0</v>
      </c>
      <c r="E111" s="65">
        <v>35</v>
      </c>
      <c r="F111" s="159">
        <f t="shared" si="2"/>
        <v>0</v>
      </c>
      <c r="G111" s="65">
        <f t="shared" si="3"/>
        <v>1</v>
      </c>
      <c r="H111" s="65"/>
    </row>
    <row r="112" s="146" customFormat="1" ht="18.75" spans="1:8">
      <c r="A112" s="65"/>
      <c r="B112" s="111">
        <v>110</v>
      </c>
      <c r="C112" s="10">
        <v>20212631</v>
      </c>
      <c r="D112" s="7">
        <v>0</v>
      </c>
      <c r="E112" s="7">
        <v>39</v>
      </c>
      <c r="F112" s="127">
        <f t="shared" si="2"/>
        <v>0</v>
      </c>
      <c r="G112" s="7">
        <f t="shared" si="3"/>
        <v>1</v>
      </c>
      <c r="H112" s="7"/>
    </row>
    <row r="113" s="146" customFormat="1" ht="18.75" spans="1:8">
      <c r="A113" s="65"/>
      <c r="B113" s="111">
        <v>111</v>
      </c>
      <c r="C113" s="69">
        <v>20212632</v>
      </c>
      <c r="D113" s="65">
        <v>0</v>
      </c>
      <c r="E113" s="65">
        <v>40</v>
      </c>
      <c r="F113" s="159">
        <f t="shared" si="2"/>
        <v>0</v>
      </c>
      <c r="G113" s="65">
        <f t="shared" si="3"/>
        <v>1</v>
      </c>
      <c r="H113" s="65"/>
    </row>
    <row r="114" s="146" customFormat="1" ht="18.75" spans="1:8">
      <c r="A114" s="65"/>
      <c r="B114" s="111">
        <v>112</v>
      </c>
      <c r="C114" s="69">
        <v>20212633</v>
      </c>
      <c r="D114" s="65">
        <v>0</v>
      </c>
      <c r="E114" s="65">
        <v>41</v>
      </c>
      <c r="F114" s="159">
        <f t="shared" si="2"/>
        <v>0</v>
      </c>
      <c r="G114" s="65">
        <f t="shared" si="3"/>
        <v>1</v>
      </c>
      <c r="H114" s="65"/>
    </row>
    <row r="115" s="146" customFormat="1" ht="18.75" spans="1:8">
      <c r="A115" s="65"/>
      <c r="B115" s="111">
        <v>113</v>
      </c>
      <c r="C115" s="69">
        <v>20212634</v>
      </c>
      <c r="D115" s="65">
        <v>0</v>
      </c>
      <c r="E115" s="65">
        <v>40</v>
      </c>
      <c r="F115" s="159">
        <f t="shared" ref="F115:F116" si="4">D115/E115</f>
        <v>0</v>
      </c>
      <c r="G115" s="65">
        <f t="shared" ref="G115" si="5">RANK(F115,$F$50:$F$115,1)</f>
        <v>1</v>
      </c>
      <c r="H115" s="65"/>
    </row>
    <row r="116" s="146" customFormat="1" ht="18.75" spans="1:8">
      <c r="A116" s="26" t="s">
        <v>4</v>
      </c>
      <c r="B116" s="111">
        <v>114</v>
      </c>
      <c r="C116" s="149">
        <v>20182731</v>
      </c>
      <c r="D116" s="150"/>
      <c r="E116" s="150">
        <v>30</v>
      </c>
      <c r="F116" s="159">
        <f t="shared" si="4"/>
        <v>0</v>
      </c>
      <c r="G116" s="65"/>
      <c r="H116" s="26" t="s">
        <v>28</v>
      </c>
    </row>
    <row r="117" s="146" customFormat="1" ht="18.75" spans="1:8">
      <c r="A117" s="163"/>
      <c r="B117" s="111">
        <v>115</v>
      </c>
      <c r="C117" s="149">
        <v>20182831</v>
      </c>
      <c r="D117" s="150"/>
      <c r="E117" s="150">
        <v>51</v>
      </c>
      <c r="F117" s="159">
        <f t="shared" ref="F117:F180" si="6">D117/E117</f>
        <v>0</v>
      </c>
      <c r="G117" s="65"/>
      <c r="H117" s="26" t="s">
        <v>28</v>
      </c>
    </row>
    <row r="118" s="146" customFormat="1" ht="18.75" spans="1:8">
      <c r="A118" s="163"/>
      <c r="B118" s="111">
        <v>116</v>
      </c>
      <c r="C118" s="149">
        <v>20182832</v>
      </c>
      <c r="D118" s="150"/>
      <c r="E118" s="150">
        <v>29</v>
      </c>
      <c r="F118" s="159">
        <f t="shared" si="6"/>
        <v>0</v>
      </c>
      <c r="G118" s="65"/>
      <c r="H118" s="26" t="s">
        <v>28</v>
      </c>
    </row>
    <row r="119" s="146" customFormat="1" ht="18.75" spans="1:8">
      <c r="A119" s="163"/>
      <c r="B119" s="111">
        <v>117</v>
      </c>
      <c r="C119" s="149">
        <v>20182833</v>
      </c>
      <c r="D119" s="150"/>
      <c r="E119" s="150">
        <v>31</v>
      </c>
      <c r="F119" s="159">
        <f t="shared" si="6"/>
        <v>0</v>
      </c>
      <c r="G119" s="65"/>
      <c r="H119" s="26" t="s">
        <v>28</v>
      </c>
    </row>
    <row r="120" s="146" customFormat="1" ht="18.75" spans="1:10">
      <c r="A120" s="163"/>
      <c r="B120" s="111">
        <v>118</v>
      </c>
      <c r="C120" s="149">
        <v>20182931</v>
      </c>
      <c r="D120" s="150"/>
      <c r="E120" s="150">
        <v>30</v>
      </c>
      <c r="F120" s="159">
        <f t="shared" si="6"/>
        <v>0</v>
      </c>
      <c r="G120" s="65"/>
      <c r="H120" s="26" t="s">
        <v>28</v>
      </c>
      <c r="J120" s="164"/>
    </row>
    <row r="121" s="146" customFormat="1" ht="18.75" spans="1:8">
      <c r="A121" s="163"/>
      <c r="B121" s="111">
        <v>119</v>
      </c>
      <c r="C121" s="149">
        <v>20182932</v>
      </c>
      <c r="D121" s="150"/>
      <c r="E121" s="150">
        <v>31</v>
      </c>
      <c r="F121" s="159">
        <f t="shared" si="6"/>
        <v>0</v>
      </c>
      <c r="G121" s="65"/>
      <c r="H121" s="26" t="s">
        <v>28</v>
      </c>
    </row>
    <row r="122" s="146" customFormat="1" ht="18.75" spans="1:8">
      <c r="A122" s="163"/>
      <c r="B122" s="111">
        <v>120</v>
      </c>
      <c r="C122" s="149">
        <v>20183031</v>
      </c>
      <c r="D122" s="150"/>
      <c r="E122" s="150">
        <v>44</v>
      </c>
      <c r="F122" s="159">
        <f t="shared" si="6"/>
        <v>0</v>
      </c>
      <c r="G122" s="65"/>
      <c r="H122" s="26" t="s">
        <v>28</v>
      </c>
    </row>
    <row r="123" s="146" customFormat="1" ht="18.75" spans="1:8">
      <c r="A123" s="163"/>
      <c r="B123" s="111">
        <v>121</v>
      </c>
      <c r="C123" s="149">
        <v>20183032</v>
      </c>
      <c r="D123" s="150"/>
      <c r="E123" s="150">
        <v>44</v>
      </c>
      <c r="F123" s="159">
        <f t="shared" si="6"/>
        <v>0</v>
      </c>
      <c r="G123" s="65"/>
      <c r="H123" s="26" t="s">
        <v>28</v>
      </c>
    </row>
    <row r="124" s="146" customFormat="1" ht="18.75" spans="1:8">
      <c r="A124" s="163"/>
      <c r="B124" s="111">
        <v>122</v>
      </c>
      <c r="C124" s="149">
        <v>20183033</v>
      </c>
      <c r="D124" s="150"/>
      <c r="E124" s="150">
        <v>43</v>
      </c>
      <c r="F124" s="159">
        <f t="shared" si="6"/>
        <v>0</v>
      </c>
      <c r="G124" s="65"/>
      <c r="H124" s="26" t="s">
        <v>28</v>
      </c>
    </row>
    <row r="125" s="146" customFormat="1" ht="18.75" spans="1:8">
      <c r="A125" s="163"/>
      <c r="B125" s="111">
        <v>123</v>
      </c>
      <c r="C125" s="149">
        <v>20183034</v>
      </c>
      <c r="D125" s="150"/>
      <c r="E125" s="150">
        <v>44</v>
      </c>
      <c r="F125" s="159">
        <f t="shared" si="6"/>
        <v>0</v>
      </c>
      <c r="G125" s="65"/>
      <c r="H125" s="26" t="s">
        <v>28</v>
      </c>
    </row>
    <row r="126" s="146" customFormat="1" ht="18.75" spans="1:8">
      <c r="A126" s="163"/>
      <c r="B126" s="111">
        <v>124</v>
      </c>
      <c r="C126" s="149">
        <v>20183035</v>
      </c>
      <c r="D126" s="150"/>
      <c r="E126" s="150">
        <v>48</v>
      </c>
      <c r="F126" s="159">
        <f t="shared" si="6"/>
        <v>0</v>
      </c>
      <c r="G126" s="65"/>
      <c r="H126" s="26" t="s">
        <v>28</v>
      </c>
    </row>
    <row r="127" s="146" customFormat="1" ht="18.75" spans="1:8">
      <c r="A127" s="163"/>
      <c r="B127" s="111">
        <v>125</v>
      </c>
      <c r="C127" s="149">
        <v>20183036</v>
      </c>
      <c r="D127" s="150"/>
      <c r="E127" s="150">
        <v>45</v>
      </c>
      <c r="F127" s="159">
        <f t="shared" si="6"/>
        <v>0</v>
      </c>
      <c r="G127" s="65"/>
      <c r="H127" s="26" t="s">
        <v>28</v>
      </c>
    </row>
    <row r="128" s="146" customFormat="1" ht="18.75" spans="1:8">
      <c r="A128" s="163"/>
      <c r="B128" s="111">
        <v>126</v>
      </c>
      <c r="C128" s="149">
        <v>20183037</v>
      </c>
      <c r="D128" s="150"/>
      <c r="E128" s="150">
        <v>45</v>
      </c>
      <c r="F128" s="159">
        <f t="shared" si="6"/>
        <v>0</v>
      </c>
      <c r="G128" s="65"/>
      <c r="H128" s="26" t="s">
        <v>28</v>
      </c>
    </row>
    <row r="129" s="146" customFormat="1" ht="18.75" spans="1:8">
      <c r="A129" s="163"/>
      <c r="B129" s="111">
        <v>127</v>
      </c>
      <c r="C129" s="149">
        <v>20183038</v>
      </c>
      <c r="D129" s="150"/>
      <c r="E129" s="150">
        <v>44</v>
      </c>
      <c r="F129" s="159">
        <f t="shared" si="6"/>
        <v>0</v>
      </c>
      <c r="G129" s="65"/>
      <c r="H129" s="26" t="s">
        <v>28</v>
      </c>
    </row>
    <row r="130" s="146" customFormat="1" ht="18.75" spans="1:8">
      <c r="A130" s="163"/>
      <c r="B130" s="111">
        <v>128</v>
      </c>
      <c r="C130" s="149">
        <v>20183631</v>
      </c>
      <c r="D130" s="150"/>
      <c r="E130" s="150">
        <v>32</v>
      </c>
      <c r="F130" s="159">
        <f t="shared" si="6"/>
        <v>0</v>
      </c>
      <c r="G130" s="65"/>
      <c r="H130" s="26" t="s">
        <v>28</v>
      </c>
    </row>
    <row r="131" s="146" customFormat="1" ht="18.75" spans="1:8">
      <c r="A131" s="163"/>
      <c r="B131" s="111">
        <v>129</v>
      </c>
      <c r="C131" s="149">
        <v>20183632</v>
      </c>
      <c r="D131" s="150"/>
      <c r="E131" s="150">
        <v>30</v>
      </c>
      <c r="F131" s="159">
        <f t="shared" si="6"/>
        <v>0</v>
      </c>
      <c r="G131" s="65"/>
      <c r="H131" s="26" t="s">
        <v>28</v>
      </c>
    </row>
    <row r="132" s="146" customFormat="1" ht="18.75" spans="1:8">
      <c r="A132" s="163"/>
      <c r="B132" s="111">
        <v>130</v>
      </c>
      <c r="C132" s="149">
        <v>20183633</v>
      </c>
      <c r="D132" s="150"/>
      <c r="E132" s="150">
        <v>35</v>
      </c>
      <c r="F132" s="159">
        <f t="shared" si="6"/>
        <v>0</v>
      </c>
      <c r="G132" s="65"/>
      <c r="H132" s="26" t="s">
        <v>28</v>
      </c>
    </row>
    <row r="133" s="146" customFormat="1" ht="18.75" spans="1:8">
      <c r="A133" s="163"/>
      <c r="B133" s="111">
        <v>131</v>
      </c>
      <c r="C133" s="149">
        <v>20183634</v>
      </c>
      <c r="D133" s="150"/>
      <c r="E133" s="150">
        <v>38</v>
      </c>
      <c r="F133" s="159">
        <f t="shared" si="6"/>
        <v>0</v>
      </c>
      <c r="G133" s="65"/>
      <c r="H133" s="26" t="s">
        <v>28</v>
      </c>
    </row>
    <row r="134" s="146" customFormat="1" ht="18.75" spans="1:8">
      <c r="A134" s="163"/>
      <c r="B134" s="111">
        <v>132</v>
      </c>
      <c r="C134" s="149">
        <v>20183635</v>
      </c>
      <c r="D134" s="150"/>
      <c r="E134" s="150">
        <v>31</v>
      </c>
      <c r="F134" s="159">
        <f t="shared" si="6"/>
        <v>0</v>
      </c>
      <c r="G134" s="65"/>
      <c r="H134" s="26" t="s">
        <v>28</v>
      </c>
    </row>
    <row r="135" s="146" customFormat="1" ht="18.75" spans="1:8">
      <c r="A135" s="163"/>
      <c r="B135" s="111">
        <v>133</v>
      </c>
      <c r="C135" s="108">
        <v>20192731</v>
      </c>
      <c r="D135" s="108">
        <v>0</v>
      </c>
      <c r="E135" s="108">
        <v>30</v>
      </c>
      <c r="F135" s="127">
        <f t="shared" si="6"/>
        <v>0</v>
      </c>
      <c r="G135" s="7">
        <f t="shared" ref="G135:G180" si="7">RANK(F135,$F$116:$F$196,1)</f>
        <v>1</v>
      </c>
      <c r="H135" s="7"/>
    </row>
    <row r="136" s="146" customFormat="1" ht="18.75" spans="1:8">
      <c r="A136" s="163"/>
      <c r="B136" s="111">
        <v>134</v>
      </c>
      <c r="C136" s="149">
        <v>20192831</v>
      </c>
      <c r="D136" s="150">
        <v>0</v>
      </c>
      <c r="E136" s="150">
        <v>47</v>
      </c>
      <c r="F136" s="159">
        <f t="shared" si="6"/>
        <v>0</v>
      </c>
      <c r="G136" s="65">
        <f t="shared" si="7"/>
        <v>1</v>
      </c>
      <c r="H136" s="26"/>
    </row>
    <row r="137" s="146" customFormat="1" ht="18.75" spans="1:8">
      <c r="A137" s="163"/>
      <c r="B137" s="111">
        <v>135</v>
      </c>
      <c r="C137" s="108">
        <v>20192832</v>
      </c>
      <c r="D137" s="108">
        <v>0</v>
      </c>
      <c r="E137" s="108">
        <v>29</v>
      </c>
      <c r="F137" s="127">
        <f t="shared" si="6"/>
        <v>0</v>
      </c>
      <c r="G137" s="7">
        <f t="shared" si="7"/>
        <v>1</v>
      </c>
      <c r="H137" s="7"/>
    </row>
    <row r="138" s="146" customFormat="1" ht="18.75" spans="1:8">
      <c r="A138" s="163"/>
      <c r="B138" s="111">
        <v>136</v>
      </c>
      <c r="C138" s="108">
        <v>20192833</v>
      </c>
      <c r="D138" s="108">
        <v>0</v>
      </c>
      <c r="E138" s="108">
        <v>32</v>
      </c>
      <c r="F138" s="127">
        <f t="shared" si="6"/>
        <v>0</v>
      </c>
      <c r="G138" s="7">
        <f t="shared" si="7"/>
        <v>1</v>
      </c>
      <c r="H138" s="7"/>
    </row>
    <row r="139" s="146" customFormat="1" ht="18.75" spans="1:8">
      <c r="A139" s="163"/>
      <c r="B139" s="111">
        <v>137</v>
      </c>
      <c r="C139" s="108">
        <v>20192931</v>
      </c>
      <c r="D139" s="108">
        <v>0</v>
      </c>
      <c r="E139" s="108">
        <v>31</v>
      </c>
      <c r="F139" s="127">
        <f t="shared" si="6"/>
        <v>0</v>
      </c>
      <c r="G139" s="7">
        <f t="shared" si="7"/>
        <v>1</v>
      </c>
      <c r="H139" s="7"/>
    </row>
    <row r="140" s="146" customFormat="1" ht="18.75" spans="1:8">
      <c r="A140" s="163"/>
      <c r="B140" s="111">
        <v>138</v>
      </c>
      <c r="C140" s="108">
        <v>20192932</v>
      </c>
      <c r="D140" s="108">
        <v>0</v>
      </c>
      <c r="E140" s="108">
        <v>29</v>
      </c>
      <c r="F140" s="127">
        <f t="shared" si="6"/>
        <v>0</v>
      </c>
      <c r="G140" s="7">
        <f t="shared" si="7"/>
        <v>1</v>
      </c>
      <c r="H140" s="7"/>
    </row>
    <row r="141" s="146" customFormat="1" ht="18.75" spans="1:8">
      <c r="A141" s="163"/>
      <c r="B141" s="111">
        <v>139</v>
      </c>
      <c r="C141" s="108">
        <v>20193031</v>
      </c>
      <c r="D141" s="108">
        <v>0</v>
      </c>
      <c r="E141" s="108">
        <v>45</v>
      </c>
      <c r="F141" s="127">
        <f t="shared" si="6"/>
        <v>0</v>
      </c>
      <c r="G141" s="7">
        <f t="shared" si="7"/>
        <v>1</v>
      </c>
      <c r="H141" s="7"/>
    </row>
    <row r="142" s="146" customFormat="1" ht="18.75" spans="1:8">
      <c r="A142" s="163"/>
      <c r="B142" s="111">
        <v>140</v>
      </c>
      <c r="C142" s="149">
        <v>20193032</v>
      </c>
      <c r="D142" s="150">
        <v>0</v>
      </c>
      <c r="E142" s="150">
        <v>47</v>
      </c>
      <c r="F142" s="159">
        <f t="shared" si="6"/>
        <v>0</v>
      </c>
      <c r="G142" s="65">
        <f t="shared" si="7"/>
        <v>1</v>
      </c>
      <c r="H142" s="26"/>
    </row>
    <row r="143" s="146" customFormat="1" ht="18.75" spans="1:8">
      <c r="A143" s="163"/>
      <c r="B143" s="111">
        <v>141</v>
      </c>
      <c r="C143" s="149">
        <v>20193033</v>
      </c>
      <c r="D143" s="150">
        <v>0</v>
      </c>
      <c r="E143" s="150">
        <v>46</v>
      </c>
      <c r="F143" s="159">
        <f t="shared" si="6"/>
        <v>0</v>
      </c>
      <c r="G143" s="65">
        <f t="shared" si="7"/>
        <v>1</v>
      </c>
      <c r="H143" s="26"/>
    </row>
    <row r="144" s="146" customFormat="1" ht="18.75" spans="1:8">
      <c r="A144" s="163"/>
      <c r="B144" s="111">
        <v>142</v>
      </c>
      <c r="C144" s="149">
        <v>20193034</v>
      </c>
      <c r="D144" s="150">
        <v>0</v>
      </c>
      <c r="E144" s="150">
        <v>43</v>
      </c>
      <c r="F144" s="159">
        <f t="shared" si="6"/>
        <v>0</v>
      </c>
      <c r="G144" s="65">
        <f t="shared" si="7"/>
        <v>1</v>
      </c>
      <c r="H144" s="26"/>
    </row>
    <row r="145" s="146" customFormat="1" ht="18.75" spans="1:8">
      <c r="A145" s="163"/>
      <c r="B145" s="111">
        <v>143</v>
      </c>
      <c r="C145" s="149">
        <v>20193035</v>
      </c>
      <c r="D145" s="150">
        <v>0</v>
      </c>
      <c r="E145" s="150">
        <v>43</v>
      </c>
      <c r="F145" s="159">
        <f t="shared" si="6"/>
        <v>0</v>
      </c>
      <c r="G145" s="65">
        <f t="shared" si="7"/>
        <v>1</v>
      </c>
      <c r="H145" s="26"/>
    </row>
    <row r="146" s="146" customFormat="1" ht="18.75" spans="1:8">
      <c r="A146" s="163"/>
      <c r="B146" s="111">
        <v>144</v>
      </c>
      <c r="C146" s="149">
        <v>20193036</v>
      </c>
      <c r="D146" s="150">
        <v>0</v>
      </c>
      <c r="E146" s="150">
        <v>46</v>
      </c>
      <c r="F146" s="159">
        <f t="shared" si="6"/>
        <v>0</v>
      </c>
      <c r="G146" s="65">
        <f t="shared" si="7"/>
        <v>1</v>
      </c>
      <c r="H146" s="26"/>
    </row>
    <row r="147" s="146" customFormat="1" ht="18.75" spans="1:8">
      <c r="A147" s="163"/>
      <c r="B147" s="111">
        <v>145</v>
      </c>
      <c r="C147" s="149">
        <v>20193037</v>
      </c>
      <c r="D147" s="150">
        <v>0</v>
      </c>
      <c r="E147" s="150">
        <v>43</v>
      </c>
      <c r="F147" s="159">
        <f t="shared" si="6"/>
        <v>0</v>
      </c>
      <c r="G147" s="65">
        <f t="shared" si="7"/>
        <v>1</v>
      </c>
      <c r="H147" s="26"/>
    </row>
    <row r="148" s="146" customFormat="1" ht="18.75" spans="1:8">
      <c r="A148" s="163"/>
      <c r="B148" s="111">
        <v>146</v>
      </c>
      <c r="C148" s="149">
        <v>20193038</v>
      </c>
      <c r="D148" s="150">
        <v>0</v>
      </c>
      <c r="E148" s="150">
        <v>43</v>
      </c>
      <c r="F148" s="159">
        <f t="shared" si="6"/>
        <v>0</v>
      </c>
      <c r="G148" s="65">
        <f t="shared" si="7"/>
        <v>1</v>
      </c>
      <c r="H148" s="26"/>
    </row>
    <row r="149" s="146" customFormat="1" ht="18.75" spans="1:8">
      <c r="A149" s="163"/>
      <c r="B149" s="111">
        <v>147</v>
      </c>
      <c r="C149" s="108">
        <v>20193631</v>
      </c>
      <c r="D149" s="108">
        <v>0</v>
      </c>
      <c r="E149" s="108">
        <v>30</v>
      </c>
      <c r="F149" s="127">
        <f t="shared" si="6"/>
        <v>0</v>
      </c>
      <c r="G149" s="7">
        <f t="shared" si="7"/>
        <v>1</v>
      </c>
      <c r="H149" s="7"/>
    </row>
    <row r="150" s="146" customFormat="1" ht="18.75" spans="1:8">
      <c r="A150" s="163"/>
      <c r="B150" s="111">
        <v>148</v>
      </c>
      <c r="C150" s="149">
        <v>20193632</v>
      </c>
      <c r="D150" s="150">
        <v>0</v>
      </c>
      <c r="E150" s="150">
        <v>32</v>
      </c>
      <c r="F150" s="159">
        <f t="shared" si="6"/>
        <v>0</v>
      </c>
      <c r="G150" s="65">
        <f t="shared" si="7"/>
        <v>1</v>
      </c>
      <c r="H150" s="26"/>
    </row>
    <row r="151" s="146" customFormat="1" ht="18.75" spans="1:8">
      <c r="A151" s="163"/>
      <c r="B151" s="111">
        <v>149</v>
      </c>
      <c r="C151" s="149">
        <v>20193633</v>
      </c>
      <c r="D151" s="150">
        <v>0</v>
      </c>
      <c r="E151" s="150">
        <v>37</v>
      </c>
      <c r="F151" s="159">
        <f t="shared" si="6"/>
        <v>0</v>
      </c>
      <c r="G151" s="65">
        <f t="shared" si="7"/>
        <v>1</v>
      </c>
      <c r="H151" s="26"/>
    </row>
    <row r="152" s="146" customFormat="1" ht="18.75" spans="1:8">
      <c r="A152" s="163"/>
      <c r="B152" s="111">
        <v>150</v>
      </c>
      <c r="C152" s="149">
        <v>20193634</v>
      </c>
      <c r="D152" s="150">
        <v>0</v>
      </c>
      <c r="E152" s="150">
        <v>38</v>
      </c>
      <c r="F152" s="159">
        <f t="shared" si="6"/>
        <v>0</v>
      </c>
      <c r="G152" s="65">
        <f t="shared" si="7"/>
        <v>1</v>
      </c>
      <c r="H152" s="26"/>
    </row>
    <row r="153" s="146" customFormat="1" ht="18.75" spans="1:8">
      <c r="A153" s="163"/>
      <c r="B153" s="111">
        <v>151</v>
      </c>
      <c r="C153" s="149">
        <v>20193635</v>
      </c>
      <c r="D153" s="150">
        <v>0</v>
      </c>
      <c r="E153" s="150">
        <v>32</v>
      </c>
      <c r="F153" s="159">
        <f t="shared" si="6"/>
        <v>0</v>
      </c>
      <c r="G153" s="65">
        <f t="shared" si="7"/>
        <v>1</v>
      </c>
      <c r="H153" s="26"/>
    </row>
    <row r="154" s="146" customFormat="1" ht="18.75" spans="1:8">
      <c r="A154" s="163"/>
      <c r="B154" s="111">
        <v>152</v>
      </c>
      <c r="C154" s="149">
        <v>20202731</v>
      </c>
      <c r="D154" s="150">
        <v>0</v>
      </c>
      <c r="E154" s="150">
        <v>27</v>
      </c>
      <c r="F154" s="159">
        <f t="shared" si="6"/>
        <v>0</v>
      </c>
      <c r="G154" s="65">
        <f t="shared" si="7"/>
        <v>1</v>
      </c>
      <c r="H154" s="26"/>
    </row>
    <row r="155" s="146" customFormat="1" ht="18.75" spans="1:8">
      <c r="A155" s="163"/>
      <c r="B155" s="111">
        <v>153</v>
      </c>
      <c r="C155" s="149">
        <v>20202831</v>
      </c>
      <c r="D155" s="150">
        <v>0</v>
      </c>
      <c r="E155" s="150">
        <v>47</v>
      </c>
      <c r="F155" s="159">
        <f t="shared" si="6"/>
        <v>0</v>
      </c>
      <c r="G155" s="65">
        <f t="shared" si="7"/>
        <v>1</v>
      </c>
      <c r="H155" s="26"/>
    </row>
    <row r="156" s="146" customFormat="1" ht="18.75" spans="1:8">
      <c r="A156" s="163"/>
      <c r="B156" s="111">
        <v>154</v>
      </c>
      <c r="C156" s="149">
        <v>20202832</v>
      </c>
      <c r="D156" s="150">
        <v>0</v>
      </c>
      <c r="E156" s="150">
        <v>27</v>
      </c>
      <c r="F156" s="159">
        <f t="shared" si="6"/>
        <v>0</v>
      </c>
      <c r="G156" s="65">
        <f t="shared" si="7"/>
        <v>1</v>
      </c>
      <c r="H156" s="26"/>
    </row>
    <row r="157" s="146" customFormat="1" ht="18.75" spans="1:8">
      <c r="A157" s="163"/>
      <c r="B157" s="111">
        <v>155</v>
      </c>
      <c r="C157" s="149">
        <v>20202833</v>
      </c>
      <c r="D157" s="150">
        <v>0</v>
      </c>
      <c r="E157" s="150">
        <v>23</v>
      </c>
      <c r="F157" s="159">
        <f t="shared" si="6"/>
        <v>0</v>
      </c>
      <c r="G157" s="65">
        <f t="shared" si="7"/>
        <v>1</v>
      </c>
      <c r="H157" s="26"/>
    </row>
    <row r="158" s="146" customFormat="1" ht="18.75" spans="1:8">
      <c r="A158" s="163"/>
      <c r="B158" s="111">
        <v>156</v>
      </c>
      <c r="C158" s="149">
        <v>20202841</v>
      </c>
      <c r="D158" s="150"/>
      <c r="E158" s="150">
        <v>30</v>
      </c>
      <c r="F158" s="159">
        <f t="shared" si="6"/>
        <v>0</v>
      </c>
      <c r="G158" s="65"/>
      <c r="H158" s="26" t="s">
        <v>28</v>
      </c>
    </row>
    <row r="159" s="146" customFormat="1" ht="18.75" spans="1:8">
      <c r="A159" s="163"/>
      <c r="B159" s="111">
        <v>157</v>
      </c>
      <c r="C159" s="149">
        <v>20202842</v>
      </c>
      <c r="D159" s="150"/>
      <c r="E159" s="150">
        <v>32</v>
      </c>
      <c r="F159" s="159">
        <f t="shared" si="6"/>
        <v>0</v>
      </c>
      <c r="G159" s="65"/>
      <c r="H159" s="26" t="s">
        <v>28</v>
      </c>
    </row>
    <row r="160" s="146" customFormat="1" ht="18.75" spans="1:8">
      <c r="A160" s="163"/>
      <c r="B160" s="111">
        <v>158</v>
      </c>
      <c r="C160" s="149">
        <v>20202843</v>
      </c>
      <c r="D160" s="150"/>
      <c r="E160" s="150">
        <v>31</v>
      </c>
      <c r="F160" s="159">
        <f t="shared" si="6"/>
        <v>0</v>
      </c>
      <c r="G160" s="65"/>
      <c r="H160" s="26" t="s">
        <v>28</v>
      </c>
    </row>
    <row r="161" s="146" customFormat="1" ht="18.75" spans="1:8">
      <c r="A161" s="163"/>
      <c r="B161" s="111">
        <v>159</v>
      </c>
      <c r="C161" s="149">
        <v>20202844</v>
      </c>
      <c r="D161" s="150"/>
      <c r="E161" s="150">
        <v>29</v>
      </c>
      <c r="F161" s="159">
        <f t="shared" si="6"/>
        <v>0</v>
      </c>
      <c r="G161" s="65"/>
      <c r="H161" s="26" t="s">
        <v>28</v>
      </c>
    </row>
    <row r="162" s="146" customFormat="1" ht="18.75" spans="1:8">
      <c r="A162" s="163"/>
      <c r="B162" s="111">
        <v>160</v>
      </c>
      <c r="C162" s="149">
        <v>20202931</v>
      </c>
      <c r="D162" s="150">
        <v>0</v>
      </c>
      <c r="E162" s="150">
        <v>31</v>
      </c>
      <c r="F162" s="159">
        <f t="shared" si="6"/>
        <v>0</v>
      </c>
      <c r="G162" s="65">
        <f t="shared" si="7"/>
        <v>1</v>
      </c>
      <c r="H162" s="26"/>
    </row>
    <row r="163" s="146" customFormat="1" ht="18.75" spans="1:8">
      <c r="A163" s="163"/>
      <c r="B163" s="111">
        <v>161</v>
      </c>
      <c r="C163" s="149">
        <v>20202932</v>
      </c>
      <c r="D163" s="150">
        <v>0</v>
      </c>
      <c r="E163" s="150">
        <v>24</v>
      </c>
      <c r="F163" s="159">
        <f t="shared" si="6"/>
        <v>0</v>
      </c>
      <c r="G163" s="65">
        <f t="shared" si="7"/>
        <v>1</v>
      </c>
      <c r="H163" s="26"/>
    </row>
    <row r="164" s="146" customFormat="1" ht="18.75" spans="1:8">
      <c r="A164" s="163"/>
      <c r="B164" s="111">
        <v>162</v>
      </c>
      <c r="C164" s="149">
        <v>20202933</v>
      </c>
      <c r="D164" s="150">
        <v>0</v>
      </c>
      <c r="E164" s="150">
        <v>29</v>
      </c>
      <c r="F164" s="159">
        <f t="shared" si="6"/>
        <v>0</v>
      </c>
      <c r="G164" s="65">
        <f t="shared" si="7"/>
        <v>1</v>
      </c>
      <c r="H164" s="26"/>
    </row>
    <row r="165" s="146" customFormat="1" ht="18.75" spans="1:8">
      <c r="A165" s="163"/>
      <c r="B165" s="111">
        <v>163</v>
      </c>
      <c r="C165" s="149">
        <v>20203031</v>
      </c>
      <c r="D165" s="150">
        <v>0</v>
      </c>
      <c r="E165" s="150">
        <v>51</v>
      </c>
      <c r="F165" s="159">
        <f t="shared" si="6"/>
        <v>0</v>
      </c>
      <c r="G165" s="65">
        <f t="shared" si="7"/>
        <v>1</v>
      </c>
      <c r="H165" s="26"/>
    </row>
    <row r="166" s="146" customFormat="1" ht="18.75" spans="1:8">
      <c r="A166" s="163"/>
      <c r="B166" s="111">
        <v>164</v>
      </c>
      <c r="C166" s="149">
        <v>20203032</v>
      </c>
      <c r="D166" s="150">
        <v>0</v>
      </c>
      <c r="E166" s="150">
        <v>52</v>
      </c>
      <c r="F166" s="159">
        <f t="shared" si="6"/>
        <v>0</v>
      </c>
      <c r="G166" s="65">
        <f t="shared" si="7"/>
        <v>1</v>
      </c>
      <c r="H166" s="26"/>
    </row>
    <row r="167" s="146" customFormat="1" ht="18.75" spans="1:8">
      <c r="A167" s="163"/>
      <c r="B167" s="111">
        <v>165</v>
      </c>
      <c r="C167" s="149">
        <v>20203033</v>
      </c>
      <c r="D167" s="150">
        <v>0</v>
      </c>
      <c r="E167" s="150">
        <v>48</v>
      </c>
      <c r="F167" s="159">
        <f t="shared" si="6"/>
        <v>0</v>
      </c>
      <c r="G167" s="65">
        <f t="shared" si="7"/>
        <v>1</v>
      </c>
      <c r="H167" s="26"/>
    </row>
    <row r="168" s="146" customFormat="1" ht="18.75" spans="1:8">
      <c r="A168" s="163"/>
      <c r="B168" s="111">
        <v>166</v>
      </c>
      <c r="C168" s="149">
        <v>20203034</v>
      </c>
      <c r="D168" s="150">
        <v>0</v>
      </c>
      <c r="E168" s="150">
        <v>49</v>
      </c>
      <c r="F168" s="159">
        <f t="shared" si="6"/>
        <v>0</v>
      </c>
      <c r="G168" s="65">
        <f t="shared" si="7"/>
        <v>1</v>
      </c>
      <c r="H168" s="26"/>
    </row>
    <row r="169" s="146" customFormat="1" ht="18.75" spans="1:8">
      <c r="A169" s="163"/>
      <c r="B169" s="111">
        <v>167</v>
      </c>
      <c r="C169" s="149">
        <v>20203035</v>
      </c>
      <c r="D169" s="150">
        <v>0</v>
      </c>
      <c r="E169" s="150">
        <v>50</v>
      </c>
      <c r="F169" s="159">
        <f t="shared" si="6"/>
        <v>0</v>
      </c>
      <c r="G169" s="65">
        <f t="shared" si="7"/>
        <v>1</v>
      </c>
      <c r="H169" s="26"/>
    </row>
    <row r="170" s="146" customFormat="1" ht="18.75" spans="1:8">
      <c r="A170" s="163"/>
      <c r="B170" s="111">
        <v>168</v>
      </c>
      <c r="C170" s="149">
        <v>20203036</v>
      </c>
      <c r="D170" s="150">
        <v>0</v>
      </c>
      <c r="E170" s="150">
        <v>51</v>
      </c>
      <c r="F170" s="159">
        <f t="shared" si="6"/>
        <v>0</v>
      </c>
      <c r="G170" s="65">
        <f t="shared" si="7"/>
        <v>1</v>
      </c>
      <c r="H170" s="26"/>
    </row>
    <row r="171" s="146" customFormat="1" ht="18.75" spans="1:8">
      <c r="A171" s="163"/>
      <c r="B171" s="111">
        <v>169</v>
      </c>
      <c r="C171" s="149">
        <v>20203631</v>
      </c>
      <c r="D171" s="150">
        <v>0</v>
      </c>
      <c r="E171" s="150">
        <v>32</v>
      </c>
      <c r="F171" s="159">
        <f t="shared" si="6"/>
        <v>0</v>
      </c>
      <c r="G171" s="65">
        <f t="shared" si="7"/>
        <v>1</v>
      </c>
      <c r="H171" s="26"/>
    </row>
    <row r="172" s="146" customFormat="1" ht="18.75" spans="1:8">
      <c r="A172" s="163"/>
      <c r="B172" s="111">
        <v>170</v>
      </c>
      <c r="C172" s="149">
        <v>20203632</v>
      </c>
      <c r="D172" s="150">
        <v>0</v>
      </c>
      <c r="E172" s="150">
        <v>32</v>
      </c>
      <c r="F172" s="159">
        <f t="shared" si="6"/>
        <v>0</v>
      </c>
      <c r="G172" s="65">
        <f t="shared" si="7"/>
        <v>1</v>
      </c>
      <c r="H172" s="26"/>
    </row>
    <row r="173" s="146" customFormat="1" ht="18.75" spans="1:8">
      <c r="A173" s="163"/>
      <c r="B173" s="111">
        <v>171</v>
      </c>
      <c r="C173" s="149">
        <v>20203633</v>
      </c>
      <c r="D173" s="150">
        <v>0</v>
      </c>
      <c r="E173" s="150">
        <v>33</v>
      </c>
      <c r="F173" s="159">
        <f t="shared" si="6"/>
        <v>0</v>
      </c>
      <c r="G173" s="65">
        <f t="shared" si="7"/>
        <v>1</v>
      </c>
      <c r="H173" s="26"/>
    </row>
    <row r="174" s="146" customFormat="1" ht="18.75" spans="1:8">
      <c r="A174" s="163"/>
      <c r="B174" s="111">
        <v>172</v>
      </c>
      <c r="C174" s="108">
        <v>20203634</v>
      </c>
      <c r="D174" s="108">
        <v>0</v>
      </c>
      <c r="E174" s="108">
        <v>30</v>
      </c>
      <c r="F174" s="127">
        <f t="shared" si="6"/>
        <v>0</v>
      </c>
      <c r="G174" s="7">
        <f t="shared" si="7"/>
        <v>1</v>
      </c>
      <c r="H174" s="7"/>
    </row>
    <row r="175" s="146" customFormat="1" ht="18.75" spans="1:8">
      <c r="A175" s="163"/>
      <c r="B175" s="111">
        <v>173</v>
      </c>
      <c r="C175" s="149">
        <v>20203635</v>
      </c>
      <c r="D175" s="150">
        <v>0</v>
      </c>
      <c r="E175" s="150">
        <v>35</v>
      </c>
      <c r="F175" s="159">
        <f t="shared" si="6"/>
        <v>0</v>
      </c>
      <c r="G175" s="65">
        <f t="shared" si="7"/>
        <v>1</v>
      </c>
      <c r="H175" s="26"/>
    </row>
    <row r="176" s="146" customFormat="1" ht="18.75" spans="1:8">
      <c r="A176" s="163"/>
      <c r="B176" s="111">
        <v>174</v>
      </c>
      <c r="C176" s="149">
        <v>20203641</v>
      </c>
      <c r="D176" s="150"/>
      <c r="E176" s="150">
        <v>42</v>
      </c>
      <c r="F176" s="159">
        <f t="shared" si="6"/>
        <v>0</v>
      </c>
      <c r="G176" s="65"/>
      <c r="H176" s="26" t="s">
        <v>28</v>
      </c>
    </row>
    <row r="177" s="146" customFormat="1" ht="18.75" spans="1:8">
      <c r="A177" s="163"/>
      <c r="B177" s="154">
        <v>175</v>
      </c>
      <c r="C177" s="155">
        <v>20212731</v>
      </c>
      <c r="D177" s="155">
        <v>1</v>
      </c>
      <c r="E177" s="155">
        <v>40</v>
      </c>
      <c r="F177" s="162">
        <f t="shared" si="6"/>
        <v>0.025</v>
      </c>
      <c r="G177" s="16">
        <f t="shared" si="7"/>
        <v>80</v>
      </c>
      <c r="H177" s="16" t="s">
        <v>29</v>
      </c>
    </row>
    <row r="178" s="146" customFormat="1" ht="18.75" spans="1:8">
      <c r="A178" s="163"/>
      <c r="B178" s="111">
        <v>176</v>
      </c>
      <c r="C178" s="149">
        <v>20212831</v>
      </c>
      <c r="D178" s="150">
        <v>0</v>
      </c>
      <c r="E178" s="150">
        <v>41</v>
      </c>
      <c r="F178" s="159">
        <f t="shared" si="6"/>
        <v>0</v>
      </c>
      <c r="G178" s="65">
        <f t="shared" si="7"/>
        <v>1</v>
      </c>
      <c r="H178" s="26"/>
    </row>
    <row r="179" s="146" customFormat="1" ht="18.75" spans="1:8">
      <c r="A179" s="163"/>
      <c r="B179" s="111">
        <v>177</v>
      </c>
      <c r="C179" s="149">
        <v>20212832</v>
      </c>
      <c r="D179" s="150">
        <v>0</v>
      </c>
      <c r="E179" s="150">
        <v>41</v>
      </c>
      <c r="F179" s="159">
        <f t="shared" si="6"/>
        <v>0</v>
      </c>
      <c r="G179" s="65">
        <f t="shared" si="7"/>
        <v>1</v>
      </c>
      <c r="H179" s="26"/>
    </row>
    <row r="180" s="146" customFormat="1" ht="18.75" spans="1:8">
      <c r="A180" s="163"/>
      <c r="B180" s="111">
        <v>178</v>
      </c>
      <c r="C180" s="149">
        <v>20212841</v>
      </c>
      <c r="D180" s="150">
        <v>0</v>
      </c>
      <c r="E180" s="150">
        <v>45</v>
      </c>
      <c r="F180" s="159">
        <f t="shared" si="6"/>
        <v>0</v>
      </c>
      <c r="G180" s="65">
        <f t="shared" si="7"/>
        <v>1</v>
      </c>
      <c r="H180" s="26"/>
    </row>
    <row r="181" s="146" customFormat="1" ht="18.75" spans="1:8">
      <c r="A181" s="163"/>
      <c r="B181" s="111">
        <v>179</v>
      </c>
      <c r="C181" s="149">
        <v>20212842</v>
      </c>
      <c r="D181" s="150">
        <v>0</v>
      </c>
      <c r="E181" s="150">
        <v>46</v>
      </c>
      <c r="F181" s="159">
        <f t="shared" ref="F181:F197" si="8">D181/E181</f>
        <v>0</v>
      </c>
      <c r="G181" s="65">
        <f t="shared" ref="G181:G196" si="9">RANK(F181,$F$116:$F$196,1)</f>
        <v>1</v>
      </c>
      <c r="H181" s="26"/>
    </row>
    <row r="182" s="146" customFormat="1" ht="18.75" spans="1:8">
      <c r="A182" s="163"/>
      <c r="B182" s="111">
        <v>180</v>
      </c>
      <c r="C182" s="149">
        <v>20212843</v>
      </c>
      <c r="D182" s="150">
        <v>0</v>
      </c>
      <c r="E182" s="150">
        <v>44</v>
      </c>
      <c r="F182" s="159">
        <f t="shared" si="8"/>
        <v>0</v>
      </c>
      <c r="G182" s="65">
        <f t="shared" si="9"/>
        <v>1</v>
      </c>
      <c r="H182" s="26"/>
    </row>
    <row r="183" s="146" customFormat="1" ht="18.75" spans="1:8">
      <c r="A183" s="163"/>
      <c r="B183" s="111">
        <v>181</v>
      </c>
      <c r="C183" s="149">
        <v>20212931</v>
      </c>
      <c r="D183" s="150">
        <v>0</v>
      </c>
      <c r="E183" s="150">
        <v>47</v>
      </c>
      <c r="F183" s="159">
        <f t="shared" si="8"/>
        <v>0</v>
      </c>
      <c r="G183" s="65">
        <f t="shared" si="9"/>
        <v>1</v>
      </c>
      <c r="H183" s="26"/>
    </row>
    <row r="184" s="146" customFormat="1" ht="18.75" spans="1:8">
      <c r="A184" s="163"/>
      <c r="B184" s="111">
        <v>182</v>
      </c>
      <c r="C184" s="149">
        <v>20212932</v>
      </c>
      <c r="D184" s="150">
        <v>0</v>
      </c>
      <c r="E184" s="150">
        <v>46</v>
      </c>
      <c r="F184" s="159">
        <f t="shared" si="8"/>
        <v>0</v>
      </c>
      <c r="G184" s="65">
        <f t="shared" si="9"/>
        <v>1</v>
      </c>
      <c r="H184" s="26"/>
    </row>
    <row r="185" s="146" customFormat="1" ht="18.75" spans="1:8">
      <c r="A185" s="163"/>
      <c r="B185" s="111">
        <v>183</v>
      </c>
      <c r="C185" s="149">
        <v>20212933</v>
      </c>
      <c r="D185" s="150">
        <v>0</v>
      </c>
      <c r="E185" s="150">
        <v>40</v>
      </c>
      <c r="F185" s="159">
        <f t="shared" si="8"/>
        <v>0</v>
      </c>
      <c r="G185" s="65">
        <f t="shared" si="9"/>
        <v>1</v>
      </c>
      <c r="H185" s="26"/>
    </row>
    <row r="186" s="146" customFormat="1" ht="18.75" spans="1:8">
      <c r="A186" s="163"/>
      <c r="B186" s="111">
        <v>184</v>
      </c>
      <c r="C186" s="149">
        <v>20212941</v>
      </c>
      <c r="D186" s="150">
        <v>0</v>
      </c>
      <c r="E186" s="150">
        <v>41</v>
      </c>
      <c r="F186" s="159">
        <f t="shared" si="8"/>
        <v>0</v>
      </c>
      <c r="G186" s="65">
        <f t="shared" si="9"/>
        <v>1</v>
      </c>
      <c r="H186" s="26"/>
    </row>
    <row r="187" s="146" customFormat="1" ht="18.75" spans="1:8">
      <c r="A187" s="163"/>
      <c r="B187" s="111">
        <v>185</v>
      </c>
      <c r="C187" s="149">
        <v>20213031</v>
      </c>
      <c r="D187" s="150">
        <v>0</v>
      </c>
      <c r="E187" s="150">
        <v>45</v>
      </c>
      <c r="F187" s="159">
        <f t="shared" si="8"/>
        <v>0</v>
      </c>
      <c r="G187" s="65">
        <f t="shared" si="9"/>
        <v>1</v>
      </c>
      <c r="H187" s="26"/>
    </row>
    <row r="188" s="146" customFormat="1" ht="18.75" spans="1:8">
      <c r="A188" s="163"/>
      <c r="B188" s="111">
        <v>186</v>
      </c>
      <c r="C188" s="149">
        <v>20213032</v>
      </c>
      <c r="D188" s="150">
        <v>0</v>
      </c>
      <c r="E188" s="150">
        <v>35</v>
      </c>
      <c r="F188" s="159">
        <f t="shared" si="8"/>
        <v>0</v>
      </c>
      <c r="G188" s="65">
        <f t="shared" si="9"/>
        <v>1</v>
      </c>
      <c r="H188" s="26"/>
    </row>
    <row r="189" s="146" customFormat="1" ht="18.75" spans="1:8">
      <c r="A189" s="163"/>
      <c r="B189" s="111">
        <v>187</v>
      </c>
      <c r="C189" s="149">
        <v>20213033</v>
      </c>
      <c r="D189" s="150">
        <v>0</v>
      </c>
      <c r="E189" s="150">
        <v>35</v>
      </c>
      <c r="F189" s="159">
        <f t="shared" si="8"/>
        <v>0</v>
      </c>
      <c r="G189" s="65">
        <f t="shared" si="9"/>
        <v>1</v>
      </c>
      <c r="H189" s="26"/>
    </row>
    <row r="190" s="146" customFormat="1" ht="18.75" spans="1:8">
      <c r="A190" s="163"/>
      <c r="B190" s="111">
        <v>188</v>
      </c>
      <c r="C190" s="149">
        <v>20213631</v>
      </c>
      <c r="D190" s="150">
        <v>0</v>
      </c>
      <c r="E190" s="150">
        <v>45</v>
      </c>
      <c r="F190" s="159">
        <f t="shared" si="8"/>
        <v>0</v>
      </c>
      <c r="G190" s="65">
        <f t="shared" si="9"/>
        <v>1</v>
      </c>
      <c r="H190" s="26"/>
    </row>
    <row r="191" s="146" customFormat="1" ht="18.75" spans="1:8">
      <c r="A191" s="163"/>
      <c r="B191" s="154">
        <v>189</v>
      </c>
      <c r="C191" s="155">
        <v>20213632</v>
      </c>
      <c r="D191" s="155">
        <v>1</v>
      </c>
      <c r="E191" s="155">
        <v>45</v>
      </c>
      <c r="F191" s="162">
        <f t="shared" si="8"/>
        <v>0.0222222222222222</v>
      </c>
      <c r="G191" s="16">
        <f t="shared" si="9"/>
        <v>79</v>
      </c>
      <c r="H191" s="16" t="s">
        <v>29</v>
      </c>
    </row>
    <row r="192" s="146" customFormat="1" ht="18.75" spans="1:8">
      <c r="A192" s="163"/>
      <c r="B192" s="154">
        <v>190</v>
      </c>
      <c r="C192" s="155">
        <v>20213633</v>
      </c>
      <c r="D192" s="155">
        <v>2</v>
      </c>
      <c r="E192" s="155">
        <v>46</v>
      </c>
      <c r="F192" s="162">
        <f t="shared" si="8"/>
        <v>0.0434782608695652</v>
      </c>
      <c r="G192" s="16">
        <f t="shared" si="9"/>
        <v>81</v>
      </c>
      <c r="H192" s="16" t="s">
        <v>29</v>
      </c>
    </row>
    <row r="193" s="146" customFormat="1" ht="18.75" spans="1:8">
      <c r="A193" s="163"/>
      <c r="B193" s="111">
        <v>191</v>
      </c>
      <c r="C193" s="149">
        <v>20213634</v>
      </c>
      <c r="D193" s="150">
        <v>0</v>
      </c>
      <c r="E193" s="150">
        <v>45</v>
      </c>
      <c r="F193" s="159">
        <f t="shared" si="8"/>
        <v>0</v>
      </c>
      <c r="G193" s="65">
        <f t="shared" si="9"/>
        <v>1</v>
      </c>
      <c r="H193" s="26"/>
    </row>
    <row r="194" s="146" customFormat="1" ht="18.75" spans="1:8">
      <c r="A194" s="163"/>
      <c r="B194" s="111">
        <v>192</v>
      </c>
      <c r="C194" s="149">
        <v>20213635</v>
      </c>
      <c r="D194" s="150">
        <v>0</v>
      </c>
      <c r="E194" s="150">
        <v>41</v>
      </c>
      <c r="F194" s="159">
        <f t="shared" si="8"/>
        <v>0</v>
      </c>
      <c r="G194" s="65">
        <f t="shared" si="9"/>
        <v>1</v>
      </c>
      <c r="H194" s="26"/>
    </row>
    <row r="195" s="146" customFormat="1" ht="18.75" spans="1:8">
      <c r="A195" s="163"/>
      <c r="B195" s="111">
        <v>193</v>
      </c>
      <c r="C195" s="149">
        <v>20213641</v>
      </c>
      <c r="D195" s="150">
        <v>0</v>
      </c>
      <c r="E195" s="150">
        <v>41</v>
      </c>
      <c r="F195" s="159">
        <f t="shared" si="8"/>
        <v>0</v>
      </c>
      <c r="G195" s="65">
        <f t="shared" si="9"/>
        <v>1</v>
      </c>
      <c r="H195" s="26"/>
    </row>
    <row r="196" s="146" customFormat="1" ht="18.75" spans="1:8">
      <c r="A196" s="163"/>
      <c r="B196" s="111">
        <v>194</v>
      </c>
      <c r="C196" s="149">
        <v>20213642</v>
      </c>
      <c r="D196" s="150">
        <v>0</v>
      </c>
      <c r="E196" s="150">
        <v>46</v>
      </c>
      <c r="F196" s="159">
        <f t="shared" si="8"/>
        <v>0</v>
      </c>
      <c r="G196" s="65">
        <f t="shared" si="9"/>
        <v>1</v>
      </c>
      <c r="H196" s="26"/>
    </row>
    <row r="197" s="146" customFormat="1" ht="18.75" spans="1:8">
      <c r="A197" s="26" t="s">
        <v>5</v>
      </c>
      <c r="B197" s="111">
        <v>195</v>
      </c>
      <c r="C197" s="149">
        <v>20182331</v>
      </c>
      <c r="D197" s="149">
        <v>0</v>
      </c>
      <c r="E197" s="149">
        <v>43</v>
      </c>
      <c r="F197" s="151">
        <f t="shared" si="8"/>
        <v>0</v>
      </c>
      <c r="G197" s="149">
        <f>RANK(F197,$F$197:$F$205,1)</f>
        <v>1</v>
      </c>
      <c r="H197" s="65"/>
    </row>
    <row r="198" s="146" customFormat="1" ht="18.75" spans="1:8">
      <c r="A198" s="26"/>
      <c r="B198" s="111">
        <v>196</v>
      </c>
      <c r="C198" s="149">
        <v>20182332</v>
      </c>
      <c r="D198" s="149">
        <v>0</v>
      </c>
      <c r="E198" s="149">
        <v>36</v>
      </c>
      <c r="F198" s="151">
        <f t="shared" ref="F198:F205" si="10">D198/E198</f>
        <v>0</v>
      </c>
      <c r="G198" s="149">
        <f t="shared" ref="G198:G205" si="11">RANK(F198,$F$197:$F$205,1)</f>
        <v>1</v>
      </c>
      <c r="H198" s="65"/>
    </row>
    <row r="199" s="101" customFormat="1" ht="18.75" spans="1:8">
      <c r="A199" s="26"/>
      <c r="B199" s="111">
        <v>197</v>
      </c>
      <c r="C199" s="149">
        <v>20192331</v>
      </c>
      <c r="D199" s="149">
        <v>0</v>
      </c>
      <c r="E199" s="149">
        <v>37</v>
      </c>
      <c r="F199" s="151">
        <f t="shared" si="10"/>
        <v>0</v>
      </c>
      <c r="G199" s="149">
        <f t="shared" si="11"/>
        <v>1</v>
      </c>
      <c r="H199" s="65"/>
    </row>
    <row r="200" s="101" customFormat="1" ht="18.75" spans="1:8">
      <c r="A200" s="26"/>
      <c r="B200" s="111">
        <v>198</v>
      </c>
      <c r="C200" s="149">
        <v>20192332</v>
      </c>
      <c r="D200" s="149">
        <v>0</v>
      </c>
      <c r="E200" s="149">
        <v>34</v>
      </c>
      <c r="F200" s="151">
        <f t="shared" si="10"/>
        <v>0</v>
      </c>
      <c r="G200" s="149">
        <f t="shared" si="11"/>
        <v>1</v>
      </c>
      <c r="H200" s="65"/>
    </row>
    <row r="201" s="101" customFormat="1" ht="18.75" spans="1:8">
      <c r="A201" s="26"/>
      <c r="B201" s="154">
        <v>199</v>
      </c>
      <c r="C201" s="155">
        <v>20202331</v>
      </c>
      <c r="D201" s="155">
        <v>6</v>
      </c>
      <c r="E201" s="155">
        <v>38</v>
      </c>
      <c r="F201" s="157">
        <f t="shared" si="10"/>
        <v>0.157894736842105</v>
      </c>
      <c r="G201" s="155">
        <f t="shared" si="11"/>
        <v>9</v>
      </c>
      <c r="H201" s="16" t="s">
        <v>29</v>
      </c>
    </row>
    <row r="202" s="101" customFormat="1" ht="18.75" spans="1:8">
      <c r="A202" s="26"/>
      <c r="B202" s="154">
        <v>200</v>
      </c>
      <c r="C202" s="155">
        <v>20202332</v>
      </c>
      <c r="D202" s="155">
        <v>4</v>
      </c>
      <c r="E202" s="155">
        <v>37</v>
      </c>
      <c r="F202" s="157">
        <f t="shared" si="10"/>
        <v>0.108108108108108</v>
      </c>
      <c r="G202" s="155">
        <f t="shared" si="11"/>
        <v>8</v>
      </c>
      <c r="H202" s="16" t="s">
        <v>29</v>
      </c>
    </row>
    <row r="203" s="101" customFormat="1" ht="18.75" spans="1:8">
      <c r="A203" s="26"/>
      <c r="B203" s="111">
        <v>201</v>
      </c>
      <c r="C203" s="149">
        <v>20212331</v>
      </c>
      <c r="D203" s="149">
        <v>0</v>
      </c>
      <c r="E203" s="149">
        <v>32</v>
      </c>
      <c r="F203" s="151">
        <f t="shared" si="10"/>
        <v>0</v>
      </c>
      <c r="G203" s="149">
        <f t="shared" si="11"/>
        <v>1</v>
      </c>
      <c r="H203" s="65"/>
    </row>
    <row r="204" s="101" customFormat="1" ht="18.75" spans="1:8">
      <c r="A204" s="26"/>
      <c r="B204" s="111">
        <v>202</v>
      </c>
      <c r="C204" s="149">
        <v>20212332</v>
      </c>
      <c r="D204" s="149">
        <v>0</v>
      </c>
      <c r="E204" s="149">
        <v>32</v>
      </c>
      <c r="F204" s="151">
        <f t="shared" si="10"/>
        <v>0</v>
      </c>
      <c r="G204" s="149">
        <f t="shared" si="11"/>
        <v>1</v>
      </c>
      <c r="H204" s="65"/>
    </row>
    <row r="205" s="101" customFormat="1" ht="18.75" spans="1:8">
      <c r="A205" s="26"/>
      <c r="B205" s="111">
        <v>203</v>
      </c>
      <c r="C205" s="149">
        <v>20212333</v>
      </c>
      <c r="D205" s="149">
        <v>0</v>
      </c>
      <c r="E205" s="149">
        <v>30</v>
      </c>
      <c r="F205" s="151">
        <f t="shared" si="10"/>
        <v>0</v>
      </c>
      <c r="G205" s="149">
        <f t="shared" si="11"/>
        <v>1</v>
      </c>
      <c r="H205" s="65"/>
    </row>
    <row r="206" ht="18.75" spans="1:8">
      <c r="A206" s="82"/>
      <c r="B206" s="83"/>
      <c r="C206" s="82"/>
      <c r="D206" s="82"/>
      <c r="E206" s="82"/>
      <c r="F206" s="165"/>
      <c r="G206" s="82"/>
      <c r="H206" s="82"/>
    </row>
    <row r="207" ht="18.75" spans="1:8">
      <c r="A207" s="82"/>
      <c r="B207" s="83"/>
      <c r="C207" s="82"/>
      <c r="D207" s="82"/>
      <c r="E207" s="82"/>
      <c r="F207" s="165"/>
      <c r="G207" s="82"/>
      <c r="H207" s="82"/>
    </row>
    <row r="208" ht="18.75" spans="1:8">
      <c r="A208" s="82"/>
      <c r="B208" s="83"/>
      <c r="C208" s="82"/>
      <c r="D208" s="82"/>
      <c r="E208" s="82"/>
      <c r="F208" s="165"/>
      <c r="G208" s="82"/>
      <c r="H208" s="82"/>
    </row>
    <row r="209" ht="18.75" spans="1:8">
      <c r="A209" s="82"/>
      <c r="B209" s="83"/>
      <c r="C209" s="82"/>
      <c r="D209" s="82"/>
      <c r="E209" s="82"/>
      <c r="F209" s="165"/>
      <c r="G209" s="82"/>
      <c r="H209" s="82"/>
    </row>
    <row r="210" ht="18.75" spans="1:8">
      <c r="A210" s="82"/>
      <c r="B210" s="83"/>
      <c r="C210" s="82"/>
      <c r="D210" s="82"/>
      <c r="E210" s="82"/>
      <c r="F210" s="165"/>
      <c r="G210" s="82"/>
      <c r="H210" s="82"/>
    </row>
    <row r="211" ht="18.75" spans="1:8">
      <c r="A211" s="82"/>
      <c r="B211" s="83"/>
      <c r="C211" s="82"/>
      <c r="D211" s="82"/>
      <c r="E211" s="82"/>
      <c r="F211" s="165"/>
      <c r="G211" s="82"/>
      <c r="H211" s="82"/>
    </row>
    <row r="212" ht="18.75" spans="1:8">
      <c r="A212" s="82"/>
      <c r="B212" s="83"/>
      <c r="C212" s="82"/>
      <c r="D212" s="82"/>
      <c r="E212" s="82"/>
      <c r="F212" s="165"/>
      <c r="G212" s="82"/>
      <c r="H212" s="82"/>
    </row>
    <row r="213" ht="18.75" spans="1:8">
      <c r="A213" s="82"/>
      <c r="B213" s="83"/>
      <c r="C213" s="82"/>
      <c r="D213" s="82"/>
      <c r="E213" s="82"/>
      <c r="F213" s="165"/>
      <c r="G213" s="82"/>
      <c r="H213" s="82"/>
    </row>
    <row r="214" ht="18.75" spans="1:8">
      <c r="A214" s="82"/>
      <c r="B214" s="83"/>
      <c r="C214" s="82"/>
      <c r="D214" s="82"/>
      <c r="E214" s="82"/>
      <c r="F214" s="165"/>
      <c r="G214" s="82"/>
      <c r="H214" s="82"/>
    </row>
    <row r="215" ht="18.75" spans="1:8">
      <c r="A215" s="82"/>
      <c r="B215" s="83"/>
      <c r="C215" s="82"/>
      <c r="D215" s="82"/>
      <c r="E215" s="82"/>
      <c r="F215" s="165"/>
      <c r="G215" s="82"/>
      <c r="H215" s="82"/>
    </row>
    <row r="216" ht="18.75" spans="1:8">
      <c r="A216" s="82"/>
      <c r="B216" s="83"/>
      <c r="C216" s="82"/>
      <c r="D216" s="82"/>
      <c r="E216" s="82"/>
      <c r="F216" s="165"/>
      <c r="G216" s="82"/>
      <c r="H216" s="82"/>
    </row>
    <row r="217" ht="18.75" spans="1:8">
      <c r="A217" s="82"/>
      <c r="B217" s="83"/>
      <c r="C217" s="82"/>
      <c r="D217" s="82"/>
      <c r="E217" s="82"/>
      <c r="F217" s="165"/>
      <c r="G217" s="82"/>
      <c r="H217" s="82"/>
    </row>
    <row r="218" ht="18.75" spans="1:8">
      <c r="A218" s="82"/>
      <c r="B218" s="83"/>
      <c r="C218" s="82"/>
      <c r="D218" s="82"/>
      <c r="E218" s="82"/>
      <c r="F218" s="165"/>
      <c r="G218" s="82"/>
      <c r="H218" s="82"/>
    </row>
    <row r="219" ht="18.75" spans="1:8">
      <c r="A219" s="82"/>
      <c r="B219" s="83"/>
      <c r="C219" s="82"/>
      <c r="D219" s="82"/>
      <c r="E219" s="82"/>
      <c r="F219" s="165"/>
      <c r="G219" s="82"/>
      <c r="H219" s="82"/>
    </row>
    <row r="220" ht="18.75" spans="1:8">
      <c r="A220" s="82"/>
      <c r="B220" s="83"/>
      <c r="C220" s="82"/>
      <c r="D220" s="82"/>
      <c r="E220" s="82"/>
      <c r="F220" s="165"/>
      <c r="G220" s="82"/>
      <c r="H220" s="82"/>
    </row>
    <row r="221" ht="18.75" spans="1:8">
      <c r="A221" s="82"/>
      <c r="B221" s="83"/>
      <c r="C221" s="82"/>
      <c r="D221" s="82"/>
      <c r="E221" s="82"/>
      <c r="F221" s="165"/>
      <c r="G221" s="82"/>
      <c r="H221" s="82"/>
    </row>
    <row r="222" ht="18.75" spans="1:8">
      <c r="A222" s="82"/>
      <c r="B222" s="83"/>
      <c r="C222" s="82"/>
      <c r="D222" s="82"/>
      <c r="E222" s="82"/>
      <c r="F222" s="165"/>
      <c r="G222" s="82"/>
      <c r="H222" s="82"/>
    </row>
    <row r="223" ht="18.75" spans="1:8">
      <c r="A223" s="82"/>
      <c r="B223" s="83"/>
      <c r="C223" s="82"/>
      <c r="D223" s="82"/>
      <c r="E223" s="82"/>
      <c r="F223" s="165"/>
      <c r="G223" s="82"/>
      <c r="H223" s="82"/>
    </row>
    <row r="224" ht="18.75" spans="1:8">
      <c r="A224" s="82"/>
      <c r="B224" s="83"/>
      <c r="C224" s="82"/>
      <c r="D224" s="82"/>
      <c r="E224" s="82"/>
      <c r="F224" s="165"/>
      <c r="G224" s="82"/>
      <c r="H224" s="82"/>
    </row>
    <row r="225" ht="18.75" spans="1:8">
      <c r="A225" s="82"/>
      <c r="B225" s="83"/>
      <c r="C225" s="82"/>
      <c r="D225" s="82"/>
      <c r="E225" s="82"/>
      <c r="F225" s="165"/>
      <c r="G225" s="82"/>
      <c r="H225" s="82"/>
    </row>
    <row r="226" ht="18.75" spans="1:8">
      <c r="A226" s="82"/>
      <c r="B226" s="83"/>
      <c r="C226" s="82"/>
      <c r="D226" s="82"/>
      <c r="E226" s="82"/>
      <c r="F226" s="165"/>
      <c r="G226" s="82"/>
      <c r="H226" s="82"/>
    </row>
    <row r="227" ht="18.75" spans="1:8">
      <c r="A227" s="82"/>
      <c r="B227" s="83"/>
      <c r="C227" s="82"/>
      <c r="D227" s="82"/>
      <c r="E227" s="82"/>
      <c r="F227" s="165"/>
      <c r="G227" s="82"/>
      <c r="H227" s="82"/>
    </row>
    <row r="228" ht="18.75" spans="1:8">
      <c r="A228" s="82"/>
      <c r="B228" s="83"/>
      <c r="C228" s="82"/>
      <c r="D228" s="82"/>
      <c r="E228" s="82"/>
      <c r="F228" s="165"/>
      <c r="G228" s="82"/>
      <c r="H228" s="82"/>
    </row>
    <row r="229" ht="18.75" spans="1:8">
      <c r="A229" s="82"/>
      <c r="B229" s="83"/>
      <c r="C229" s="82"/>
      <c r="D229" s="82"/>
      <c r="E229" s="82"/>
      <c r="F229" s="165"/>
      <c r="G229" s="82"/>
      <c r="H229" s="82"/>
    </row>
    <row r="230" ht="18.75" spans="1:8">
      <c r="A230" s="82"/>
      <c r="B230" s="83"/>
      <c r="C230" s="82"/>
      <c r="D230" s="82"/>
      <c r="E230" s="82"/>
      <c r="F230" s="165"/>
      <c r="G230" s="82"/>
      <c r="H230" s="82"/>
    </row>
    <row r="231" ht="18.75" spans="1:8">
      <c r="A231" s="82"/>
      <c r="B231" s="83"/>
      <c r="C231" s="82"/>
      <c r="D231" s="82"/>
      <c r="E231" s="82"/>
      <c r="F231" s="165"/>
      <c r="G231" s="82"/>
      <c r="H231" s="82"/>
    </row>
    <row r="232" ht="18.75" spans="1:8">
      <c r="A232" s="82"/>
      <c r="B232" s="83"/>
      <c r="C232" s="82"/>
      <c r="D232" s="82"/>
      <c r="E232" s="82"/>
      <c r="F232" s="165"/>
      <c r="G232" s="82"/>
      <c r="H232" s="82"/>
    </row>
    <row r="233" ht="18.75" spans="1:8">
      <c r="A233" s="82"/>
      <c r="B233" s="83"/>
      <c r="C233" s="82"/>
      <c r="D233" s="82"/>
      <c r="E233" s="82"/>
      <c r="F233" s="165"/>
      <c r="G233" s="82"/>
      <c r="H233" s="82"/>
    </row>
    <row r="234" ht="18.75" spans="1:8">
      <c r="A234" s="82"/>
      <c r="B234" s="83"/>
      <c r="C234" s="82"/>
      <c r="D234" s="82"/>
      <c r="E234" s="82"/>
      <c r="F234" s="165"/>
      <c r="G234" s="82"/>
      <c r="H234" s="82"/>
    </row>
    <row r="235" ht="18.75" spans="1:8">
      <c r="A235" s="82"/>
      <c r="B235" s="83"/>
      <c r="C235" s="82"/>
      <c r="D235" s="82"/>
      <c r="E235" s="82"/>
      <c r="F235" s="165"/>
      <c r="G235" s="82"/>
      <c r="H235" s="82"/>
    </row>
    <row r="236" ht="18.75" spans="1:8">
      <c r="A236" s="82"/>
      <c r="B236" s="83"/>
      <c r="C236" s="82"/>
      <c r="D236" s="82"/>
      <c r="E236" s="82"/>
      <c r="F236" s="165"/>
      <c r="G236" s="82"/>
      <c r="H236" s="82"/>
    </row>
    <row r="237" ht="18.75" spans="1:8">
      <c r="A237" s="82"/>
      <c r="B237" s="83"/>
      <c r="C237" s="82"/>
      <c r="D237" s="82"/>
      <c r="E237" s="82"/>
      <c r="F237" s="165"/>
      <c r="G237" s="82"/>
      <c r="H237" s="82"/>
    </row>
    <row r="238" ht="18.75" spans="1:7">
      <c r="A238" s="166"/>
      <c r="B238" s="167"/>
      <c r="C238" s="166"/>
      <c r="D238" s="166"/>
      <c r="E238" s="166"/>
      <c r="F238" s="168"/>
      <c r="G238" s="166"/>
    </row>
    <row r="239" ht="18.75" spans="1:7">
      <c r="A239" s="166"/>
      <c r="B239" s="167"/>
      <c r="C239" s="166"/>
      <c r="D239" s="166"/>
      <c r="E239" s="166"/>
      <c r="F239" s="168"/>
      <c r="G239" s="166"/>
    </row>
    <row r="240" ht="18.75" spans="1:7">
      <c r="A240" s="166"/>
      <c r="B240" s="167"/>
      <c r="C240" s="166"/>
      <c r="D240" s="166"/>
      <c r="E240" s="166"/>
      <c r="F240" s="168"/>
      <c r="G240" s="166"/>
    </row>
    <row r="241" ht="18.75" spans="1:7">
      <c r="A241" s="166"/>
      <c r="B241" s="167"/>
      <c r="C241" s="166"/>
      <c r="D241" s="166"/>
      <c r="E241" s="166"/>
      <c r="F241" s="168"/>
      <c r="G241" s="166"/>
    </row>
    <row r="242" ht="18.75" spans="1:7">
      <c r="A242" s="166"/>
      <c r="B242" s="167"/>
      <c r="C242" s="166"/>
      <c r="D242" s="166"/>
      <c r="E242" s="166"/>
      <c r="F242" s="168"/>
      <c r="G242" s="166"/>
    </row>
    <row r="243" ht="18.75" spans="1:7">
      <c r="A243" s="166"/>
      <c r="B243" s="167"/>
      <c r="C243" s="166"/>
      <c r="D243" s="166"/>
      <c r="E243" s="166"/>
      <c r="F243" s="168"/>
      <c r="G243" s="166"/>
    </row>
    <row r="244" ht="18.75" spans="1:7">
      <c r="A244" s="166"/>
      <c r="B244" s="167"/>
      <c r="C244" s="166"/>
      <c r="D244" s="166"/>
      <c r="E244" s="166"/>
      <c r="F244" s="168"/>
      <c r="G244" s="166"/>
    </row>
    <row r="245" ht="18.75" spans="1:7">
      <c r="A245" s="166"/>
      <c r="B245" s="167"/>
      <c r="C245" s="166"/>
      <c r="D245" s="166"/>
      <c r="E245" s="166"/>
      <c r="F245" s="168"/>
      <c r="G245" s="166"/>
    </row>
    <row r="246" ht="18.75" spans="1:7">
      <c r="A246" s="166"/>
      <c r="B246" s="167"/>
      <c r="C246" s="166"/>
      <c r="D246" s="166"/>
      <c r="E246" s="166"/>
      <c r="F246" s="168"/>
      <c r="G246" s="166"/>
    </row>
    <row r="247" ht="18.75" spans="1:7">
      <c r="A247" s="166"/>
      <c r="B247" s="167"/>
      <c r="C247" s="166"/>
      <c r="D247" s="166"/>
      <c r="E247" s="166"/>
      <c r="F247" s="168"/>
      <c r="G247" s="166"/>
    </row>
    <row r="248" ht="18.75" spans="1:7">
      <c r="A248" s="166"/>
      <c r="B248" s="167"/>
      <c r="C248" s="166"/>
      <c r="D248" s="166"/>
      <c r="E248" s="166"/>
      <c r="F248" s="168"/>
      <c r="G248" s="166"/>
    </row>
    <row r="249" ht="18.75" spans="1:7">
      <c r="A249" s="166"/>
      <c r="B249" s="167"/>
      <c r="C249" s="166"/>
      <c r="D249" s="166"/>
      <c r="E249" s="166"/>
      <c r="F249" s="168"/>
      <c r="G249" s="166"/>
    </row>
    <row r="250" ht="18.75" spans="1:7">
      <c r="A250" s="166"/>
      <c r="B250" s="167"/>
      <c r="C250" s="166"/>
      <c r="D250" s="166"/>
      <c r="E250" s="166"/>
      <c r="F250" s="168"/>
      <c r="G250" s="166"/>
    </row>
    <row r="251" ht="18.75" spans="1:7">
      <c r="A251" s="166"/>
      <c r="B251" s="167"/>
      <c r="C251" s="166"/>
      <c r="D251" s="166"/>
      <c r="E251" s="166"/>
      <c r="F251" s="168"/>
      <c r="G251" s="166"/>
    </row>
    <row r="252" ht="18.75" spans="1:7">
      <c r="A252" s="166"/>
      <c r="B252" s="167"/>
      <c r="C252" s="166"/>
      <c r="D252" s="166"/>
      <c r="E252" s="166"/>
      <c r="F252" s="168"/>
      <c r="G252" s="166"/>
    </row>
    <row r="253" ht="18.75" spans="1:7">
      <c r="A253" s="166"/>
      <c r="B253" s="167"/>
      <c r="C253" s="166"/>
      <c r="D253" s="166"/>
      <c r="E253" s="166"/>
      <c r="F253" s="168"/>
      <c r="G253" s="166"/>
    </row>
    <row r="254" ht="18.75" spans="1:7">
      <c r="A254" s="166"/>
      <c r="B254" s="167"/>
      <c r="C254" s="166"/>
      <c r="D254" s="166"/>
      <c r="E254" s="166"/>
      <c r="F254" s="168"/>
      <c r="G254" s="166"/>
    </row>
    <row r="255" ht="18.75" spans="1:7">
      <c r="A255" s="166"/>
      <c r="B255" s="167"/>
      <c r="C255" s="166"/>
      <c r="D255" s="166"/>
      <c r="E255" s="166"/>
      <c r="F255" s="168"/>
      <c r="G255" s="166"/>
    </row>
    <row r="256" ht="18.75" spans="1:7">
      <c r="A256" s="166"/>
      <c r="B256" s="167"/>
      <c r="C256" s="166"/>
      <c r="D256" s="166"/>
      <c r="E256" s="166"/>
      <c r="F256" s="168"/>
      <c r="G256" s="166"/>
    </row>
    <row r="257" ht="18.75" spans="1:7">
      <c r="A257" s="166"/>
      <c r="B257" s="167"/>
      <c r="C257" s="166"/>
      <c r="D257" s="166"/>
      <c r="E257" s="166"/>
      <c r="F257" s="168"/>
      <c r="G257" s="166"/>
    </row>
    <row r="258" ht="18.75" spans="1:7">
      <c r="A258" s="166"/>
      <c r="B258" s="167"/>
      <c r="C258" s="166"/>
      <c r="D258" s="166"/>
      <c r="E258" s="166"/>
      <c r="F258" s="168"/>
      <c r="G258" s="166"/>
    </row>
    <row r="259" ht="18.75" spans="1:7">
      <c r="A259" s="166"/>
      <c r="B259" s="167"/>
      <c r="C259" s="166"/>
      <c r="D259" s="166"/>
      <c r="E259" s="166"/>
      <c r="F259" s="168"/>
      <c r="G259" s="166"/>
    </row>
    <row r="260" ht="18.75" spans="1:7">
      <c r="A260" s="166"/>
      <c r="B260" s="167"/>
      <c r="C260" s="166"/>
      <c r="D260" s="166"/>
      <c r="E260" s="166"/>
      <c r="F260" s="168"/>
      <c r="G260" s="166"/>
    </row>
    <row r="261" ht="18.75" spans="1:7">
      <c r="A261" s="166"/>
      <c r="B261" s="167"/>
      <c r="C261" s="166"/>
      <c r="D261" s="166"/>
      <c r="E261" s="166"/>
      <c r="F261" s="168"/>
      <c r="G261" s="166"/>
    </row>
    <row r="262" ht="18.75" spans="1:7">
      <c r="A262" s="166"/>
      <c r="B262" s="167"/>
      <c r="C262" s="166"/>
      <c r="D262" s="166"/>
      <c r="E262" s="166"/>
      <c r="F262" s="168"/>
      <c r="G262" s="166"/>
    </row>
    <row r="263" ht="18.75" spans="1:7">
      <c r="A263" s="166"/>
      <c r="B263" s="167"/>
      <c r="C263" s="166"/>
      <c r="D263" s="166"/>
      <c r="E263" s="166"/>
      <c r="F263" s="168"/>
      <c r="G263" s="166"/>
    </row>
    <row r="264" ht="18.75" spans="1:7">
      <c r="A264" s="166"/>
      <c r="B264" s="167"/>
      <c r="C264" s="166"/>
      <c r="D264" s="166"/>
      <c r="E264" s="166"/>
      <c r="F264" s="168"/>
      <c r="G264" s="166"/>
    </row>
    <row r="265" ht="18.75" spans="1:7">
      <c r="A265" s="166"/>
      <c r="B265" s="167"/>
      <c r="C265" s="166"/>
      <c r="D265" s="166"/>
      <c r="E265" s="166"/>
      <c r="F265" s="168"/>
      <c r="G265" s="166"/>
    </row>
    <row r="266" ht="18.75" spans="1:7">
      <c r="A266" s="166"/>
      <c r="B266" s="167"/>
      <c r="C266" s="166"/>
      <c r="D266" s="166"/>
      <c r="E266" s="166"/>
      <c r="F266" s="168"/>
      <c r="G266" s="166"/>
    </row>
    <row r="267" ht="18.75" spans="1:7">
      <c r="A267" s="166"/>
      <c r="B267" s="167"/>
      <c r="C267" s="166"/>
      <c r="D267" s="166"/>
      <c r="E267" s="166"/>
      <c r="F267" s="168"/>
      <c r="G267" s="166"/>
    </row>
    <row r="268" ht="18.75" spans="1:7">
      <c r="A268" s="166"/>
      <c r="B268" s="167"/>
      <c r="C268" s="166"/>
      <c r="D268" s="166"/>
      <c r="E268" s="166"/>
      <c r="F268" s="168"/>
      <c r="G268" s="166"/>
    </row>
    <row r="269" ht="18.75" spans="1:7">
      <c r="A269" s="166"/>
      <c r="B269" s="167"/>
      <c r="C269" s="166"/>
      <c r="D269" s="166"/>
      <c r="E269" s="166"/>
      <c r="F269" s="168"/>
      <c r="G269" s="166"/>
    </row>
    <row r="270" ht="18.75" spans="1:7">
      <c r="A270" s="166"/>
      <c r="B270" s="167"/>
      <c r="C270" s="166"/>
      <c r="D270" s="166"/>
      <c r="E270" s="166"/>
      <c r="F270" s="168"/>
      <c r="G270" s="166"/>
    </row>
  </sheetData>
  <sortState ref="A3:H205">
    <sortCondition ref="C197"/>
  </sortState>
  <mergeCells count="5">
    <mergeCell ref="A1:H1"/>
    <mergeCell ref="A3:A49"/>
    <mergeCell ref="A50:A115"/>
    <mergeCell ref="A116:A196"/>
    <mergeCell ref="A197:A205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workbookViewId="0">
      <selection activeCell="F20" sqref="F20"/>
    </sheetView>
  </sheetViews>
  <sheetFormatPr defaultColWidth="9" defaultRowHeight="13.5"/>
  <cols>
    <col min="1" max="1" width="21.1833333333333" customWidth="1"/>
    <col min="2" max="2" width="15" customWidth="1"/>
    <col min="3" max="3" width="15.3666666666667" customWidth="1"/>
    <col min="4" max="4" width="56" customWidth="1"/>
    <col min="5" max="5" width="12.1833333333333" customWidth="1"/>
    <col min="6" max="6" width="29.1833333333333" customWidth="1"/>
    <col min="7" max="7" width="20.45" customWidth="1"/>
    <col min="8" max="8" width="19.8166666666667" customWidth="1"/>
    <col min="9" max="9" width="33.8166666666667" customWidth="1"/>
    <col min="10" max="10" width="67.45" customWidth="1"/>
  </cols>
  <sheetData>
    <row r="1" s="101" customFormat="1" ht="22.5" spans="1:10">
      <c r="A1" s="135" t="s">
        <v>30</v>
      </c>
      <c r="B1" s="136"/>
      <c r="C1" s="136"/>
      <c r="D1" s="136"/>
      <c r="E1" s="136"/>
      <c r="F1" s="136"/>
      <c r="G1" s="136"/>
      <c r="H1" s="136"/>
      <c r="I1" s="136"/>
      <c r="J1" s="143"/>
    </row>
    <row r="2" s="101" customFormat="1" ht="20.25" spans="1:10">
      <c r="A2" s="91" t="s">
        <v>20</v>
      </c>
      <c r="B2" s="24" t="s">
        <v>22</v>
      </c>
      <c r="C2" s="24" t="s">
        <v>31</v>
      </c>
      <c r="D2" s="24" t="s">
        <v>32</v>
      </c>
      <c r="E2" s="24" t="s">
        <v>33</v>
      </c>
      <c r="F2" s="92" t="s">
        <v>34</v>
      </c>
      <c r="G2" s="24" t="s">
        <v>35</v>
      </c>
      <c r="H2" s="24" t="s">
        <v>36</v>
      </c>
      <c r="I2" s="24" t="s">
        <v>37</v>
      </c>
      <c r="J2" s="144" t="s">
        <v>27</v>
      </c>
    </row>
    <row r="3" s="101" customFormat="1" ht="18.75" spans="1:10">
      <c r="A3" s="108" t="s">
        <v>2</v>
      </c>
      <c r="B3" s="107">
        <v>20212132</v>
      </c>
      <c r="C3" s="108">
        <v>2021213235</v>
      </c>
      <c r="D3" s="108" t="s">
        <v>38</v>
      </c>
      <c r="E3" s="108" t="s">
        <v>39</v>
      </c>
      <c r="F3" s="108" t="s">
        <v>40</v>
      </c>
      <c r="G3" s="108">
        <v>1</v>
      </c>
      <c r="H3" s="108" t="s">
        <v>29</v>
      </c>
      <c r="I3" s="108" t="s">
        <v>41</v>
      </c>
      <c r="J3" s="108"/>
    </row>
    <row r="4" s="101" customFormat="1" ht="18.75" spans="1:10">
      <c r="A4" s="108"/>
      <c r="B4" s="109"/>
      <c r="C4" s="108">
        <v>2021213237</v>
      </c>
      <c r="D4" s="108" t="s">
        <v>38</v>
      </c>
      <c r="E4" s="108" t="s">
        <v>42</v>
      </c>
      <c r="F4" s="108" t="s">
        <v>40</v>
      </c>
      <c r="G4" s="108">
        <v>1</v>
      </c>
      <c r="H4" s="108" t="s">
        <v>29</v>
      </c>
      <c r="I4" s="108" t="s">
        <v>41</v>
      </c>
      <c r="J4" s="7"/>
    </row>
    <row r="5" s="101" customFormat="1" ht="18.75" spans="1:10">
      <c r="A5" s="108"/>
      <c r="B5" s="112"/>
      <c r="C5" s="108">
        <v>2021213240</v>
      </c>
      <c r="D5" s="108" t="s">
        <v>38</v>
      </c>
      <c r="E5" s="108" t="s">
        <v>43</v>
      </c>
      <c r="F5" s="108" t="s">
        <v>40</v>
      </c>
      <c r="G5" s="108">
        <v>1</v>
      </c>
      <c r="H5" s="108" t="s">
        <v>29</v>
      </c>
      <c r="I5" s="108" t="s">
        <v>41</v>
      </c>
      <c r="J5" s="7"/>
    </row>
    <row r="6" s="101" customFormat="1" ht="18.75" spans="1:10">
      <c r="A6" s="6" t="s">
        <v>3</v>
      </c>
      <c r="B6" s="6">
        <v>20192533</v>
      </c>
      <c r="C6" s="6">
        <v>2019253314</v>
      </c>
      <c r="D6" s="7" t="s">
        <v>44</v>
      </c>
      <c r="E6" s="6" t="s">
        <v>45</v>
      </c>
      <c r="F6" s="7" t="s">
        <v>46</v>
      </c>
      <c r="G6" s="7">
        <v>2</v>
      </c>
      <c r="H6" s="7" t="s">
        <v>29</v>
      </c>
      <c r="I6" s="7" t="s">
        <v>41</v>
      </c>
      <c r="J6" s="7"/>
    </row>
    <row r="7" s="101" customFormat="1" ht="18.75" spans="1:10">
      <c r="A7" s="8"/>
      <c r="B7" s="8"/>
      <c r="C7" s="9"/>
      <c r="D7" s="7" t="s">
        <v>47</v>
      </c>
      <c r="E7" s="9"/>
      <c r="F7" s="7" t="s">
        <v>46</v>
      </c>
      <c r="G7" s="7">
        <v>2</v>
      </c>
      <c r="H7" s="7" t="s">
        <v>29</v>
      </c>
      <c r="I7" s="7" t="s">
        <v>41</v>
      </c>
      <c r="J7" s="7"/>
    </row>
    <row r="8" s="101" customFormat="1" ht="18.75" spans="1:10">
      <c r="A8" s="8"/>
      <c r="B8" s="9"/>
      <c r="C8" s="7">
        <v>2019253325</v>
      </c>
      <c r="D8" s="7" t="s">
        <v>44</v>
      </c>
      <c r="E8" s="7" t="s">
        <v>48</v>
      </c>
      <c r="F8" s="7" t="s">
        <v>46</v>
      </c>
      <c r="G8" s="7">
        <v>2</v>
      </c>
      <c r="H8" s="7" t="s">
        <v>29</v>
      </c>
      <c r="I8" s="7" t="s">
        <v>41</v>
      </c>
      <c r="J8" s="7"/>
    </row>
    <row r="9" s="101" customFormat="1" ht="18.75" spans="1:10">
      <c r="A9" s="8"/>
      <c r="B9" s="6">
        <v>20202532</v>
      </c>
      <c r="C9" s="6">
        <v>2020253203</v>
      </c>
      <c r="D9" s="7" t="s">
        <v>49</v>
      </c>
      <c r="E9" s="6" t="s">
        <v>50</v>
      </c>
      <c r="F9" s="7" t="s">
        <v>51</v>
      </c>
      <c r="G9" s="7">
        <v>2</v>
      </c>
      <c r="H9" s="7" t="s">
        <v>29</v>
      </c>
      <c r="I9" s="7" t="s">
        <v>52</v>
      </c>
      <c r="J9" s="7"/>
    </row>
    <row r="10" s="101" customFormat="1" ht="18.75" spans="1:10">
      <c r="A10" s="9"/>
      <c r="B10" s="9"/>
      <c r="C10" s="9"/>
      <c r="D10" s="7" t="s">
        <v>53</v>
      </c>
      <c r="E10" s="9"/>
      <c r="F10" s="7" t="s">
        <v>51</v>
      </c>
      <c r="G10" s="7">
        <v>2</v>
      </c>
      <c r="H10" s="7" t="s">
        <v>29</v>
      </c>
      <c r="I10" s="7" t="s">
        <v>52</v>
      </c>
      <c r="J10" s="7"/>
    </row>
    <row r="11" s="101" customFormat="1" ht="18.75" spans="1:10">
      <c r="A11" s="6" t="s">
        <v>4</v>
      </c>
      <c r="B11" s="11">
        <v>20212731</v>
      </c>
      <c r="C11" s="7">
        <v>2021273138</v>
      </c>
      <c r="D11" s="7" t="s">
        <v>54</v>
      </c>
      <c r="E11" s="7" t="s">
        <v>55</v>
      </c>
      <c r="F11" s="7" t="s">
        <v>46</v>
      </c>
      <c r="G11" s="7">
        <v>2</v>
      </c>
      <c r="H11" s="7" t="s">
        <v>29</v>
      </c>
      <c r="I11" s="7" t="s">
        <v>41</v>
      </c>
      <c r="J11" s="7"/>
    </row>
    <row r="12" s="101" customFormat="1" ht="18.75" spans="1:10">
      <c r="A12" s="8"/>
      <c r="B12" s="137">
        <v>20213632</v>
      </c>
      <c r="C12" s="138">
        <v>2021363211</v>
      </c>
      <c r="D12" s="138" t="s">
        <v>56</v>
      </c>
      <c r="E12" s="138" t="s">
        <v>57</v>
      </c>
      <c r="F12" s="7" t="s">
        <v>58</v>
      </c>
      <c r="G12" s="48">
        <v>2</v>
      </c>
      <c r="H12" s="7" t="s">
        <v>29</v>
      </c>
      <c r="I12" s="7" t="s">
        <v>41</v>
      </c>
      <c r="J12" s="7"/>
    </row>
    <row r="13" s="101" customFormat="1" ht="18.75" spans="1:10">
      <c r="A13" s="8"/>
      <c r="B13" s="62">
        <v>20213633</v>
      </c>
      <c r="C13" s="7">
        <v>2021363336</v>
      </c>
      <c r="D13" s="7" t="s">
        <v>54</v>
      </c>
      <c r="E13" s="7" t="s">
        <v>59</v>
      </c>
      <c r="F13" s="7" t="s">
        <v>58</v>
      </c>
      <c r="G13" s="7">
        <v>2</v>
      </c>
      <c r="H13" s="7" t="s">
        <v>29</v>
      </c>
      <c r="I13" s="7" t="s">
        <v>41</v>
      </c>
      <c r="J13" s="7"/>
    </row>
    <row r="14" s="101" customFormat="1" ht="18.75" spans="1:10">
      <c r="A14" s="9"/>
      <c r="B14" s="64"/>
      <c r="C14" s="7">
        <v>2021363337</v>
      </c>
      <c r="D14" s="7" t="s">
        <v>54</v>
      </c>
      <c r="E14" s="48" t="s">
        <v>60</v>
      </c>
      <c r="F14" s="7" t="s">
        <v>58</v>
      </c>
      <c r="G14" s="48">
        <v>2</v>
      </c>
      <c r="H14" s="7" t="s">
        <v>29</v>
      </c>
      <c r="I14" s="7" t="s">
        <v>41</v>
      </c>
      <c r="J14" s="7"/>
    </row>
    <row r="15" s="101" customFormat="1" ht="18.75" spans="1:10">
      <c r="A15" s="6" t="s">
        <v>5</v>
      </c>
      <c r="B15" s="47">
        <v>20202331</v>
      </c>
      <c r="C15" s="48">
        <v>2020233112</v>
      </c>
      <c r="D15" s="48" t="s">
        <v>61</v>
      </c>
      <c r="E15" s="7" t="s">
        <v>62</v>
      </c>
      <c r="F15" s="7" t="s">
        <v>46</v>
      </c>
      <c r="G15" s="48">
        <v>2</v>
      </c>
      <c r="H15" s="7" t="s">
        <v>29</v>
      </c>
      <c r="I15" s="7" t="s">
        <v>63</v>
      </c>
      <c r="J15" s="7"/>
    </row>
    <row r="16" s="101" customFormat="1" ht="18.75" spans="1:10">
      <c r="A16" s="8"/>
      <c r="B16" s="120"/>
      <c r="C16" s="139">
        <v>2020233121</v>
      </c>
      <c r="D16" s="48" t="s">
        <v>61</v>
      </c>
      <c r="E16" s="111" t="s">
        <v>64</v>
      </c>
      <c r="F16" s="7" t="s">
        <v>46</v>
      </c>
      <c r="G16" s="48">
        <v>2</v>
      </c>
      <c r="H16" s="7" t="s">
        <v>29</v>
      </c>
      <c r="I16" s="7" t="s">
        <v>63</v>
      </c>
      <c r="J16" s="7"/>
    </row>
    <row r="17" s="101" customFormat="1" ht="18.75" spans="1:10">
      <c r="A17" s="8"/>
      <c r="B17" s="120"/>
      <c r="C17" s="48">
        <v>2020233135</v>
      </c>
      <c r="D17" s="48" t="s">
        <v>61</v>
      </c>
      <c r="E17" s="9" t="s">
        <v>65</v>
      </c>
      <c r="F17" s="7" t="s">
        <v>46</v>
      </c>
      <c r="G17" s="48">
        <v>2</v>
      </c>
      <c r="H17" s="7" t="s">
        <v>29</v>
      </c>
      <c r="I17" s="7" t="s">
        <v>63</v>
      </c>
      <c r="J17" s="7"/>
    </row>
    <row r="18" s="101" customFormat="1" ht="18.75" spans="1:10">
      <c r="A18" s="8"/>
      <c r="B18" s="120"/>
      <c r="C18" s="48">
        <v>2020233124</v>
      </c>
      <c r="D18" s="48" t="s">
        <v>66</v>
      </c>
      <c r="E18" s="140" t="s">
        <v>67</v>
      </c>
      <c r="F18" s="7" t="s">
        <v>68</v>
      </c>
      <c r="G18" s="48">
        <v>2</v>
      </c>
      <c r="H18" s="7" t="s">
        <v>29</v>
      </c>
      <c r="I18" s="7" t="s">
        <v>63</v>
      </c>
      <c r="J18" s="7"/>
    </row>
    <row r="19" s="101" customFormat="1" ht="18.75" spans="1:10">
      <c r="A19" s="8"/>
      <c r="B19" s="120"/>
      <c r="C19" s="48">
        <v>2020233125</v>
      </c>
      <c r="D19" s="48" t="s">
        <v>66</v>
      </c>
      <c r="E19" s="9" t="s">
        <v>69</v>
      </c>
      <c r="F19" s="7" t="s">
        <v>68</v>
      </c>
      <c r="G19" s="48">
        <v>2</v>
      </c>
      <c r="H19" s="7" t="s">
        <v>29</v>
      </c>
      <c r="I19" s="7" t="s">
        <v>63</v>
      </c>
      <c r="J19" s="7"/>
    </row>
    <row r="20" s="101" customFormat="1" ht="18.75" spans="1:10">
      <c r="A20" s="8"/>
      <c r="B20" s="50"/>
      <c r="C20" s="48">
        <v>2020233123</v>
      </c>
      <c r="D20" s="48" t="s">
        <v>66</v>
      </c>
      <c r="E20" s="7" t="s">
        <v>70</v>
      </c>
      <c r="F20" s="7" t="s">
        <v>68</v>
      </c>
      <c r="G20" s="48">
        <v>2</v>
      </c>
      <c r="H20" s="7" t="s">
        <v>29</v>
      </c>
      <c r="I20" s="7" t="s">
        <v>63</v>
      </c>
      <c r="J20" s="7"/>
    </row>
    <row r="21" s="101" customFormat="1" ht="18.75" spans="1:10">
      <c r="A21" s="8"/>
      <c r="B21" s="6">
        <v>20202332</v>
      </c>
      <c r="C21" s="141" t="s">
        <v>71</v>
      </c>
      <c r="D21" s="7" t="s">
        <v>61</v>
      </c>
      <c r="E21" s="7" t="s">
        <v>72</v>
      </c>
      <c r="F21" s="7" t="s">
        <v>46</v>
      </c>
      <c r="G21" s="48">
        <v>2</v>
      </c>
      <c r="H21" s="7" t="s">
        <v>29</v>
      </c>
      <c r="I21" s="7" t="s">
        <v>63</v>
      </c>
      <c r="J21" s="7"/>
    </row>
    <row r="22" s="101" customFormat="1" ht="18.75" spans="1:10">
      <c r="A22" s="8"/>
      <c r="B22" s="8"/>
      <c r="C22" s="141" t="s">
        <v>73</v>
      </c>
      <c r="D22" s="7" t="s">
        <v>61</v>
      </c>
      <c r="E22" s="7" t="s">
        <v>74</v>
      </c>
      <c r="F22" s="7" t="s">
        <v>46</v>
      </c>
      <c r="G22" s="48">
        <v>2</v>
      </c>
      <c r="H22" s="7" t="s">
        <v>29</v>
      </c>
      <c r="I22" s="7" t="s">
        <v>63</v>
      </c>
      <c r="J22" s="7"/>
    </row>
    <row r="23" s="19" customFormat="1" ht="17.4" customHeight="1" spans="1:10">
      <c r="A23" s="8"/>
      <c r="B23" s="8"/>
      <c r="C23" s="141" t="s">
        <v>75</v>
      </c>
      <c r="D23" s="7" t="s">
        <v>61</v>
      </c>
      <c r="E23" s="7" t="s">
        <v>76</v>
      </c>
      <c r="F23" s="7" t="s">
        <v>46</v>
      </c>
      <c r="G23" s="48">
        <v>2</v>
      </c>
      <c r="H23" s="7" t="s">
        <v>29</v>
      </c>
      <c r="I23" s="7" t="s">
        <v>63</v>
      </c>
      <c r="J23" s="10"/>
    </row>
    <row r="24" s="19" customFormat="1" ht="17.4" customHeight="1" spans="1:10">
      <c r="A24" s="9"/>
      <c r="B24" s="9"/>
      <c r="C24" s="141" t="s">
        <v>77</v>
      </c>
      <c r="D24" s="7" t="s">
        <v>61</v>
      </c>
      <c r="E24" s="7" t="s">
        <v>78</v>
      </c>
      <c r="F24" s="7" t="s">
        <v>46</v>
      </c>
      <c r="G24" s="48">
        <v>2</v>
      </c>
      <c r="H24" s="7" t="s">
        <v>29</v>
      </c>
      <c r="I24" s="7" t="s">
        <v>63</v>
      </c>
      <c r="J24" s="48"/>
    </row>
    <row r="25" ht="18.75" spans="1:10">
      <c r="A25" s="142"/>
      <c r="B25" s="142"/>
      <c r="C25" s="142"/>
      <c r="D25" s="142"/>
      <c r="E25" s="142"/>
      <c r="F25" s="142"/>
      <c r="G25" s="142"/>
      <c r="H25" s="142"/>
      <c r="I25" s="142"/>
      <c r="J25" s="142"/>
    </row>
    <row r="32" ht="17.4" customHeight="1"/>
  </sheetData>
  <mergeCells count="15">
    <mergeCell ref="A1:J1"/>
    <mergeCell ref="A3:A5"/>
    <mergeCell ref="A6:A10"/>
    <mergeCell ref="A11:A14"/>
    <mergeCell ref="A15:A24"/>
    <mergeCell ref="B3:B5"/>
    <mergeCell ref="B6:B8"/>
    <mergeCell ref="B9:B10"/>
    <mergeCell ref="B13:B14"/>
    <mergeCell ref="B15:B20"/>
    <mergeCell ref="B21:B24"/>
    <mergeCell ref="C6:C7"/>
    <mergeCell ref="C9:C10"/>
    <mergeCell ref="E6:E7"/>
    <mergeCell ref="E9:E10"/>
  </mergeCells>
  <pageMargins left="0.75" right="0.75" top="1" bottom="1" header="0.5" footer="0.5"/>
  <pageSetup paperSize="9" orientation="portrait"/>
  <headerFooter/>
  <ignoredErrors>
    <ignoredError sqref="C24 C21:C2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6"/>
  <sheetViews>
    <sheetView topLeftCell="A180" workbookViewId="0">
      <selection activeCell="A197" sqref="A197:A205"/>
    </sheetView>
  </sheetViews>
  <sheetFormatPr defaultColWidth="9" defaultRowHeight="13.5"/>
  <cols>
    <col min="1" max="1" width="21.1833333333333" customWidth="1"/>
    <col min="2" max="2" width="7.36666666666667" style="3" customWidth="1"/>
    <col min="3" max="3" width="16.0916666666667" customWidth="1"/>
    <col min="4" max="4" width="15.0916666666667" customWidth="1"/>
    <col min="5" max="5" width="18.6333333333333" customWidth="1"/>
    <col min="6" max="6" width="13.1833333333333" style="122" customWidth="1"/>
    <col min="7" max="7" width="18.6333333333333" customWidth="1"/>
    <col min="8" max="8" width="52.9083333333333" customWidth="1"/>
    <col min="10" max="10" width="11.9083333333333" customWidth="1"/>
  </cols>
  <sheetData>
    <row r="1" s="101" customFormat="1" ht="22.5" spans="1:8">
      <c r="A1" s="89" t="s">
        <v>79</v>
      </c>
      <c r="B1" s="89"/>
      <c r="C1" s="123"/>
      <c r="D1" s="123"/>
      <c r="E1" s="123"/>
      <c r="F1" s="123"/>
      <c r="G1" s="123"/>
      <c r="H1" s="123"/>
    </row>
    <row r="2" s="101" customFormat="1" ht="20.25" spans="1:8">
      <c r="A2" s="91" t="s">
        <v>20</v>
      </c>
      <c r="B2" s="91" t="s">
        <v>21</v>
      </c>
      <c r="C2" s="91" t="s">
        <v>22</v>
      </c>
      <c r="D2" s="91" t="s">
        <v>80</v>
      </c>
      <c r="E2" s="91" t="s">
        <v>24</v>
      </c>
      <c r="F2" s="124" t="s">
        <v>81</v>
      </c>
      <c r="G2" s="91" t="s">
        <v>82</v>
      </c>
      <c r="H2" s="91" t="s">
        <v>27</v>
      </c>
    </row>
    <row r="3" s="101" customFormat="1" ht="18.75" spans="1:8">
      <c r="A3" s="10" t="s">
        <v>2</v>
      </c>
      <c r="B3" s="7">
        <f>ROW()-2</f>
        <v>1</v>
      </c>
      <c r="C3" s="7">
        <v>20182131</v>
      </c>
      <c r="D3" s="7"/>
      <c r="E3" s="7">
        <v>47</v>
      </c>
      <c r="F3" s="125">
        <f>D3/E3</f>
        <v>0</v>
      </c>
      <c r="G3" s="7"/>
      <c r="H3" s="7" t="s">
        <v>28</v>
      </c>
    </row>
    <row r="4" s="101" customFormat="1" ht="18.75" spans="1:8">
      <c r="A4" s="10"/>
      <c r="B4" s="7">
        <f t="shared" ref="B4:B70" si="0">ROW()-2</f>
        <v>2</v>
      </c>
      <c r="C4" s="7">
        <v>20182132</v>
      </c>
      <c r="D4" s="7"/>
      <c r="E4" s="7">
        <v>29</v>
      </c>
      <c r="F4" s="125">
        <f t="shared" ref="F4:F49" si="1">D4/E4</f>
        <v>0</v>
      </c>
      <c r="G4" s="7"/>
      <c r="H4" s="7" t="s">
        <v>28</v>
      </c>
    </row>
    <row r="5" s="101" customFormat="1" ht="18.75" spans="1:8">
      <c r="A5" s="10"/>
      <c r="B5" s="7">
        <f t="shared" si="0"/>
        <v>3</v>
      </c>
      <c r="C5" s="7">
        <v>20182133</v>
      </c>
      <c r="D5" s="7"/>
      <c r="E5" s="7">
        <v>45</v>
      </c>
      <c r="F5" s="125">
        <f t="shared" si="1"/>
        <v>0</v>
      </c>
      <c r="G5" s="7"/>
      <c r="H5" s="7" t="s">
        <v>28</v>
      </c>
    </row>
    <row r="6" s="101" customFormat="1" ht="18.75" spans="1:8">
      <c r="A6" s="10"/>
      <c r="B6" s="7">
        <f t="shared" si="0"/>
        <v>4</v>
      </c>
      <c r="C6" s="7">
        <v>20182134</v>
      </c>
      <c r="D6" s="7"/>
      <c r="E6" s="7">
        <v>38</v>
      </c>
      <c r="F6" s="125">
        <f t="shared" si="1"/>
        <v>0</v>
      </c>
      <c r="G6" s="7"/>
      <c r="H6" s="7" t="s">
        <v>28</v>
      </c>
    </row>
    <row r="7" s="101" customFormat="1" ht="18.75" spans="1:8">
      <c r="A7" s="10"/>
      <c r="B7" s="7">
        <f t="shared" si="0"/>
        <v>5</v>
      </c>
      <c r="C7" s="7">
        <v>20182135</v>
      </c>
      <c r="D7" s="7"/>
      <c r="E7" s="7">
        <v>43</v>
      </c>
      <c r="F7" s="125">
        <f t="shared" si="1"/>
        <v>0</v>
      </c>
      <c r="G7" s="7"/>
      <c r="H7" s="7" t="s">
        <v>28</v>
      </c>
    </row>
    <row r="8" s="101" customFormat="1" ht="18.75" spans="1:8">
      <c r="A8" s="10"/>
      <c r="B8" s="7">
        <f t="shared" si="0"/>
        <v>6</v>
      </c>
      <c r="C8" s="7">
        <v>20182136</v>
      </c>
      <c r="D8" s="7"/>
      <c r="E8" s="7">
        <v>40</v>
      </c>
      <c r="F8" s="125">
        <f t="shared" si="1"/>
        <v>0</v>
      </c>
      <c r="G8" s="7"/>
      <c r="H8" s="7" t="s">
        <v>28</v>
      </c>
    </row>
    <row r="9" s="101" customFormat="1" ht="18.75" spans="1:10">
      <c r="A9" s="10"/>
      <c r="B9" s="7">
        <f t="shared" si="0"/>
        <v>7</v>
      </c>
      <c r="C9" s="7">
        <v>20182137</v>
      </c>
      <c r="D9" s="7"/>
      <c r="E9" s="7">
        <v>39</v>
      </c>
      <c r="F9" s="125">
        <f t="shared" si="1"/>
        <v>0</v>
      </c>
      <c r="G9" s="7"/>
      <c r="H9" s="7" t="s">
        <v>28</v>
      </c>
      <c r="J9" s="128"/>
    </row>
    <row r="10" s="101" customFormat="1" ht="18.75" spans="1:10">
      <c r="A10" s="10"/>
      <c r="B10" s="7">
        <v>8</v>
      </c>
      <c r="C10" s="7">
        <v>20183131</v>
      </c>
      <c r="D10" s="7"/>
      <c r="E10" s="7">
        <v>47</v>
      </c>
      <c r="F10" s="125">
        <f t="shared" si="1"/>
        <v>0</v>
      </c>
      <c r="G10" s="7"/>
      <c r="H10" s="7" t="s">
        <v>28</v>
      </c>
      <c r="J10" s="128"/>
    </row>
    <row r="11" s="101" customFormat="1" ht="18.75" spans="1:10">
      <c r="A11" s="10"/>
      <c r="B11" s="7">
        <v>9</v>
      </c>
      <c r="C11" s="7">
        <v>20183132</v>
      </c>
      <c r="D11" s="7"/>
      <c r="E11" s="7">
        <v>44</v>
      </c>
      <c r="F11" s="125">
        <f t="shared" si="1"/>
        <v>0</v>
      </c>
      <c r="G11" s="7"/>
      <c r="H11" s="7" t="s">
        <v>28</v>
      </c>
      <c r="J11" s="129"/>
    </row>
    <row r="12" s="101" customFormat="1" ht="18.75" spans="1:10">
      <c r="A12" s="10"/>
      <c r="B12" s="7">
        <f t="shared" si="0"/>
        <v>10</v>
      </c>
      <c r="C12" s="7">
        <v>20192131</v>
      </c>
      <c r="D12" s="7">
        <v>0</v>
      </c>
      <c r="E12" s="7">
        <v>49</v>
      </c>
      <c r="F12" s="125">
        <f t="shared" si="1"/>
        <v>0</v>
      </c>
      <c r="G12" s="7">
        <f t="shared" ref="G12:G49" si="2">RANK(F12,$F$3:$F$49,1)</f>
        <v>1</v>
      </c>
      <c r="H12" s="7"/>
      <c r="J12" s="128"/>
    </row>
    <row r="13" s="101" customFormat="1" ht="18.75" spans="1:10">
      <c r="A13" s="10"/>
      <c r="B13" s="7">
        <f t="shared" si="0"/>
        <v>11</v>
      </c>
      <c r="C13" s="7">
        <v>20192132</v>
      </c>
      <c r="D13" s="7">
        <v>0</v>
      </c>
      <c r="E13" s="7">
        <v>23</v>
      </c>
      <c r="F13" s="125">
        <f t="shared" si="1"/>
        <v>0</v>
      </c>
      <c r="G13" s="7">
        <f t="shared" si="2"/>
        <v>1</v>
      </c>
      <c r="H13" s="7"/>
      <c r="J13" s="128"/>
    </row>
    <row r="14" s="101" customFormat="1" ht="18.75" spans="1:10">
      <c r="A14" s="10"/>
      <c r="B14" s="7">
        <f t="shared" si="0"/>
        <v>12</v>
      </c>
      <c r="C14" s="7">
        <v>20192133</v>
      </c>
      <c r="D14" s="7">
        <v>5</v>
      </c>
      <c r="E14" s="7">
        <v>38</v>
      </c>
      <c r="F14" s="125">
        <f t="shared" si="1"/>
        <v>0.131578947368421</v>
      </c>
      <c r="G14" s="7">
        <f t="shared" si="2"/>
        <v>44</v>
      </c>
      <c r="H14" s="7"/>
      <c r="J14" s="128"/>
    </row>
    <row r="15" s="101" customFormat="1" ht="18.75" spans="1:10">
      <c r="A15" s="10"/>
      <c r="B15" s="7">
        <f t="shared" si="0"/>
        <v>13</v>
      </c>
      <c r="C15" s="7">
        <v>20192134</v>
      </c>
      <c r="D15" s="7">
        <v>0</v>
      </c>
      <c r="E15" s="7">
        <v>35</v>
      </c>
      <c r="F15" s="125">
        <f t="shared" si="1"/>
        <v>0</v>
      </c>
      <c r="G15" s="7">
        <f t="shared" si="2"/>
        <v>1</v>
      </c>
      <c r="H15" s="7"/>
      <c r="J15" s="128"/>
    </row>
    <row r="16" s="101" customFormat="1" ht="18.75" spans="1:10">
      <c r="A16" s="10"/>
      <c r="B16" s="7">
        <f t="shared" si="0"/>
        <v>14</v>
      </c>
      <c r="C16" s="7">
        <v>20192135</v>
      </c>
      <c r="D16" s="7">
        <v>0</v>
      </c>
      <c r="E16" s="7">
        <v>47</v>
      </c>
      <c r="F16" s="125">
        <f t="shared" si="1"/>
        <v>0</v>
      </c>
      <c r="G16" s="7">
        <f t="shared" si="2"/>
        <v>1</v>
      </c>
      <c r="H16" s="7"/>
      <c r="J16" s="128"/>
    </row>
    <row r="17" s="101" customFormat="1" ht="18.75" spans="1:10">
      <c r="A17" s="10"/>
      <c r="B17" s="7">
        <f t="shared" si="0"/>
        <v>15</v>
      </c>
      <c r="C17" s="7">
        <v>20192136</v>
      </c>
      <c r="D17" s="7">
        <v>8</v>
      </c>
      <c r="E17" s="7">
        <v>40</v>
      </c>
      <c r="F17" s="125">
        <f t="shared" si="1"/>
        <v>0.2</v>
      </c>
      <c r="G17" s="7">
        <f t="shared" si="2"/>
        <v>46</v>
      </c>
      <c r="H17" s="7"/>
      <c r="J17" s="128"/>
    </row>
    <row r="18" s="101" customFormat="1" ht="18.75" spans="1:8">
      <c r="A18" s="10"/>
      <c r="B18" s="7">
        <f t="shared" si="0"/>
        <v>16</v>
      </c>
      <c r="C18" s="7">
        <v>20192137</v>
      </c>
      <c r="D18" s="7">
        <v>0</v>
      </c>
      <c r="E18" s="7">
        <v>40</v>
      </c>
      <c r="F18" s="125">
        <f t="shared" si="1"/>
        <v>0</v>
      </c>
      <c r="G18" s="7">
        <f t="shared" si="2"/>
        <v>1</v>
      </c>
      <c r="H18" s="7"/>
    </row>
    <row r="19" s="101" customFormat="1" ht="18.75" spans="1:8">
      <c r="A19" s="10"/>
      <c r="B19" s="7">
        <f t="shared" si="0"/>
        <v>17</v>
      </c>
      <c r="C19" s="7">
        <v>20193131</v>
      </c>
      <c r="D19" s="7">
        <v>1</v>
      </c>
      <c r="E19" s="7">
        <v>47</v>
      </c>
      <c r="F19" s="125">
        <f t="shared" si="1"/>
        <v>0.0212765957446809</v>
      </c>
      <c r="G19" s="7">
        <f t="shared" si="2"/>
        <v>37</v>
      </c>
      <c r="H19" s="7"/>
    </row>
    <row r="20" s="101" customFormat="1" ht="18.75" spans="1:8">
      <c r="A20" s="10"/>
      <c r="B20" s="7">
        <f t="shared" si="0"/>
        <v>18</v>
      </c>
      <c r="C20" s="7">
        <v>20193132</v>
      </c>
      <c r="D20" s="7">
        <v>7</v>
      </c>
      <c r="E20" s="7">
        <v>43</v>
      </c>
      <c r="F20" s="125">
        <f t="shared" si="1"/>
        <v>0.162790697674419</v>
      </c>
      <c r="G20" s="7">
        <f t="shared" si="2"/>
        <v>45</v>
      </c>
      <c r="H20" s="7"/>
    </row>
    <row r="21" s="101" customFormat="1" ht="18.75" spans="1:8">
      <c r="A21" s="10"/>
      <c r="B21" s="7">
        <f t="shared" si="0"/>
        <v>19</v>
      </c>
      <c r="C21" s="7">
        <v>20202131</v>
      </c>
      <c r="D21" s="7">
        <v>0</v>
      </c>
      <c r="E21" s="7">
        <v>40</v>
      </c>
      <c r="F21" s="125">
        <f t="shared" si="1"/>
        <v>0</v>
      </c>
      <c r="G21" s="7">
        <f t="shared" si="2"/>
        <v>1</v>
      </c>
      <c r="H21" s="7"/>
    </row>
    <row r="22" s="101" customFormat="1" ht="18.75" spans="1:8">
      <c r="A22" s="10"/>
      <c r="B22" s="7">
        <f t="shared" si="0"/>
        <v>20</v>
      </c>
      <c r="C22" s="7">
        <v>20202132</v>
      </c>
      <c r="D22" s="7">
        <v>0</v>
      </c>
      <c r="E22" s="7">
        <v>38</v>
      </c>
      <c r="F22" s="125">
        <f t="shared" si="1"/>
        <v>0</v>
      </c>
      <c r="G22" s="7">
        <f t="shared" si="2"/>
        <v>1</v>
      </c>
      <c r="H22" s="7"/>
    </row>
    <row r="23" s="101" customFormat="1" ht="18.75" spans="1:8">
      <c r="A23" s="10"/>
      <c r="B23" s="7">
        <f t="shared" si="0"/>
        <v>21</v>
      </c>
      <c r="C23" s="7">
        <v>20202133</v>
      </c>
      <c r="D23" s="7">
        <v>0</v>
      </c>
      <c r="E23" s="7">
        <v>35</v>
      </c>
      <c r="F23" s="125">
        <f t="shared" si="1"/>
        <v>0</v>
      </c>
      <c r="G23" s="7">
        <f t="shared" si="2"/>
        <v>1</v>
      </c>
      <c r="H23" s="7"/>
    </row>
    <row r="24" s="101" customFormat="1" ht="18.75" spans="1:8">
      <c r="A24" s="10"/>
      <c r="B24" s="7">
        <f t="shared" si="0"/>
        <v>22</v>
      </c>
      <c r="C24" s="7">
        <v>20202134</v>
      </c>
      <c r="D24" s="7">
        <v>0</v>
      </c>
      <c r="E24" s="7">
        <v>34</v>
      </c>
      <c r="F24" s="125">
        <f t="shared" si="1"/>
        <v>0</v>
      </c>
      <c r="G24" s="7">
        <f t="shared" si="2"/>
        <v>1</v>
      </c>
      <c r="H24" s="7"/>
    </row>
    <row r="25" s="101" customFormat="1" ht="18.75" spans="1:8">
      <c r="A25" s="10"/>
      <c r="B25" s="7">
        <f t="shared" si="0"/>
        <v>23</v>
      </c>
      <c r="C25" s="7">
        <v>20202135</v>
      </c>
      <c r="D25" s="7">
        <v>5</v>
      </c>
      <c r="E25" s="7">
        <v>54</v>
      </c>
      <c r="F25" s="125">
        <f t="shared" si="1"/>
        <v>0.0925925925925926</v>
      </c>
      <c r="G25" s="7">
        <f t="shared" si="2"/>
        <v>43</v>
      </c>
      <c r="H25" s="7"/>
    </row>
    <row r="26" s="101" customFormat="1" ht="18.75" spans="1:8">
      <c r="A26" s="10"/>
      <c r="B26" s="7">
        <f t="shared" si="0"/>
        <v>24</v>
      </c>
      <c r="C26" s="7">
        <v>20202136</v>
      </c>
      <c r="D26" s="7">
        <v>0</v>
      </c>
      <c r="E26" s="7">
        <v>37</v>
      </c>
      <c r="F26" s="125">
        <f t="shared" si="1"/>
        <v>0</v>
      </c>
      <c r="G26" s="7">
        <f t="shared" si="2"/>
        <v>1</v>
      </c>
      <c r="H26" s="7"/>
    </row>
    <row r="27" s="101" customFormat="1" ht="18.75" spans="1:8">
      <c r="A27" s="10"/>
      <c r="B27" s="7">
        <f t="shared" si="0"/>
        <v>25</v>
      </c>
      <c r="C27" s="7">
        <v>20202137</v>
      </c>
      <c r="D27" s="7">
        <v>0</v>
      </c>
      <c r="E27" s="7">
        <v>33</v>
      </c>
      <c r="F27" s="125">
        <f t="shared" si="1"/>
        <v>0</v>
      </c>
      <c r="G27" s="7">
        <f t="shared" si="2"/>
        <v>1</v>
      </c>
      <c r="H27" s="7"/>
    </row>
    <row r="28" s="101" customFormat="1" ht="18.75" spans="1:8">
      <c r="A28" s="10"/>
      <c r="B28" s="7">
        <f t="shared" si="0"/>
        <v>26</v>
      </c>
      <c r="C28" s="7">
        <v>20202141</v>
      </c>
      <c r="D28" s="7"/>
      <c r="E28" s="7">
        <v>32</v>
      </c>
      <c r="F28" s="125">
        <f t="shared" si="1"/>
        <v>0</v>
      </c>
      <c r="G28" s="7"/>
      <c r="H28" s="7" t="s">
        <v>28</v>
      </c>
    </row>
    <row r="29" s="101" customFormat="1" ht="18.75" spans="1:8">
      <c r="A29" s="10"/>
      <c r="B29" s="7">
        <f t="shared" si="0"/>
        <v>27</v>
      </c>
      <c r="C29" s="7">
        <v>20202142</v>
      </c>
      <c r="D29" s="7"/>
      <c r="E29" s="7">
        <v>32</v>
      </c>
      <c r="F29" s="125">
        <f t="shared" si="1"/>
        <v>0</v>
      </c>
      <c r="G29" s="7"/>
      <c r="H29" s="7" t="s">
        <v>28</v>
      </c>
    </row>
    <row r="30" s="101" customFormat="1" ht="18.75" spans="1:8">
      <c r="A30" s="10"/>
      <c r="B30" s="7">
        <v>28</v>
      </c>
      <c r="C30" s="7">
        <v>20202143</v>
      </c>
      <c r="D30" s="7"/>
      <c r="E30" s="7">
        <v>34</v>
      </c>
      <c r="F30" s="125">
        <f t="shared" si="1"/>
        <v>0</v>
      </c>
      <c r="G30" s="7"/>
      <c r="H30" s="7" t="s">
        <v>28</v>
      </c>
    </row>
    <row r="31" s="101" customFormat="1" ht="18.75" spans="1:8">
      <c r="A31" s="10"/>
      <c r="B31" s="7">
        <f t="shared" si="0"/>
        <v>29</v>
      </c>
      <c r="C31" s="7">
        <v>20202144</v>
      </c>
      <c r="D31" s="7"/>
      <c r="E31" s="7">
        <v>33</v>
      </c>
      <c r="F31" s="125">
        <f t="shared" si="1"/>
        <v>0</v>
      </c>
      <c r="G31" s="7"/>
      <c r="H31" s="7" t="s">
        <v>28</v>
      </c>
    </row>
    <row r="32" s="101" customFormat="1" ht="18.75" spans="1:8">
      <c r="A32" s="10"/>
      <c r="B32" s="7">
        <f t="shared" si="0"/>
        <v>30</v>
      </c>
      <c r="C32" s="7">
        <v>20202145</v>
      </c>
      <c r="D32" s="7"/>
      <c r="E32" s="7">
        <v>36</v>
      </c>
      <c r="F32" s="125">
        <f t="shared" si="1"/>
        <v>0</v>
      </c>
      <c r="G32" s="7"/>
      <c r="H32" s="7" t="s">
        <v>28</v>
      </c>
    </row>
    <row r="33" s="101" customFormat="1" ht="18.75" spans="1:8">
      <c r="A33" s="10"/>
      <c r="B33" s="7">
        <f t="shared" si="0"/>
        <v>31</v>
      </c>
      <c r="C33" s="7">
        <v>20203131</v>
      </c>
      <c r="D33" s="7">
        <v>0</v>
      </c>
      <c r="E33" s="7">
        <v>30</v>
      </c>
      <c r="F33" s="125">
        <f t="shared" si="1"/>
        <v>0</v>
      </c>
      <c r="G33" s="7">
        <f t="shared" si="2"/>
        <v>1</v>
      </c>
      <c r="H33" s="7"/>
    </row>
    <row r="34" s="101" customFormat="1" ht="18.75" spans="1:8">
      <c r="A34" s="10"/>
      <c r="B34" s="7">
        <f t="shared" si="0"/>
        <v>32</v>
      </c>
      <c r="C34" s="7">
        <v>20203132</v>
      </c>
      <c r="D34" s="7">
        <v>0</v>
      </c>
      <c r="E34" s="7">
        <v>33</v>
      </c>
      <c r="F34" s="125">
        <f t="shared" si="1"/>
        <v>0</v>
      </c>
      <c r="G34" s="7">
        <f t="shared" si="2"/>
        <v>1</v>
      </c>
      <c r="H34" s="7"/>
    </row>
    <row r="35" s="101" customFormat="1" ht="18.75" spans="1:8">
      <c r="A35" s="10"/>
      <c r="B35" s="7">
        <f t="shared" si="0"/>
        <v>33</v>
      </c>
      <c r="C35" s="7">
        <v>20203141</v>
      </c>
      <c r="D35" s="7"/>
      <c r="E35" s="7">
        <v>47</v>
      </c>
      <c r="F35" s="125">
        <f t="shared" si="1"/>
        <v>0</v>
      </c>
      <c r="G35" s="7"/>
      <c r="H35" s="7" t="s">
        <v>28</v>
      </c>
    </row>
    <row r="36" s="101" customFormat="1" ht="18.75" spans="1:8">
      <c r="A36" s="10"/>
      <c r="B36" s="7">
        <f t="shared" si="0"/>
        <v>34</v>
      </c>
      <c r="C36" s="7">
        <v>20212131</v>
      </c>
      <c r="D36" s="7">
        <v>0</v>
      </c>
      <c r="E36" s="126">
        <v>39</v>
      </c>
      <c r="F36" s="125">
        <f t="shared" si="1"/>
        <v>0</v>
      </c>
      <c r="G36" s="7">
        <f t="shared" si="2"/>
        <v>1</v>
      </c>
      <c r="H36" s="7"/>
    </row>
    <row r="37" s="101" customFormat="1" ht="18.75" spans="1:8">
      <c r="A37" s="10"/>
      <c r="B37" s="7">
        <f t="shared" si="0"/>
        <v>35</v>
      </c>
      <c r="C37" s="7">
        <v>20212132</v>
      </c>
      <c r="D37" s="7">
        <v>3</v>
      </c>
      <c r="E37" s="126">
        <v>39</v>
      </c>
      <c r="F37" s="125">
        <f t="shared" si="1"/>
        <v>0.0769230769230769</v>
      </c>
      <c r="G37" s="7">
        <f t="shared" si="2"/>
        <v>42</v>
      </c>
      <c r="H37" s="7"/>
    </row>
    <row r="38" s="101" customFormat="1" ht="18.75" spans="1:8">
      <c r="A38" s="10"/>
      <c r="B38" s="7">
        <f t="shared" si="0"/>
        <v>36</v>
      </c>
      <c r="C38" s="7">
        <v>20212133</v>
      </c>
      <c r="D38" s="7">
        <v>0</v>
      </c>
      <c r="E38" s="126">
        <v>39</v>
      </c>
      <c r="F38" s="125">
        <f t="shared" si="1"/>
        <v>0</v>
      </c>
      <c r="G38" s="7">
        <f t="shared" si="2"/>
        <v>1</v>
      </c>
      <c r="H38" s="7"/>
    </row>
    <row r="39" s="101" customFormat="1" ht="18.75" spans="1:8">
      <c r="A39" s="10"/>
      <c r="B39" s="7">
        <f t="shared" si="0"/>
        <v>37</v>
      </c>
      <c r="C39" s="7">
        <v>20212134</v>
      </c>
      <c r="D39" s="7">
        <v>0</v>
      </c>
      <c r="E39" s="126">
        <v>40</v>
      </c>
      <c r="F39" s="125">
        <f t="shared" si="1"/>
        <v>0</v>
      </c>
      <c r="G39" s="7">
        <f t="shared" si="2"/>
        <v>1</v>
      </c>
      <c r="H39" s="7"/>
    </row>
    <row r="40" s="101" customFormat="1" ht="18.75" spans="1:8">
      <c r="A40" s="10"/>
      <c r="B40" s="7">
        <f t="shared" si="0"/>
        <v>38</v>
      </c>
      <c r="C40" s="7">
        <v>20212135</v>
      </c>
      <c r="D40" s="7">
        <v>0</v>
      </c>
      <c r="E40" s="7">
        <v>40</v>
      </c>
      <c r="F40" s="125">
        <f t="shared" si="1"/>
        <v>0</v>
      </c>
      <c r="G40" s="7">
        <f t="shared" si="2"/>
        <v>1</v>
      </c>
      <c r="H40" s="7"/>
    </row>
    <row r="41" s="101" customFormat="1" ht="18.75" spans="1:8">
      <c r="A41" s="10"/>
      <c r="B41" s="7">
        <f t="shared" si="0"/>
        <v>39</v>
      </c>
      <c r="C41" s="7">
        <v>20212136</v>
      </c>
      <c r="D41" s="7">
        <v>0</v>
      </c>
      <c r="E41" s="7">
        <v>39</v>
      </c>
      <c r="F41" s="125">
        <f t="shared" si="1"/>
        <v>0</v>
      </c>
      <c r="G41" s="7">
        <f t="shared" si="2"/>
        <v>1</v>
      </c>
      <c r="H41" s="7"/>
    </row>
    <row r="42" s="101" customFormat="1" ht="18.75" spans="1:8">
      <c r="A42" s="10"/>
      <c r="B42" s="7">
        <f t="shared" si="0"/>
        <v>40</v>
      </c>
      <c r="C42" s="7">
        <v>20212137</v>
      </c>
      <c r="D42" s="7">
        <v>0</v>
      </c>
      <c r="E42" s="7">
        <v>38</v>
      </c>
      <c r="F42" s="125">
        <f t="shared" si="1"/>
        <v>0</v>
      </c>
      <c r="G42" s="7">
        <f t="shared" si="2"/>
        <v>1</v>
      </c>
      <c r="H42" s="7"/>
    </row>
    <row r="43" s="101" customFormat="1" ht="18.75" spans="1:8">
      <c r="A43" s="10"/>
      <c r="B43" s="7">
        <f t="shared" si="0"/>
        <v>41</v>
      </c>
      <c r="C43" s="7">
        <v>20212138</v>
      </c>
      <c r="D43" s="7">
        <v>2</v>
      </c>
      <c r="E43" s="126">
        <v>39</v>
      </c>
      <c r="F43" s="125">
        <f t="shared" si="1"/>
        <v>0.0512820512820513</v>
      </c>
      <c r="G43" s="7">
        <f t="shared" si="2"/>
        <v>40</v>
      </c>
      <c r="H43" s="7"/>
    </row>
    <row r="44" s="101" customFormat="1" ht="18.75" spans="1:8">
      <c r="A44" s="10"/>
      <c r="B44" s="7">
        <f t="shared" si="0"/>
        <v>42</v>
      </c>
      <c r="C44" s="7">
        <v>20213131</v>
      </c>
      <c r="D44" s="7">
        <v>0</v>
      </c>
      <c r="E44" s="126">
        <v>41</v>
      </c>
      <c r="F44" s="125">
        <f t="shared" si="1"/>
        <v>0</v>
      </c>
      <c r="G44" s="7">
        <f t="shared" si="2"/>
        <v>1</v>
      </c>
      <c r="H44" s="7"/>
    </row>
    <row r="45" s="101" customFormat="1" ht="18.75" spans="1:8">
      <c r="A45" s="10"/>
      <c r="B45" s="7">
        <f t="shared" si="0"/>
        <v>43</v>
      </c>
      <c r="C45" s="7">
        <v>20212141</v>
      </c>
      <c r="D45" s="7">
        <v>9</v>
      </c>
      <c r="E45" s="7">
        <v>43</v>
      </c>
      <c r="F45" s="125">
        <f t="shared" si="1"/>
        <v>0.209302325581395</v>
      </c>
      <c r="G45" s="7">
        <f t="shared" si="2"/>
        <v>47</v>
      </c>
      <c r="H45" s="7" t="s">
        <v>83</v>
      </c>
    </row>
    <row r="46" s="101" customFormat="1" ht="18.75" spans="1:8">
      <c r="A46" s="10"/>
      <c r="B46" s="7">
        <f t="shared" si="0"/>
        <v>44</v>
      </c>
      <c r="C46" s="7">
        <v>20212142</v>
      </c>
      <c r="D46" s="7">
        <v>1</v>
      </c>
      <c r="E46" s="7">
        <v>41</v>
      </c>
      <c r="F46" s="125">
        <f t="shared" si="1"/>
        <v>0.024390243902439</v>
      </c>
      <c r="G46" s="7">
        <f t="shared" si="2"/>
        <v>39</v>
      </c>
      <c r="H46" s="7"/>
    </row>
    <row r="47" s="101" customFormat="1" ht="18.75" spans="1:8">
      <c r="A47" s="10"/>
      <c r="B47" s="7">
        <f t="shared" si="0"/>
        <v>45</v>
      </c>
      <c r="C47" s="7">
        <v>20212143</v>
      </c>
      <c r="D47" s="7">
        <v>3</v>
      </c>
      <c r="E47" s="7">
        <v>43</v>
      </c>
      <c r="F47" s="125">
        <f t="shared" si="1"/>
        <v>0.0697674418604651</v>
      </c>
      <c r="G47" s="7">
        <f t="shared" si="2"/>
        <v>41</v>
      </c>
      <c r="H47" s="7"/>
    </row>
    <row r="48" s="101" customFormat="1" ht="18.75" spans="1:8">
      <c r="A48" s="10"/>
      <c r="B48" s="7">
        <f t="shared" si="0"/>
        <v>46</v>
      </c>
      <c r="C48" s="7">
        <v>20212144</v>
      </c>
      <c r="D48" s="7">
        <v>1</v>
      </c>
      <c r="E48" s="7">
        <v>42</v>
      </c>
      <c r="F48" s="125">
        <f t="shared" si="1"/>
        <v>0.0238095238095238</v>
      </c>
      <c r="G48" s="7">
        <f t="shared" si="2"/>
        <v>38</v>
      </c>
      <c r="H48" s="7"/>
    </row>
    <row r="49" s="101" customFormat="1" ht="18.75" spans="1:8">
      <c r="A49" s="10"/>
      <c r="B49" s="7">
        <f t="shared" si="0"/>
        <v>47</v>
      </c>
      <c r="C49" s="7">
        <v>20212145</v>
      </c>
      <c r="D49" s="7">
        <v>0</v>
      </c>
      <c r="E49" s="7">
        <v>43</v>
      </c>
      <c r="F49" s="125">
        <f t="shared" si="1"/>
        <v>0</v>
      </c>
      <c r="G49" s="7">
        <f t="shared" si="2"/>
        <v>1</v>
      </c>
      <c r="H49" s="7"/>
    </row>
    <row r="50" s="101" customFormat="1" ht="18.75" spans="1:8">
      <c r="A50" s="7" t="s">
        <v>3</v>
      </c>
      <c r="B50" s="7">
        <f t="shared" si="0"/>
        <v>48</v>
      </c>
      <c r="C50" s="10">
        <v>20182430</v>
      </c>
      <c r="D50" s="7">
        <v>0</v>
      </c>
      <c r="E50" s="7">
        <v>42</v>
      </c>
      <c r="F50" s="127">
        <f t="shared" ref="F50:F70" si="3">D50/E50</f>
        <v>0</v>
      </c>
      <c r="G50" s="7">
        <f>RANK(F50,$F$50:$F$115,1)</f>
        <v>1</v>
      </c>
      <c r="H50" s="10"/>
    </row>
    <row r="51" s="101" customFormat="1" ht="18.75" spans="1:8">
      <c r="A51" s="7"/>
      <c r="B51" s="7">
        <f t="shared" si="0"/>
        <v>49</v>
      </c>
      <c r="C51" s="10">
        <v>20182431</v>
      </c>
      <c r="D51" s="7">
        <v>0</v>
      </c>
      <c r="E51" s="7">
        <v>30</v>
      </c>
      <c r="F51" s="127">
        <f t="shared" si="3"/>
        <v>0</v>
      </c>
      <c r="G51" s="7">
        <f t="shared" ref="G51:G114" si="4">RANK(F51,$F$50:$F$115,1)</f>
        <v>1</v>
      </c>
      <c r="H51" s="7"/>
    </row>
    <row r="52" s="101" customFormat="1" ht="18.75" spans="1:8">
      <c r="A52" s="7"/>
      <c r="B52" s="7">
        <f t="shared" si="0"/>
        <v>50</v>
      </c>
      <c r="C52" s="10">
        <v>20182432</v>
      </c>
      <c r="D52" s="7">
        <v>0</v>
      </c>
      <c r="E52" s="7">
        <v>44</v>
      </c>
      <c r="F52" s="127">
        <f t="shared" si="3"/>
        <v>0</v>
      </c>
      <c r="G52" s="7">
        <f t="shared" si="4"/>
        <v>1</v>
      </c>
      <c r="H52" s="7"/>
    </row>
    <row r="53" s="101" customFormat="1" ht="18.75" spans="1:8">
      <c r="A53" s="7"/>
      <c r="B53" s="7">
        <f t="shared" si="0"/>
        <v>51</v>
      </c>
      <c r="C53" s="10">
        <v>20182433</v>
      </c>
      <c r="D53" s="7">
        <v>0</v>
      </c>
      <c r="E53" s="7">
        <v>30</v>
      </c>
      <c r="F53" s="127">
        <f t="shared" si="3"/>
        <v>0</v>
      </c>
      <c r="G53" s="7">
        <f t="shared" si="4"/>
        <v>1</v>
      </c>
      <c r="H53" s="7"/>
    </row>
    <row r="54" s="101" customFormat="1" ht="18.75" spans="1:8">
      <c r="A54" s="7"/>
      <c r="B54" s="7">
        <f t="shared" si="0"/>
        <v>52</v>
      </c>
      <c r="C54" s="10">
        <v>20182434</v>
      </c>
      <c r="D54" s="7">
        <v>0</v>
      </c>
      <c r="E54" s="7">
        <v>50</v>
      </c>
      <c r="F54" s="127">
        <f t="shared" si="3"/>
        <v>0</v>
      </c>
      <c r="G54" s="7">
        <f t="shared" si="4"/>
        <v>1</v>
      </c>
      <c r="H54" s="7"/>
    </row>
    <row r="55" s="101" customFormat="1" ht="18.75" spans="1:8">
      <c r="A55" s="7"/>
      <c r="B55" s="7">
        <f t="shared" si="0"/>
        <v>53</v>
      </c>
      <c r="C55" s="10">
        <v>20182435</v>
      </c>
      <c r="D55" s="7">
        <v>0</v>
      </c>
      <c r="E55" s="7">
        <v>23</v>
      </c>
      <c r="F55" s="127">
        <f t="shared" si="3"/>
        <v>0</v>
      </c>
      <c r="G55" s="7">
        <f t="shared" si="4"/>
        <v>1</v>
      </c>
      <c r="H55" s="7"/>
    </row>
    <row r="56" s="101" customFormat="1" ht="18.75" spans="1:10">
      <c r="A56" s="7"/>
      <c r="B56" s="7">
        <f t="shared" si="0"/>
        <v>54</v>
      </c>
      <c r="C56" s="10">
        <v>20182531</v>
      </c>
      <c r="D56" s="7">
        <v>0</v>
      </c>
      <c r="E56" s="7">
        <v>32</v>
      </c>
      <c r="F56" s="127">
        <f t="shared" si="3"/>
        <v>0</v>
      </c>
      <c r="G56" s="7">
        <f t="shared" si="4"/>
        <v>1</v>
      </c>
      <c r="H56" s="7"/>
      <c r="J56" s="128"/>
    </row>
    <row r="57" s="101" customFormat="1" ht="18.75" spans="1:8">
      <c r="A57" s="7"/>
      <c r="B57" s="7">
        <f t="shared" si="0"/>
        <v>55</v>
      </c>
      <c r="C57" s="10">
        <v>20182532</v>
      </c>
      <c r="D57" s="7">
        <v>0</v>
      </c>
      <c r="E57" s="7">
        <v>32</v>
      </c>
      <c r="F57" s="127">
        <f t="shared" si="3"/>
        <v>0</v>
      </c>
      <c r="G57" s="7">
        <f t="shared" si="4"/>
        <v>1</v>
      </c>
      <c r="H57" s="7"/>
    </row>
    <row r="58" s="101" customFormat="1" ht="18.75" spans="1:8">
      <c r="A58" s="7"/>
      <c r="B58" s="7">
        <f t="shared" si="0"/>
        <v>56</v>
      </c>
      <c r="C58" s="10">
        <v>20182533</v>
      </c>
      <c r="D58" s="7">
        <v>0</v>
      </c>
      <c r="E58" s="7">
        <v>32</v>
      </c>
      <c r="F58" s="127">
        <f t="shared" si="3"/>
        <v>0</v>
      </c>
      <c r="G58" s="7">
        <f t="shared" si="4"/>
        <v>1</v>
      </c>
      <c r="H58" s="7"/>
    </row>
    <row r="59" s="101" customFormat="1" ht="18.75" spans="1:8">
      <c r="A59" s="7"/>
      <c r="B59" s="7">
        <f t="shared" si="0"/>
        <v>57</v>
      </c>
      <c r="C59" s="10">
        <v>20182534</v>
      </c>
      <c r="D59" s="7">
        <v>0</v>
      </c>
      <c r="E59" s="7">
        <v>37</v>
      </c>
      <c r="F59" s="127">
        <f t="shared" si="3"/>
        <v>0</v>
      </c>
      <c r="G59" s="7">
        <f t="shared" si="4"/>
        <v>1</v>
      </c>
      <c r="H59" s="7"/>
    </row>
    <row r="60" s="101" customFormat="1" ht="18.75" spans="1:8">
      <c r="A60" s="7"/>
      <c r="B60" s="7">
        <f t="shared" si="0"/>
        <v>58</v>
      </c>
      <c r="C60" s="10">
        <v>20182535</v>
      </c>
      <c r="D60" s="7">
        <v>0</v>
      </c>
      <c r="E60" s="7">
        <v>37</v>
      </c>
      <c r="F60" s="127">
        <f t="shared" si="3"/>
        <v>0</v>
      </c>
      <c r="G60" s="7">
        <f t="shared" si="4"/>
        <v>1</v>
      </c>
      <c r="H60" s="10"/>
    </row>
    <row r="61" s="101" customFormat="1" ht="18.75" spans="1:8">
      <c r="A61" s="7"/>
      <c r="B61" s="7">
        <f t="shared" si="0"/>
        <v>59</v>
      </c>
      <c r="C61" s="10">
        <v>20182536</v>
      </c>
      <c r="D61" s="7">
        <v>0</v>
      </c>
      <c r="E61" s="7">
        <v>35</v>
      </c>
      <c r="F61" s="127">
        <f t="shared" si="3"/>
        <v>0</v>
      </c>
      <c r="G61" s="7">
        <f t="shared" si="4"/>
        <v>1</v>
      </c>
      <c r="H61" s="7"/>
    </row>
    <row r="62" s="101" customFormat="1" ht="14.5" customHeight="1" spans="1:8">
      <c r="A62" s="7"/>
      <c r="B62" s="7">
        <f t="shared" si="0"/>
        <v>60</v>
      </c>
      <c r="C62" s="10">
        <v>20182631</v>
      </c>
      <c r="D62" s="7">
        <v>0</v>
      </c>
      <c r="E62" s="7">
        <v>38</v>
      </c>
      <c r="F62" s="127">
        <f t="shared" si="3"/>
        <v>0</v>
      </c>
      <c r="G62" s="7">
        <f t="shared" si="4"/>
        <v>1</v>
      </c>
      <c r="H62" s="7"/>
    </row>
    <row r="63" s="101" customFormat="1" ht="18.75" spans="1:8">
      <c r="A63" s="7"/>
      <c r="B63" s="7">
        <f t="shared" si="0"/>
        <v>61</v>
      </c>
      <c r="C63" s="10">
        <v>20182632</v>
      </c>
      <c r="D63" s="7">
        <v>0</v>
      </c>
      <c r="E63" s="7">
        <v>37</v>
      </c>
      <c r="F63" s="127">
        <f t="shared" si="3"/>
        <v>0</v>
      </c>
      <c r="G63" s="7">
        <f t="shared" si="4"/>
        <v>1</v>
      </c>
      <c r="H63" s="7"/>
    </row>
    <row r="64" s="101" customFormat="1" ht="18.75" spans="1:8">
      <c r="A64" s="7"/>
      <c r="B64" s="7">
        <f t="shared" si="0"/>
        <v>62</v>
      </c>
      <c r="C64" s="10">
        <v>20182633</v>
      </c>
      <c r="D64" s="7">
        <v>0</v>
      </c>
      <c r="E64" s="7">
        <v>39</v>
      </c>
      <c r="F64" s="127">
        <f t="shared" si="3"/>
        <v>0</v>
      </c>
      <c r="G64" s="7">
        <f t="shared" si="4"/>
        <v>1</v>
      </c>
      <c r="H64" s="7"/>
    </row>
    <row r="65" s="101" customFormat="1" ht="18.75" spans="1:8">
      <c r="A65" s="7"/>
      <c r="B65" s="7">
        <f t="shared" si="0"/>
        <v>63</v>
      </c>
      <c r="C65" s="10">
        <v>20182634</v>
      </c>
      <c r="D65" s="7">
        <v>0</v>
      </c>
      <c r="E65" s="7">
        <v>39</v>
      </c>
      <c r="F65" s="127">
        <f t="shared" si="3"/>
        <v>0</v>
      </c>
      <c r="G65" s="7">
        <f t="shared" si="4"/>
        <v>1</v>
      </c>
      <c r="H65" s="7"/>
    </row>
    <row r="66" s="101" customFormat="1" ht="18.75" spans="1:8">
      <c r="A66" s="7"/>
      <c r="B66" s="7">
        <f t="shared" si="0"/>
        <v>64</v>
      </c>
      <c r="C66" s="10">
        <v>20192431</v>
      </c>
      <c r="D66" s="7">
        <v>0</v>
      </c>
      <c r="E66" s="7">
        <v>36</v>
      </c>
      <c r="F66" s="127">
        <f t="shared" si="3"/>
        <v>0</v>
      </c>
      <c r="G66" s="7">
        <f t="shared" si="4"/>
        <v>1</v>
      </c>
      <c r="H66" s="7"/>
    </row>
    <row r="67" s="101" customFormat="1" ht="18.75" spans="1:8">
      <c r="A67" s="7"/>
      <c r="B67" s="7">
        <f t="shared" si="0"/>
        <v>65</v>
      </c>
      <c r="C67" s="10">
        <v>20192432</v>
      </c>
      <c r="D67" s="7">
        <v>0</v>
      </c>
      <c r="E67" s="7">
        <v>36</v>
      </c>
      <c r="F67" s="127">
        <f t="shared" si="3"/>
        <v>0</v>
      </c>
      <c r="G67" s="7">
        <f t="shared" si="4"/>
        <v>1</v>
      </c>
      <c r="H67" s="7"/>
    </row>
    <row r="68" s="101" customFormat="1" ht="18.75" spans="1:8">
      <c r="A68" s="7"/>
      <c r="B68" s="7">
        <f t="shared" si="0"/>
        <v>66</v>
      </c>
      <c r="C68" s="10">
        <v>20192433</v>
      </c>
      <c r="D68" s="7">
        <v>0</v>
      </c>
      <c r="E68" s="7">
        <v>36</v>
      </c>
      <c r="F68" s="127">
        <f t="shared" si="3"/>
        <v>0</v>
      </c>
      <c r="G68" s="7">
        <f t="shared" si="4"/>
        <v>1</v>
      </c>
      <c r="H68" s="7"/>
    </row>
    <row r="69" s="101" customFormat="1" ht="18.75" spans="1:8">
      <c r="A69" s="7"/>
      <c r="B69" s="7">
        <f t="shared" si="0"/>
        <v>67</v>
      </c>
      <c r="C69" s="10">
        <v>20192434</v>
      </c>
      <c r="D69" s="7">
        <v>0</v>
      </c>
      <c r="E69" s="7">
        <v>35</v>
      </c>
      <c r="F69" s="127">
        <f t="shared" si="3"/>
        <v>0</v>
      </c>
      <c r="G69" s="7">
        <f t="shared" si="4"/>
        <v>1</v>
      </c>
      <c r="H69" s="7"/>
    </row>
    <row r="70" s="101" customFormat="1" ht="18.75" spans="1:8">
      <c r="A70" s="7"/>
      <c r="B70" s="7">
        <f t="shared" si="0"/>
        <v>68</v>
      </c>
      <c r="C70" s="10">
        <v>20192435</v>
      </c>
      <c r="D70" s="7">
        <v>0</v>
      </c>
      <c r="E70" s="7">
        <v>24</v>
      </c>
      <c r="F70" s="127">
        <f t="shared" si="3"/>
        <v>0</v>
      </c>
      <c r="G70" s="7">
        <f t="shared" si="4"/>
        <v>1</v>
      </c>
      <c r="H70" s="7"/>
    </row>
    <row r="71" s="101" customFormat="1" ht="18.75" spans="1:8">
      <c r="A71" s="7"/>
      <c r="B71" s="7">
        <f t="shared" ref="B71:B134" si="5">ROW()-2</f>
        <v>69</v>
      </c>
      <c r="C71" s="10">
        <v>20192436</v>
      </c>
      <c r="D71" s="7">
        <v>3</v>
      </c>
      <c r="E71" s="7">
        <v>25</v>
      </c>
      <c r="F71" s="127">
        <f t="shared" ref="F71:F134" si="6">D71/E71</f>
        <v>0.12</v>
      </c>
      <c r="G71" s="7">
        <f t="shared" si="4"/>
        <v>61</v>
      </c>
      <c r="H71" s="7"/>
    </row>
    <row r="72" s="101" customFormat="1" ht="18.75" spans="1:8">
      <c r="A72" s="7"/>
      <c r="B72" s="7">
        <f t="shared" si="5"/>
        <v>70</v>
      </c>
      <c r="C72" s="10">
        <v>20192437</v>
      </c>
      <c r="D72" s="7">
        <v>0</v>
      </c>
      <c r="E72" s="7">
        <v>28</v>
      </c>
      <c r="F72" s="127">
        <f t="shared" si="6"/>
        <v>0</v>
      </c>
      <c r="G72" s="7">
        <f t="shared" si="4"/>
        <v>1</v>
      </c>
      <c r="H72" s="7"/>
    </row>
    <row r="73" s="101" customFormat="1" ht="18.75" spans="1:8">
      <c r="A73" s="7"/>
      <c r="B73" s="7">
        <f t="shared" si="5"/>
        <v>71</v>
      </c>
      <c r="C73" s="10">
        <v>20192531</v>
      </c>
      <c r="D73" s="7">
        <v>4</v>
      </c>
      <c r="E73" s="7">
        <v>35</v>
      </c>
      <c r="F73" s="127">
        <f t="shared" si="6"/>
        <v>0.114285714285714</v>
      </c>
      <c r="G73" s="7">
        <f t="shared" si="4"/>
        <v>60</v>
      </c>
      <c r="H73" s="7"/>
    </row>
    <row r="74" s="101" customFormat="1" ht="18.75" spans="1:8">
      <c r="A74" s="7"/>
      <c r="B74" s="7">
        <f t="shared" si="5"/>
        <v>72</v>
      </c>
      <c r="C74" s="10">
        <v>20192532</v>
      </c>
      <c r="D74" s="7">
        <v>7</v>
      </c>
      <c r="E74" s="7">
        <v>38</v>
      </c>
      <c r="F74" s="127">
        <f t="shared" si="6"/>
        <v>0.184210526315789</v>
      </c>
      <c r="G74" s="7">
        <f t="shared" si="4"/>
        <v>63</v>
      </c>
      <c r="H74" s="7"/>
    </row>
    <row r="75" s="101" customFormat="1" ht="18.75" spans="1:8">
      <c r="A75" s="7"/>
      <c r="B75" s="7">
        <f t="shared" si="5"/>
        <v>73</v>
      </c>
      <c r="C75" s="10">
        <v>20192533</v>
      </c>
      <c r="D75" s="7">
        <v>2</v>
      </c>
      <c r="E75" s="7">
        <v>37</v>
      </c>
      <c r="F75" s="127">
        <f t="shared" si="6"/>
        <v>0.0540540540540541</v>
      </c>
      <c r="G75" s="7">
        <f t="shared" si="4"/>
        <v>59</v>
      </c>
      <c r="H75" s="7"/>
    </row>
    <row r="76" s="101" customFormat="1" ht="18.75" spans="1:8">
      <c r="A76" s="7"/>
      <c r="B76" s="7">
        <f t="shared" si="5"/>
        <v>74</v>
      </c>
      <c r="C76" s="10">
        <v>20192534</v>
      </c>
      <c r="D76" s="7">
        <v>10</v>
      </c>
      <c r="E76" s="7">
        <v>35</v>
      </c>
      <c r="F76" s="127">
        <f t="shared" si="6"/>
        <v>0.285714285714286</v>
      </c>
      <c r="G76" s="7">
        <f t="shared" si="4"/>
        <v>66</v>
      </c>
      <c r="H76" s="7"/>
    </row>
    <row r="77" s="101" customFormat="1" ht="18.75" spans="1:8">
      <c r="A77" s="7"/>
      <c r="B77" s="7">
        <f t="shared" si="5"/>
        <v>75</v>
      </c>
      <c r="C77" s="10">
        <v>20192535</v>
      </c>
      <c r="D77" s="7">
        <v>1</v>
      </c>
      <c r="E77" s="7">
        <v>29</v>
      </c>
      <c r="F77" s="127">
        <f t="shared" si="6"/>
        <v>0.0344827586206897</v>
      </c>
      <c r="G77" s="7">
        <f t="shared" si="4"/>
        <v>57</v>
      </c>
      <c r="H77" s="10" t="s">
        <v>84</v>
      </c>
    </row>
    <row r="78" s="101" customFormat="1" ht="18.75" spans="1:8">
      <c r="A78" s="7"/>
      <c r="B78" s="7">
        <f t="shared" si="5"/>
        <v>76</v>
      </c>
      <c r="C78" s="10">
        <v>20192536</v>
      </c>
      <c r="D78" s="7">
        <v>0</v>
      </c>
      <c r="E78" s="7">
        <v>29</v>
      </c>
      <c r="F78" s="127">
        <f t="shared" si="6"/>
        <v>0</v>
      </c>
      <c r="G78" s="7">
        <f t="shared" si="4"/>
        <v>1</v>
      </c>
      <c r="H78" s="7"/>
    </row>
    <row r="79" s="101" customFormat="1" ht="18.75" spans="1:8">
      <c r="A79" s="7"/>
      <c r="B79" s="7">
        <f t="shared" si="5"/>
        <v>77</v>
      </c>
      <c r="C79" s="10">
        <v>20192631</v>
      </c>
      <c r="D79" s="7">
        <v>0</v>
      </c>
      <c r="E79" s="7">
        <v>39</v>
      </c>
      <c r="F79" s="127">
        <f t="shared" si="6"/>
        <v>0</v>
      </c>
      <c r="G79" s="7">
        <f t="shared" si="4"/>
        <v>1</v>
      </c>
      <c r="H79" s="7"/>
    </row>
    <row r="80" s="101" customFormat="1" ht="18.75" spans="1:8">
      <c r="A80" s="7"/>
      <c r="B80" s="7">
        <f t="shared" si="5"/>
        <v>78</v>
      </c>
      <c r="C80" s="10">
        <v>20192632</v>
      </c>
      <c r="D80" s="7">
        <v>0</v>
      </c>
      <c r="E80" s="7">
        <v>39</v>
      </c>
      <c r="F80" s="127">
        <f t="shared" si="6"/>
        <v>0</v>
      </c>
      <c r="G80" s="7">
        <f t="shared" si="4"/>
        <v>1</v>
      </c>
      <c r="H80" s="7"/>
    </row>
    <row r="81" s="101" customFormat="1" ht="18.75" spans="1:8">
      <c r="A81" s="7"/>
      <c r="B81" s="7">
        <f t="shared" si="5"/>
        <v>79</v>
      </c>
      <c r="C81" s="10">
        <v>20192633</v>
      </c>
      <c r="D81" s="7">
        <v>0</v>
      </c>
      <c r="E81" s="7">
        <v>36</v>
      </c>
      <c r="F81" s="127">
        <f t="shared" si="6"/>
        <v>0</v>
      </c>
      <c r="G81" s="7">
        <f t="shared" si="4"/>
        <v>1</v>
      </c>
      <c r="H81" s="7"/>
    </row>
    <row r="82" s="101" customFormat="1" ht="18.75" spans="1:8">
      <c r="A82" s="7"/>
      <c r="B82" s="7">
        <f t="shared" si="5"/>
        <v>80</v>
      </c>
      <c r="C82" s="10">
        <v>20192634</v>
      </c>
      <c r="D82" s="7">
        <v>0</v>
      </c>
      <c r="E82" s="7">
        <v>35</v>
      </c>
      <c r="F82" s="127">
        <f t="shared" si="6"/>
        <v>0</v>
      </c>
      <c r="G82" s="7">
        <f t="shared" si="4"/>
        <v>1</v>
      </c>
      <c r="H82" s="7"/>
    </row>
    <row r="83" s="101" customFormat="1" ht="18.75" spans="1:8">
      <c r="A83" s="7"/>
      <c r="B83" s="7">
        <f t="shared" si="5"/>
        <v>81</v>
      </c>
      <c r="C83" s="10">
        <v>20202430</v>
      </c>
      <c r="D83" s="7">
        <v>0</v>
      </c>
      <c r="E83" s="7">
        <v>41</v>
      </c>
      <c r="F83" s="127">
        <f t="shared" si="6"/>
        <v>0</v>
      </c>
      <c r="G83" s="7">
        <f t="shared" si="4"/>
        <v>1</v>
      </c>
      <c r="H83" s="7"/>
    </row>
    <row r="84" s="101" customFormat="1" ht="18.75" spans="1:8">
      <c r="A84" s="7"/>
      <c r="B84" s="7">
        <f t="shared" si="5"/>
        <v>82</v>
      </c>
      <c r="C84" s="10">
        <v>20202431</v>
      </c>
      <c r="D84" s="7">
        <v>0</v>
      </c>
      <c r="E84" s="7">
        <v>42</v>
      </c>
      <c r="F84" s="127">
        <f t="shared" si="6"/>
        <v>0</v>
      </c>
      <c r="G84" s="7">
        <f t="shared" si="4"/>
        <v>1</v>
      </c>
      <c r="H84" s="7"/>
    </row>
    <row r="85" s="101" customFormat="1" ht="18.75" spans="1:8">
      <c r="A85" s="7"/>
      <c r="B85" s="7">
        <f t="shared" si="5"/>
        <v>83</v>
      </c>
      <c r="C85" s="10">
        <v>20202432</v>
      </c>
      <c r="D85" s="7">
        <v>0</v>
      </c>
      <c r="E85" s="7">
        <v>40</v>
      </c>
      <c r="F85" s="127">
        <f t="shared" si="6"/>
        <v>0</v>
      </c>
      <c r="G85" s="7">
        <f t="shared" si="4"/>
        <v>1</v>
      </c>
      <c r="H85" s="7"/>
    </row>
    <row r="86" s="101" customFormat="1" ht="18.75" spans="1:8">
      <c r="A86" s="7"/>
      <c r="B86" s="7">
        <f t="shared" si="5"/>
        <v>84</v>
      </c>
      <c r="C86" s="10">
        <v>20202433</v>
      </c>
      <c r="D86" s="7">
        <v>0</v>
      </c>
      <c r="E86" s="7">
        <v>40</v>
      </c>
      <c r="F86" s="127">
        <f t="shared" si="6"/>
        <v>0</v>
      </c>
      <c r="G86" s="7">
        <f t="shared" si="4"/>
        <v>1</v>
      </c>
      <c r="H86" s="7"/>
    </row>
    <row r="87" s="101" customFormat="1" ht="18.75" spans="1:8">
      <c r="A87" s="7"/>
      <c r="B87" s="7">
        <f t="shared" si="5"/>
        <v>85</v>
      </c>
      <c r="C87" s="10">
        <v>20202434</v>
      </c>
      <c r="D87" s="7">
        <v>0</v>
      </c>
      <c r="E87" s="7">
        <v>42</v>
      </c>
      <c r="F87" s="127">
        <f t="shared" si="6"/>
        <v>0</v>
      </c>
      <c r="G87" s="7">
        <f t="shared" si="4"/>
        <v>1</v>
      </c>
      <c r="H87" s="10"/>
    </row>
    <row r="88" s="101" customFormat="1" ht="18.75" spans="1:8">
      <c r="A88" s="7"/>
      <c r="B88" s="7">
        <f t="shared" si="5"/>
        <v>86</v>
      </c>
      <c r="C88" s="10">
        <v>20202435</v>
      </c>
      <c r="D88" s="7">
        <v>9</v>
      </c>
      <c r="E88" s="7">
        <v>50</v>
      </c>
      <c r="F88" s="127">
        <f t="shared" si="6"/>
        <v>0.18</v>
      </c>
      <c r="G88" s="7">
        <f t="shared" si="4"/>
        <v>62</v>
      </c>
      <c r="H88" s="10"/>
    </row>
    <row r="89" s="101" customFormat="1" ht="18.75" spans="1:8">
      <c r="A89" s="7"/>
      <c r="B89" s="7">
        <f t="shared" si="5"/>
        <v>87</v>
      </c>
      <c r="C89" s="10">
        <v>20202531</v>
      </c>
      <c r="D89" s="7">
        <v>0</v>
      </c>
      <c r="E89" s="7">
        <v>39</v>
      </c>
      <c r="F89" s="127">
        <f t="shared" si="6"/>
        <v>0</v>
      </c>
      <c r="G89" s="7">
        <f t="shared" si="4"/>
        <v>1</v>
      </c>
      <c r="H89" s="7"/>
    </row>
    <row r="90" s="101" customFormat="1" ht="18.75" spans="1:8">
      <c r="A90" s="7"/>
      <c r="B90" s="7">
        <f t="shared" si="5"/>
        <v>88</v>
      </c>
      <c r="C90" s="10">
        <v>20202532</v>
      </c>
      <c r="D90" s="7">
        <v>1</v>
      </c>
      <c r="E90" s="7">
        <v>34</v>
      </c>
      <c r="F90" s="127">
        <f t="shared" si="6"/>
        <v>0.0294117647058824</v>
      </c>
      <c r="G90" s="7">
        <f t="shared" si="4"/>
        <v>55</v>
      </c>
      <c r="H90" s="7"/>
    </row>
    <row r="91" s="101" customFormat="1" ht="18.75" spans="1:8">
      <c r="A91" s="7"/>
      <c r="B91" s="7">
        <f t="shared" si="5"/>
        <v>89</v>
      </c>
      <c r="C91" s="10">
        <v>20202533</v>
      </c>
      <c r="D91" s="7">
        <v>0</v>
      </c>
      <c r="E91" s="7">
        <v>40</v>
      </c>
      <c r="F91" s="127">
        <f t="shared" si="6"/>
        <v>0</v>
      </c>
      <c r="G91" s="7">
        <f t="shared" si="4"/>
        <v>1</v>
      </c>
      <c r="H91" s="7"/>
    </row>
    <row r="92" s="101" customFormat="1" ht="18.75" spans="1:8">
      <c r="A92" s="7"/>
      <c r="B92" s="7">
        <f t="shared" si="5"/>
        <v>90</v>
      </c>
      <c r="C92" s="10">
        <v>20202534</v>
      </c>
      <c r="D92" s="7">
        <v>0</v>
      </c>
      <c r="E92" s="7">
        <v>36</v>
      </c>
      <c r="F92" s="127">
        <f t="shared" si="6"/>
        <v>0</v>
      </c>
      <c r="G92" s="7">
        <f t="shared" si="4"/>
        <v>1</v>
      </c>
      <c r="H92" s="7"/>
    </row>
    <row r="93" s="101" customFormat="1" ht="18.75" spans="1:8">
      <c r="A93" s="7"/>
      <c r="B93" s="7">
        <f t="shared" si="5"/>
        <v>91</v>
      </c>
      <c r="C93" s="10">
        <v>20202535</v>
      </c>
      <c r="D93" s="7">
        <v>0</v>
      </c>
      <c r="E93" s="7">
        <v>26</v>
      </c>
      <c r="F93" s="127">
        <f t="shared" si="6"/>
        <v>0</v>
      </c>
      <c r="G93" s="7">
        <f t="shared" si="4"/>
        <v>1</v>
      </c>
      <c r="H93" s="7"/>
    </row>
    <row r="94" s="101" customFormat="1" ht="18.75" spans="1:8">
      <c r="A94" s="7"/>
      <c r="B94" s="7">
        <f t="shared" si="5"/>
        <v>92</v>
      </c>
      <c r="C94" s="10">
        <v>20202536</v>
      </c>
      <c r="D94" s="7">
        <v>0</v>
      </c>
      <c r="E94" s="7">
        <v>26</v>
      </c>
      <c r="F94" s="127">
        <f t="shared" si="6"/>
        <v>0</v>
      </c>
      <c r="G94" s="7">
        <f t="shared" si="4"/>
        <v>1</v>
      </c>
      <c r="H94" s="7"/>
    </row>
    <row r="95" s="101" customFormat="1" ht="18.75" spans="1:8">
      <c r="A95" s="7"/>
      <c r="B95" s="7">
        <f t="shared" si="5"/>
        <v>93</v>
      </c>
      <c r="C95" s="10">
        <v>20202631</v>
      </c>
      <c r="D95" s="7">
        <v>0</v>
      </c>
      <c r="E95" s="7">
        <v>46</v>
      </c>
      <c r="F95" s="127">
        <f t="shared" si="6"/>
        <v>0</v>
      </c>
      <c r="G95" s="7">
        <f t="shared" si="4"/>
        <v>1</v>
      </c>
      <c r="H95" s="7"/>
    </row>
    <row r="96" s="101" customFormat="1" ht="18.75" spans="1:8">
      <c r="A96" s="7"/>
      <c r="B96" s="7">
        <f t="shared" si="5"/>
        <v>94</v>
      </c>
      <c r="C96" s="10">
        <v>20202632</v>
      </c>
      <c r="D96" s="7">
        <v>0</v>
      </c>
      <c r="E96" s="7">
        <v>45</v>
      </c>
      <c r="F96" s="127">
        <f t="shared" si="6"/>
        <v>0</v>
      </c>
      <c r="G96" s="7">
        <f t="shared" si="4"/>
        <v>1</v>
      </c>
      <c r="H96" s="10"/>
    </row>
    <row r="97" s="101" customFormat="1" ht="18.75" spans="1:8">
      <c r="A97" s="7"/>
      <c r="B97" s="7">
        <f t="shared" si="5"/>
        <v>95</v>
      </c>
      <c r="C97" s="10">
        <v>20202633</v>
      </c>
      <c r="D97" s="7">
        <v>0</v>
      </c>
      <c r="E97" s="7">
        <v>35</v>
      </c>
      <c r="F97" s="127">
        <f t="shared" si="6"/>
        <v>0</v>
      </c>
      <c r="G97" s="7">
        <f t="shared" si="4"/>
        <v>1</v>
      </c>
      <c r="H97" s="10"/>
    </row>
    <row r="98" s="101" customFormat="1" ht="18.75" spans="1:8">
      <c r="A98" s="7"/>
      <c r="B98" s="7">
        <f t="shared" si="5"/>
        <v>96</v>
      </c>
      <c r="C98" s="10">
        <v>20202634</v>
      </c>
      <c r="D98" s="7">
        <v>1</v>
      </c>
      <c r="E98" s="7">
        <v>32</v>
      </c>
      <c r="F98" s="127">
        <f t="shared" si="6"/>
        <v>0.03125</v>
      </c>
      <c r="G98" s="7">
        <f t="shared" si="4"/>
        <v>56</v>
      </c>
      <c r="H98" s="10"/>
    </row>
    <row r="99" s="101" customFormat="1" ht="18.75" spans="1:8">
      <c r="A99" s="7"/>
      <c r="B99" s="7">
        <f t="shared" si="5"/>
        <v>97</v>
      </c>
      <c r="C99" s="10">
        <v>20202641</v>
      </c>
      <c r="D99" s="7">
        <v>0</v>
      </c>
      <c r="E99" s="7">
        <v>47</v>
      </c>
      <c r="F99" s="127">
        <f t="shared" si="6"/>
        <v>0</v>
      </c>
      <c r="G99" s="7">
        <f t="shared" si="4"/>
        <v>1</v>
      </c>
      <c r="H99" s="10"/>
    </row>
    <row r="100" s="101" customFormat="1" ht="18.75" spans="1:8">
      <c r="A100" s="7"/>
      <c r="B100" s="7">
        <f t="shared" si="5"/>
        <v>98</v>
      </c>
      <c r="C100" s="10">
        <v>20202642</v>
      </c>
      <c r="D100" s="7">
        <v>0</v>
      </c>
      <c r="E100" s="7">
        <v>44</v>
      </c>
      <c r="F100" s="127">
        <f t="shared" si="6"/>
        <v>0</v>
      </c>
      <c r="G100" s="7">
        <f t="shared" si="4"/>
        <v>1</v>
      </c>
      <c r="H100" s="10"/>
    </row>
    <row r="101" s="101" customFormat="1" ht="18.75" spans="1:8">
      <c r="A101" s="7"/>
      <c r="B101" s="7">
        <f t="shared" si="5"/>
        <v>99</v>
      </c>
      <c r="C101" s="10">
        <v>20202643</v>
      </c>
      <c r="D101" s="7">
        <v>0</v>
      </c>
      <c r="E101" s="7">
        <v>41</v>
      </c>
      <c r="F101" s="127">
        <f t="shared" si="6"/>
        <v>0</v>
      </c>
      <c r="G101" s="7">
        <f t="shared" si="4"/>
        <v>1</v>
      </c>
      <c r="H101" s="10"/>
    </row>
    <row r="102" s="101" customFormat="1" ht="18.75" spans="1:8">
      <c r="A102" s="7"/>
      <c r="B102" s="7">
        <f t="shared" si="5"/>
        <v>100</v>
      </c>
      <c r="C102" s="10">
        <v>20212431</v>
      </c>
      <c r="D102" s="7">
        <v>0</v>
      </c>
      <c r="E102" s="7">
        <v>45</v>
      </c>
      <c r="F102" s="127">
        <f t="shared" si="6"/>
        <v>0</v>
      </c>
      <c r="G102" s="7">
        <f t="shared" si="4"/>
        <v>1</v>
      </c>
      <c r="H102" s="7"/>
    </row>
    <row r="103" s="101" customFormat="1" ht="18.75" spans="1:8">
      <c r="A103" s="7"/>
      <c r="B103" s="7">
        <f t="shared" si="5"/>
        <v>101</v>
      </c>
      <c r="C103" s="10">
        <v>20212432</v>
      </c>
      <c r="D103" s="7">
        <v>0</v>
      </c>
      <c r="E103" s="7">
        <v>45</v>
      </c>
      <c r="F103" s="127">
        <f t="shared" si="6"/>
        <v>0</v>
      </c>
      <c r="G103" s="7">
        <f t="shared" si="4"/>
        <v>1</v>
      </c>
      <c r="H103" s="7"/>
    </row>
    <row r="104" s="101" customFormat="1" ht="18.75" spans="1:8">
      <c r="A104" s="7"/>
      <c r="B104" s="7">
        <f t="shared" si="5"/>
        <v>102</v>
      </c>
      <c r="C104" s="10">
        <v>20212433</v>
      </c>
      <c r="D104" s="7">
        <v>0</v>
      </c>
      <c r="E104" s="7">
        <v>45</v>
      </c>
      <c r="F104" s="127">
        <f t="shared" si="6"/>
        <v>0</v>
      </c>
      <c r="G104" s="7">
        <f t="shared" si="4"/>
        <v>1</v>
      </c>
      <c r="H104" s="7"/>
    </row>
    <row r="105" s="101" customFormat="1" ht="18.75" spans="1:8">
      <c r="A105" s="7"/>
      <c r="B105" s="7">
        <f t="shared" si="5"/>
        <v>103</v>
      </c>
      <c r="C105" s="10">
        <v>20212434</v>
      </c>
      <c r="D105" s="7">
        <v>0</v>
      </c>
      <c r="E105" s="7">
        <v>45</v>
      </c>
      <c r="F105" s="127">
        <f t="shared" si="6"/>
        <v>0</v>
      </c>
      <c r="G105" s="7">
        <f t="shared" si="4"/>
        <v>1</v>
      </c>
      <c r="H105" s="7"/>
    </row>
    <row r="106" s="101" customFormat="1" ht="18.75" spans="1:8">
      <c r="A106" s="7"/>
      <c r="B106" s="7">
        <f t="shared" si="5"/>
        <v>104</v>
      </c>
      <c r="C106" s="10">
        <v>20212435</v>
      </c>
      <c r="D106" s="7">
        <v>0</v>
      </c>
      <c r="E106" s="7">
        <v>45</v>
      </c>
      <c r="F106" s="127">
        <f t="shared" si="6"/>
        <v>0</v>
      </c>
      <c r="G106" s="7">
        <f t="shared" si="4"/>
        <v>1</v>
      </c>
      <c r="H106" s="7"/>
    </row>
    <row r="107" s="101" customFormat="1" ht="18.75" spans="1:8">
      <c r="A107" s="7"/>
      <c r="B107" s="7">
        <f t="shared" si="5"/>
        <v>105</v>
      </c>
      <c r="C107" s="10">
        <v>20212531</v>
      </c>
      <c r="D107" s="7">
        <v>7</v>
      </c>
      <c r="E107" s="7">
        <v>35</v>
      </c>
      <c r="F107" s="127">
        <f t="shared" si="6"/>
        <v>0.2</v>
      </c>
      <c r="G107" s="7">
        <f t="shared" si="4"/>
        <v>64</v>
      </c>
      <c r="H107" s="7"/>
    </row>
    <row r="108" s="101" customFormat="1" ht="18.75" spans="1:8">
      <c r="A108" s="7"/>
      <c r="B108" s="7">
        <f t="shared" si="5"/>
        <v>106</v>
      </c>
      <c r="C108" s="10">
        <v>20212532</v>
      </c>
      <c r="D108" s="7">
        <v>0</v>
      </c>
      <c r="E108" s="7">
        <v>35</v>
      </c>
      <c r="F108" s="127">
        <f t="shared" si="6"/>
        <v>0</v>
      </c>
      <c r="G108" s="7">
        <f t="shared" si="4"/>
        <v>1</v>
      </c>
      <c r="H108" s="7"/>
    </row>
    <row r="109" s="101" customFormat="1" ht="18.75" spans="1:8">
      <c r="A109" s="7"/>
      <c r="B109" s="7">
        <f t="shared" si="5"/>
        <v>107</v>
      </c>
      <c r="C109" s="10">
        <v>20212533</v>
      </c>
      <c r="D109" s="7">
        <v>0</v>
      </c>
      <c r="E109" s="7">
        <v>33</v>
      </c>
      <c r="F109" s="127">
        <f t="shared" si="6"/>
        <v>0</v>
      </c>
      <c r="G109" s="7">
        <f t="shared" si="4"/>
        <v>1</v>
      </c>
      <c r="H109" s="7"/>
    </row>
    <row r="110" s="101" customFormat="1" ht="18.75" spans="1:8">
      <c r="A110" s="7"/>
      <c r="B110" s="7">
        <f t="shared" si="5"/>
        <v>108</v>
      </c>
      <c r="C110" s="10">
        <v>20212534</v>
      </c>
      <c r="D110" s="7">
        <v>2</v>
      </c>
      <c r="E110" s="7">
        <v>40</v>
      </c>
      <c r="F110" s="127">
        <f t="shared" si="6"/>
        <v>0.05</v>
      </c>
      <c r="G110" s="7">
        <f t="shared" si="4"/>
        <v>58</v>
      </c>
      <c r="H110" s="7"/>
    </row>
    <row r="111" s="101" customFormat="1" ht="18.75" spans="1:8">
      <c r="A111" s="7"/>
      <c r="B111" s="7">
        <f t="shared" si="5"/>
        <v>109</v>
      </c>
      <c r="C111" s="10">
        <v>20212535</v>
      </c>
      <c r="D111" s="7">
        <v>0</v>
      </c>
      <c r="E111" s="7">
        <v>35</v>
      </c>
      <c r="F111" s="127">
        <f t="shared" si="6"/>
        <v>0</v>
      </c>
      <c r="G111" s="7">
        <f t="shared" si="4"/>
        <v>1</v>
      </c>
      <c r="H111" s="7"/>
    </row>
    <row r="112" s="101" customFormat="1" ht="18.75" spans="1:8">
      <c r="A112" s="7"/>
      <c r="B112" s="7">
        <f t="shared" si="5"/>
        <v>110</v>
      </c>
      <c r="C112" s="10">
        <v>20212631</v>
      </c>
      <c r="D112" s="7">
        <v>8</v>
      </c>
      <c r="E112" s="7">
        <v>39</v>
      </c>
      <c r="F112" s="127">
        <f t="shared" si="6"/>
        <v>0.205128205128205</v>
      </c>
      <c r="G112" s="7">
        <f t="shared" si="4"/>
        <v>65</v>
      </c>
      <c r="H112" s="7"/>
    </row>
    <row r="113" s="101" customFormat="1" ht="18.75" spans="1:8">
      <c r="A113" s="7"/>
      <c r="B113" s="7">
        <f t="shared" si="5"/>
        <v>111</v>
      </c>
      <c r="C113" s="10">
        <v>20212632</v>
      </c>
      <c r="D113" s="7">
        <v>0</v>
      </c>
      <c r="E113" s="7">
        <v>40</v>
      </c>
      <c r="F113" s="127">
        <f t="shared" si="6"/>
        <v>0</v>
      </c>
      <c r="G113" s="7">
        <f t="shared" si="4"/>
        <v>1</v>
      </c>
      <c r="H113" s="7"/>
    </row>
    <row r="114" s="101" customFormat="1" ht="18.75" spans="1:8">
      <c r="A114" s="7"/>
      <c r="B114" s="7">
        <f t="shared" si="5"/>
        <v>112</v>
      </c>
      <c r="C114" s="10">
        <v>20212633</v>
      </c>
      <c r="D114" s="7">
        <v>0</v>
      </c>
      <c r="E114" s="7">
        <v>41</v>
      </c>
      <c r="F114" s="127">
        <f t="shared" si="6"/>
        <v>0</v>
      </c>
      <c r="G114" s="7">
        <f t="shared" si="4"/>
        <v>1</v>
      </c>
      <c r="H114" s="7"/>
    </row>
    <row r="115" s="101" customFormat="1" ht="18.75" spans="1:8">
      <c r="A115" s="7"/>
      <c r="B115" s="7">
        <f t="shared" si="5"/>
        <v>113</v>
      </c>
      <c r="C115" s="10">
        <v>20212634</v>
      </c>
      <c r="D115" s="7">
        <v>0</v>
      </c>
      <c r="E115" s="7">
        <v>40</v>
      </c>
      <c r="F115" s="127">
        <f t="shared" si="6"/>
        <v>0</v>
      </c>
      <c r="G115" s="7">
        <f t="shared" ref="G115" si="7">RANK(F115,$F$50:$F$115,1)</f>
        <v>1</v>
      </c>
      <c r="H115" s="7"/>
    </row>
    <row r="116" ht="18.75" spans="1:8">
      <c r="A116" s="7" t="s">
        <v>4</v>
      </c>
      <c r="B116" s="7">
        <f t="shared" si="5"/>
        <v>114</v>
      </c>
      <c r="C116" s="7">
        <v>20182731</v>
      </c>
      <c r="D116" s="7"/>
      <c r="E116" s="7">
        <v>30</v>
      </c>
      <c r="F116" s="127">
        <f t="shared" si="6"/>
        <v>0</v>
      </c>
      <c r="G116" s="7"/>
      <c r="H116" s="7" t="s">
        <v>28</v>
      </c>
    </row>
    <row r="117" ht="18.75" spans="1:8">
      <c r="A117" s="7"/>
      <c r="B117" s="7">
        <f t="shared" si="5"/>
        <v>115</v>
      </c>
      <c r="C117" s="7">
        <v>20182831</v>
      </c>
      <c r="D117" s="7"/>
      <c r="E117" s="7">
        <v>51</v>
      </c>
      <c r="F117" s="127">
        <f t="shared" si="6"/>
        <v>0</v>
      </c>
      <c r="G117" s="7"/>
      <c r="H117" s="7" t="s">
        <v>28</v>
      </c>
    </row>
    <row r="118" ht="18.75" spans="1:8">
      <c r="A118" s="7"/>
      <c r="B118" s="7">
        <f t="shared" si="5"/>
        <v>116</v>
      </c>
      <c r="C118" s="7">
        <v>20182832</v>
      </c>
      <c r="D118" s="7"/>
      <c r="E118" s="7">
        <v>29</v>
      </c>
      <c r="F118" s="127">
        <f t="shared" si="6"/>
        <v>0</v>
      </c>
      <c r="G118" s="7"/>
      <c r="H118" s="7" t="s">
        <v>28</v>
      </c>
    </row>
    <row r="119" ht="18.75" spans="1:8">
      <c r="A119" s="7"/>
      <c r="B119" s="7">
        <f t="shared" si="5"/>
        <v>117</v>
      </c>
      <c r="C119" s="7">
        <v>20182833</v>
      </c>
      <c r="D119" s="7"/>
      <c r="E119" s="7">
        <v>31</v>
      </c>
      <c r="F119" s="127">
        <f t="shared" si="6"/>
        <v>0</v>
      </c>
      <c r="G119" s="7"/>
      <c r="H119" s="7" t="s">
        <v>28</v>
      </c>
    </row>
    <row r="120" ht="18.75" spans="1:8">
      <c r="A120" s="7"/>
      <c r="B120" s="7">
        <f t="shared" si="5"/>
        <v>118</v>
      </c>
      <c r="C120" s="7">
        <v>20182931</v>
      </c>
      <c r="D120" s="7"/>
      <c r="E120" s="7">
        <v>30</v>
      </c>
      <c r="F120" s="127">
        <f t="shared" si="6"/>
        <v>0</v>
      </c>
      <c r="G120" s="7"/>
      <c r="H120" s="7" t="s">
        <v>28</v>
      </c>
    </row>
    <row r="121" ht="18.75" spans="1:8">
      <c r="A121" s="7"/>
      <c r="B121" s="7">
        <f t="shared" si="5"/>
        <v>119</v>
      </c>
      <c r="C121" s="7">
        <v>20182932</v>
      </c>
      <c r="D121" s="7"/>
      <c r="E121" s="7">
        <v>31</v>
      </c>
      <c r="F121" s="127">
        <f t="shared" si="6"/>
        <v>0</v>
      </c>
      <c r="G121" s="7"/>
      <c r="H121" s="7" t="s">
        <v>28</v>
      </c>
    </row>
    <row r="122" ht="18.75" spans="1:8">
      <c r="A122" s="7"/>
      <c r="B122" s="7">
        <f t="shared" si="5"/>
        <v>120</v>
      </c>
      <c r="C122" s="7">
        <v>20183031</v>
      </c>
      <c r="D122" s="7"/>
      <c r="E122" s="7">
        <v>44</v>
      </c>
      <c r="F122" s="127">
        <f t="shared" si="6"/>
        <v>0</v>
      </c>
      <c r="G122" s="7"/>
      <c r="H122" s="7" t="s">
        <v>28</v>
      </c>
    </row>
    <row r="123" ht="18.75" spans="1:8">
      <c r="A123" s="7"/>
      <c r="B123" s="7">
        <f t="shared" si="5"/>
        <v>121</v>
      </c>
      <c r="C123" s="7">
        <v>20183032</v>
      </c>
      <c r="D123" s="7"/>
      <c r="E123" s="7">
        <v>44</v>
      </c>
      <c r="F123" s="127">
        <f t="shared" si="6"/>
        <v>0</v>
      </c>
      <c r="G123" s="7"/>
      <c r="H123" s="7" t="s">
        <v>28</v>
      </c>
    </row>
    <row r="124" ht="18.75" spans="1:10">
      <c r="A124" s="7"/>
      <c r="B124" s="7">
        <f t="shared" si="5"/>
        <v>122</v>
      </c>
      <c r="C124" s="7">
        <v>20183033</v>
      </c>
      <c r="D124" s="7"/>
      <c r="E124" s="7">
        <v>43</v>
      </c>
      <c r="F124" s="127">
        <f t="shared" si="6"/>
        <v>0</v>
      </c>
      <c r="G124" s="7"/>
      <c r="H124" s="7" t="s">
        <v>28</v>
      </c>
      <c r="J124" s="122"/>
    </row>
    <row r="125" ht="18.75" spans="1:8">
      <c r="A125" s="7"/>
      <c r="B125" s="7">
        <f t="shared" si="5"/>
        <v>123</v>
      </c>
      <c r="C125" s="7">
        <v>20183034</v>
      </c>
      <c r="D125" s="7"/>
      <c r="E125" s="7">
        <v>44</v>
      </c>
      <c r="F125" s="127">
        <f t="shared" si="6"/>
        <v>0</v>
      </c>
      <c r="G125" s="7"/>
      <c r="H125" s="7" t="s">
        <v>28</v>
      </c>
    </row>
    <row r="126" ht="18.75" spans="1:8">
      <c r="A126" s="7"/>
      <c r="B126" s="7">
        <f t="shared" si="5"/>
        <v>124</v>
      </c>
      <c r="C126" s="7">
        <v>20183035</v>
      </c>
      <c r="D126" s="7"/>
      <c r="E126" s="7">
        <v>48</v>
      </c>
      <c r="F126" s="127">
        <f t="shared" si="6"/>
        <v>0</v>
      </c>
      <c r="G126" s="7"/>
      <c r="H126" s="7" t="s">
        <v>28</v>
      </c>
    </row>
    <row r="127" ht="18.75" spans="1:8">
      <c r="A127" s="7"/>
      <c r="B127" s="7">
        <f t="shared" si="5"/>
        <v>125</v>
      </c>
      <c r="C127" s="7">
        <v>20183036</v>
      </c>
      <c r="D127" s="7"/>
      <c r="E127" s="7">
        <v>45</v>
      </c>
      <c r="F127" s="127">
        <f t="shared" si="6"/>
        <v>0</v>
      </c>
      <c r="G127" s="7"/>
      <c r="H127" s="7" t="s">
        <v>28</v>
      </c>
    </row>
    <row r="128" ht="18.75" spans="1:8">
      <c r="A128" s="7"/>
      <c r="B128" s="7">
        <f t="shared" si="5"/>
        <v>126</v>
      </c>
      <c r="C128" s="7">
        <v>20183037</v>
      </c>
      <c r="D128" s="7"/>
      <c r="E128" s="7">
        <v>45</v>
      </c>
      <c r="F128" s="127">
        <f t="shared" si="6"/>
        <v>0</v>
      </c>
      <c r="G128" s="7"/>
      <c r="H128" s="7" t="s">
        <v>28</v>
      </c>
    </row>
    <row r="129" ht="18.75" spans="1:8">
      <c r="A129" s="7"/>
      <c r="B129" s="7">
        <f t="shared" si="5"/>
        <v>127</v>
      </c>
      <c r="C129" s="7">
        <v>20183038</v>
      </c>
      <c r="D129" s="7"/>
      <c r="E129" s="7">
        <v>44</v>
      </c>
      <c r="F129" s="127">
        <f t="shared" si="6"/>
        <v>0</v>
      </c>
      <c r="G129" s="7"/>
      <c r="H129" s="7" t="s">
        <v>28</v>
      </c>
    </row>
    <row r="130" ht="18.75" spans="1:8">
      <c r="A130" s="7"/>
      <c r="B130" s="7">
        <f t="shared" si="5"/>
        <v>128</v>
      </c>
      <c r="C130" s="7">
        <v>20183631</v>
      </c>
      <c r="D130" s="7"/>
      <c r="E130" s="7">
        <v>32</v>
      </c>
      <c r="F130" s="127">
        <f t="shared" si="6"/>
        <v>0</v>
      </c>
      <c r="G130" s="7"/>
      <c r="H130" s="7" t="s">
        <v>28</v>
      </c>
    </row>
    <row r="131" ht="18.75" spans="1:8">
      <c r="A131" s="7"/>
      <c r="B131" s="7">
        <f t="shared" si="5"/>
        <v>129</v>
      </c>
      <c r="C131" s="7">
        <v>20183632</v>
      </c>
      <c r="D131" s="7"/>
      <c r="E131" s="7">
        <v>30</v>
      </c>
      <c r="F131" s="127">
        <f t="shared" si="6"/>
        <v>0</v>
      </c>
      <c r="G131" s="7"/>
      <c r="H131" s="7" t="s">
        <v>28</v>
      </c>
    </row>
    <row r="132" ht="18.75" spans="1:8">
      <c r="A132" s="7"/>
      <c r="B132" s="7">
        <f t="shared" si="5"/>
        <v>130</v>
      </c>
      <c r="C132" s="7">
        <v>20183633</v>
      </c>
      <c r="D132" s="7"/>
      <c r="E132" s="7">
        <v>35</v>
      </c>
      <c r="F132" s="127">
        <f t="shared" si="6"/>
        <v>0</v>
      </c>
      <c r="G132" s="7"/>
      <c r="H132" s="7" t="s">
        <v>28</v>
      </c>
    </row>
    <row r="133" ht="18.75" spans="1:8">
      <c r="A133" s="7"/>
      <c r="B133" s="7">
        <f t="shared" si="5"/>
        <v>131</v>
      </c>
      <c r="C133" s="7">
        <v>20183634</v>
      </c>
      <c r="D133" s="7"/>
      <c r="E133" s="7">
        <v>38</v>
      </c>
      <c r="F133" s="127">
        <f t="shared" si="6"/>
        <v>0</v>
      </c>
      <c r="G133" s="7"/>
      <c r="H133" s="7" t="s">
        <v>28</v>
      </c>
    </row>
    <row r="134" ht="18.75" spans="1:8">
      <c r="A134" s="7"/>
      <c r="B134" s="7">
        <f t="shared" si="5"/>
        <v>132</v>
      </c>
      <c r="C134" s="7">
        <v>20183635</v>
      </c>
      <c r="D134" s="7"/>
      <c r="E134" s="7">
        <v>31</v>
      </c>
      <c r="F134" s="127">
        <f t="shared" si="6"/>
        <v>0</v>
      </c>
      <c r="G134" s="7"/>
      <c r="H134" s="7" t="s">
        <v>28</v>
      </c>
    </row>
    <row r="135" ht="18.75" spans="1:8">
      <c r="A135" s="7"/>
      <c r="B135" s="7">
        <f t="shared" ref="B135:B198" si="8">ROW()-2</f>
        <v>133</v>
      </c>
      <c r="C135" s="7">
        <v>20192731</v>
      </c>
      <c r="D135" s="7">
        <v>0</v>
      </c>
      <c r="E135" s="7">
        <v>30</v>
      </c>
      <c r="F135" s="127">
        <f t="shared" ref="F135:F198" si="9">D135/E135</f>
        <v>0</v>
      </c>
      <c r="G135" s="7">
        <f t="shared" ref="G135:G180" si="10">RANK(F135,$F$116:$F$196,1)</f>
        <v>1</v>
      </c>
      <c r="H135" s="7"/>
    </row>
    <row r="136" ht="18.75" spans="1:8">
      <c r="A136" s="7"/>
      <c r="B136" s="7">
        <f t="shared" si="8"/>
        <v>134</v>
      </c>
      <c r="C136" s="7">
        <v>20192831</v>
      </c>
      <c r="D136" s="7">
        <v>0</v>
      </c>
      <c r="E136" s="7">
        <v>47</v>
      </c>
      <c r="F136" s="127">
        <f t="shared" si="9"/>
        <v>0</v>
      </c>
      <c r="G136" s="7">
        <f t="shared" si="10"/>
        <v>1</v>
      </c>
      <c r="H136" s="7"/>
    </row>
    <row r="137" ht="18.75" spans="1:8">
      <c r="A137" s="7"/>
      <c r="B137" s="7">
        <f t="shared" si="8"/>
        <v>135</v>
      </c>
      <c r="C137" s="7">
        <v>20192832</v>
      </c>
      <c r="D137" s="7">
        <v>0</v>
      </c>
      <c r="E137" s="7">
        <v>29</v>
      </c>
      <c r="F137" s="127">
        <f t="shared" si="9"/>
        <v>0</v>
      </c>
      <c r="G137" s="7">
        <f t="shared" si="10"/>
        <v>1</v>
      </c>
      <c r="H137" s="7"/>
    </row>
    <row r="138" ht="18.75" spans="1:8">
      <c r="A138" s="7"/>
      <c r="B138" s="7">
        <f t="shared" si="8"/>
        <v>136</v>
      </c>
      <c r="C138" s="7">
        <v>20192833</v>
      </c>
      <c r="D138" s="7">
        <v>0</v>
      </c>
      <c r="E138" s="7">
        <v>32</v>
      </c>
      <c r="F138" s="127">
        <f t="shared" si="9"/>
        <v>0</v>
      </c>
      <c r="G138" s="7">
        <f t="shared" si="10"/>
        <v>1</v>
      </c>
      <c r="H138" s="7"/>
    </row>
    <row r="139" ht="18.75" spans="1:8">
      <c r="A139" s="7"/>
      <c r="B139" s="7">
        <f t="shared" si="8"/>
        <v>137</v>
      </c>
      <c r="C139" s="7">
        <v>20192931</v>
      </c>
      <c r="D139" s="7">
        <v>0</v>
      </c>
      <c r="E139" s="7">
        <v>31</v>
      </c>
      <c r="F139" s="127">
        <f t="shared" si="9"/>
        <v>0</v>
      </c>
      <c r="G139" s="7">
        <f t="shared" si="10"/>
        <v>1</v>
      </c>
      <c r="H139" s="7"/>
    </row>
    <row r="140" ht="18.75" spans="1:8">
      <c r="A140" s="7"/>
      <c r="B140" s="7">
        <f t="shared" si="8"/>
        <v>138</v>
      </c>
      <c r="C140" s="7">
        <v>20192932</v>
      </c>
      <c r="D140" s="7">
        <v>0</v>
      </c>
      <c r="E140" s="7">
        <v>29</v>
      </c>
      <c r="F140" s="127">
        <f t="shared" si="9"/>
        <v>0</v>
      </c>
      <c r="G140" s="7">
        <f t="shared" si="10"/>
        <v>1</v>
      </c>
      <c r="H140" s="7"/>
    </row>
    <row r="141" ht="18.75" spans="1:8">
      <c r="A141" s="7"/>
      <c r="B141" s="7">
        <f t="shared" si="8"/>
        <v>139</v>
      </c>
      <c r="C141" s="7">
        <v>20193031</v>
      </c>
      <c r="D141" s="7">
        <v>10</v>
      </c>
      <c r="E141" s="7">
        <v>45</v>
      </c>
      <c r="F141" s="127">
        <f t="shared" si="9"/>
        <v>0.222222222222222</v>
      </c>
      <c r="G141" s="7">
        <f t="shared" si="10"/>
        <v>79</v>
      </c>
      <c r="H141" s="7"/>
    </row>
    <row r="142" ht="18.75" spans="1:8">
      <c r="A142" s="7"/>
      <c r="B142" s="7">
        <f t="shared" si="8"/>
        <v>140</v>
      </c>
      <c r="C142" s="7">
        <v>20193032</v>
      </c>
      <c r="D142" s="7">
        <v>0</v>
      </c>
      <c r="E142" s="7">
        <v>47</v>
      </c>
      <c r="F142" s="127">
        <f t="shared" si="9"/>
        <v>0</v>
      </c>
      <c r="G142" s="7">
        <f t="shared" si="10"/>
        <v>1</v>
      </c>
      <c r="H142" s="7"/>
    </row>
    <row r="143" ht="18.75" spans="1:8">
      <c r="A143" s="7"/>
      <c r="B143" s="7">
        <f t="shared" si="8"/>
        <v>141</v>
      </c>
      <c r="C143" s="7">
        <v>20193033</v>
      </c>
      <c r="D143" s="7">
        <v>4</v>
      </c>
      <c r="E143" s="7">
        <v>46</v>
      </c>
      <c r="F143" s="127">
        <f t="shared" si="9"/>
        <v>0.0869565217391304</v>
      </c>
      <c r="G143" s="7">
        <f t="shared" si="10"/>
        <v>76</v>
      </c>
      <c r="H143" s="7"/>
    </row>
    <row r="144" ht="18.75" spans="1:8">
      <c r="A144" s="7"/>
      <c r="B144" s="7">
        <f t="shared" si="8"/>
        <v>142</v>
      </c>
      <c r="C144" s="7">
        <v>20193034</v>
      </c>
      <c r="D144" s="7">
        <v>0</v>
      </c>
      <c r="E144" s="7">
        <v>43</v>
      </c>
      <c r="F144" s="127">
        <f t="shared" si="9"/>
        <v>0</v>
      </c>
      <c r="G144" s="7">
        <f t="shared" si="10"/>
        <v>1</v>
      </c>
      <c r="H144" s="7"/>
    </row>
    <row r="145" ht="18.75" spans="1:8">
      <c r="A145" s="7"/>
      <c r="B145" s="7">
        <f t="shared" si="8"/>
        <v>143</v>
      </c>
      <c r="C145" s="7">
        <v>20193035</v>
      </c>
      <c r="D145" s="7">
        <v>12</v>
      </c>
      <c r="E145" s="7">
        <v>43</v>
      </c>
      <c r="F145" s="127">
        <f t="shared" si="9"/>
        <v>0.27906976744186</v>
      </c>
      <c r="G145" s="7">
        <f t="shared" si="10"/>
        <v>81</v>
      </c>
      <c r="H145" s="7"/>
    </row>
    <row r="146" ht="18.75" spans="1:8">
      <c r="A146" s="7"/>
      <c r="B146" s="7">
        <f t="shared" si="8"/>
        <v>144</v>
      </c>
      <c r="C146" s="7">
        <v>20193036</v>
      </c>
      <c r="D146" s="7">
        <v>0</v>
      </c>
      <c r="E146" s="7">
        <v>46</v>
      </c>
      <c r="F146" s="127">
        <f t="shared" si="9"/>
        <v>0</v>
      </c>
      <c r="G146" s="7">
        <f t="shared" si="10"/>
        <v>1</v>
      </c>
      <c r="H146" s="7"/>
    </row>
    <row r="147" ht="18.75" spans="1:8">
      <c r="A147" s="7"/>
      <c r="B147" s="7">
        <f t="shared" si="8"/>
        <v>145</v>
      </c>
      <c r="C147" s="7">
        <v>20193037</v>
      </c>
      <c r="D147" s="7">
        <v>0</v>
      </c>
      <c r="E147" s="7">
        <v>43</v>
      </c>
      <c r="F147" s="127">
        <f t="shared" si="9"/>
        <v>0</v>
      </c>
      <c r="G147" s="7">
        <f t="shared" si="10"/>
        <v>1</v>
      </c>
      <c r="H147" s="7"/>
    </row>
    <row r="148" ht="18.75" spans="1:8">
      <c r="A148" s="7"/>
      <c r="B148" s="7">
        <f t="shared" si="8"/>
        <v>146</v>
      </c>
      <c r="C148" s="7">
        <v>20193038</v>
      </c>
      <c r="D148" s="7">
        <v>0</v>
      </c>
      <c r="E148" s="7">
        <v>43</v>
      </c>
      <c r="F148" s="127">
        <f t="shared" si="9"/>
        <v>0</v>
      </c>
      <c r="G148" s="7">
        <f t="shared" si="10"/>
        <v>1</v>
      </c>
      <c r="H148" s="7"/>
    </row>
    <row r="149" ht="18.75" spans="1:8">
      <c r="A149" s="7"/>
      <c r="B149" s="7">
        <f t="shared" si="8"/>
        <v>147</v>
      </c>
      <c r="C149" s="7">
        <v>20193631</v>
      </c>
      <c r="D149" s="7">
        <v>0</v>
      </c>
      <c r="E149" s="7">
        <v>30</v>
      </c>
      <c r="F149" s="127">
        <f t="shared" si="9"/>
        <v>0</v>
      </c>
      <c r="G149" s="7">
        <f t="shared" si="10"/>
        <v>1</v>
      </c>
      <c r="H149" s="7"/>
    </row>
    <row r="150" ht="18.75" spans="1:8">
      <c r="A150" s="7"/>
      <c r="B150" s="7">
        <f t="shared" si="8"/>
        <v>148</v>
      </c>
      <c r="C150" s="7">
        <v>20193632</v>
      </c>
      <c r="D150" s="7">
        <v>0</v>
      </c>
      <c r="E150" s="7">
        <v>32</v>
      </c>
      <c r="F150" s="127">
        <f t="shared" si="9"/>
        <v>0</v>
      </c>
      <c r="G150" s="7">
        <f t="shared" si="10"/>
        <v>1</v>
      </c>
      <c r="H150" s="7"/>
    </row>
    <row r="151" ht="18.75" spans="1:8">
      <c r="A151" s="7"/>
      <c r="B151" s="7">
        <f t="shared" si="8"/>
        <v>149</v>
      </c>
      <c r="C151" s="7">
        <v>20193633</v>
      </c>
      <c r="D151" s="7">
        <v>0</v>
      </c>
      <c r="E151" s="7">
        <v>37</v>
      </c>
      <c r="F151" s="127">
        <f t="shared" si="9"/>
        <v>0</v>
      </c>
      <c r="G151" s="7">
        <f t="shared" si="10"/>
        <v>1</v>
      </c>
      <c r="H151" s="7"/>
    </row>
    <row r="152" ht="18.75" spans="1:8">
      <c r="A152" s="7"/>
      <c r="B152" s="7">
        <f t="shared" si="8"/>
        <v>150</v>
      </c>
      <c r="C152" s="7">
        <v>20193634</v>
      </c>
      <c r="D152" s="7">
        <v>0</v>
      </c>
      <c r="E152" s="7">
        <v>38</v>
      </c>
      <c r="F152" s="127">
        <f t="shared" si="9"/>
        <v>0</v>
      </c>
      <c r="G152" s="7">
        <f t="shared" si="10"/>
        <v>1</v>
      </c>
      <c r="H152" s="7"/>
    </row>
    <row r="153" ht="18.75" spans="1:8">
      <c r="A153" s="7"/>
      <c r="B153" s="7">
        <f t="shared" si="8"/>
        <v>151</v>
      </c>
      <c r="C153" s="7">
        <v>20193635</v>
      </c>
      <c r="D153" s="7">
        <v>0</v>
      </c>
      <c r="E153" s="7">
        <v>32</v>
      </c>
      <c r="F153" s="127">
        <f t="shared" si="9"/>
        <v>0</v>
      </c>
      <c r="G153" s="7">
        <f t="shared" si="10"/>
        <v>1</v>
      </c>
      <c r="H153" s="7"/>
    </row>
    <row r="154" ht="18.75" spans="1:8">
      <c r="A154" s="7"/>
      <c r="B154" s="7">
        <f t="shared" si="8"/>
        <v>152</v>
      </c>
      <c r="C154" s="7">
        <v>20202731</v>
      </c>
      <c r="D154" s="7">
        <v>0</v>
      </c>
      <c r="E154" s="7">
        <v>27</v>
      </c>
      <c r="F154" s="127">
        <f t="shared" si="9"/>
        <v>0</v>
      </c>
      <c r="G154" s="7">
        <f t="shared" si="10"/>
        <v>1</v>
      </c>
      <c r="H154" s="7"/>
    </row>
    <row r="155" ht="18.75" spans="1:8">
      <c r="A155" s="7"/>
      <c r="B155" s="7">
        <f t="shared" si="8"/>
        <v>153</v>
      </c>
      <c r="C155" s="7">
        <v>20202831</v>
      </c>
      <c r="D155" s="7">
        <v>0</v>
      </c>
      <c r="E155" s="7">
        <v>47</v>
      </c>
      <c r="F155" s="127">
        <f t="shared" si="9"/>
        <v>0</v>
      </c>
      <c r="G155" s="7">
        <f t="shared" si="10"/>
        <v>1</v>
      </c>
      <c r="H155" s="7"/>
    </row>
    <row r="156" ht="18.75" spans="1:8">
      <c r="A156" s="7"/>
      <c r="B156" s="7">
        <f t="shared" si="8"/>
        <v>154</v>
      </c>
      <c r="C156" s="7">
        <v>20202832</v>
      </c>
      <c r="D156" s="7">
        <v>0</v>
      </c>
      <c r="E156" s="7">
        <v>27</v>
      </c>
      <c r="F156" s="127">
        <f t="shared" si="9"/>
        <v>0</v>
      </c>
      <c r="G156" s="7">
        <f t="shared" si="10"/>
        <v>1</v>
      </c>
      <c r="H156" s="7"/>
    </row>
    <row r="157" ht="18.75" spans="1:8">
      <c r="A157" s="7"/>
      <c r="B157" s="7">
        <f t="shared" si="8"/>
        <v>155</v>
      </c>
      <c r="C157" s="7">
        <v>20202833</v>
      </c>
      <c r="D157" s="7">
        <v>2</v>
      </c>
      <c r="E157" s="7">
        <v>23</v>
      </c>
      <c r="F157" s="127">
        <f t="shared" si="9"/>
        <v>0.0869565217391304</v>
      </c>
      <c r="G157" s="7">
        <f t="shared" si="10"/>
        <v>76</v>
      </c>
      <c r="H157" s="7"/>
    </row>
    <row r="158" ht="18.75" spans="1:8">
      <c r="A158" s="7"/>
      <c r="B158" s="7">
        <f t="shared" si="8"/>
        <v>156</v>
      </c>
      <c r="C158" s="7">
        <v>20202841</v>
      </c>
      <c r="D158" s="7"/>
      <c r="E158" s="7">
        <v>30</v>
      </c>
      <c r="F158" s="127">
        <f t="shared" si="9"/>
        <v>0</v>
      </c>
      <c r="G158" s="7"/>
      <c r="H158" s="7" t="s">
        <v>28</v>
      </c>
    </row>
    <row r="159" ht="18.75" spans="1:8">
      <c r="A159" s="7"/>
      <c r="B159" s="7">
        <f t="shared" si="8"/>
        <v>157</v>
      </c>
      <c r="C159" s="7">
        <v>20202842</v>
      </c>
      <c r="D159" s="7"/>
      <c r="E159" s="7">
        <v>32</v>
      </c>
      <c r="F159" s="127">
        <f t="shared" si="9"/>
        <v>0</v>
      </c>
      <c r="G159" s="7"/>
      <c r="H159" s="7" t="s">
        <v>28</v>
      </c>
    </row>
    <row r="160" ht="18.75" spans="1:8">
      <c r="A160" s="7"/>
      <c r="B160" s="7">
        <f t="shared" si="8"/>
        <v>158</v>
      </c>
      <c r="C160" s="7">
        <v>20202843</v>
      </c>
      <c r="D160" s="7"/>
      <c r="E160" s="7">
        <v>31</v>
      </c>
      <c r="F160" s="127">
        <f t="shared" si="9"/>
        <v>0</v>
      </c>
      <c r="G160" s="7"/>
      <c r="H160" s="7" t="s">
        <v>28</v>
      </c>
    </row>
    <row r="161" ht="18.75" spans="1:8">
      <c r="A161" s="7"/>
      <c r="B161" s="7">
        <f t="shared" si="8"/>
        <v>159</v>
      </c>
      <c r="C161" s="7">
        <v>20202844</v>
      </c>
      <c r="D161" s="7"/>
      <c r="E161" s="7">
        <v>29</v>
      </c>
      <c r="F161" s="127">
        <f t="shared" si="9"/>
        <v>0</v>
      </c>
      <c r="G161" s="7"/>
      <c r="H161" s="7" t="s">
        <v>28</v>
      </c>
    </row>
    <row r="162" ht="18.75" spans="1:8">
      <c r="A162" s="7"/>
      <c r="B162" s="7">
        <f t="shared" si="8"/>
        <v>160</v>
      </c>
      <c r="C162" s="7">
        <v>20202931</v>
      </c>
      <c r="D162" s="7">
        <v>0</v>
      </c>
      <c r="E162" s="7">
        <v>31</v>
      </c>
      <c r="F162" s="127">
        <f t="shared" si="9"/>
        <v>0</v>
      </c>
      <c r="G162" s="7">
        <f t="shared" si="10"/>
        <v>1</v>
      </c>
      <c r="H162" s="7"/>
    </row>
    <row r="163" ht="18.75" spans="1:8">
      <c r="A163" s="7"/>
      <c r="B163" s="7">
        <f t="shared" si="8"/>
        <v>161</v>
      </c>
      <c r="C163" s="7">
        <v>20202932</v>
      </c>
      <c r="D163" s="7">
        <v>0</v>
      </c>
      <c r="E163" s="7">
        <v>24</v>
      </c>
      <c r="F163" s="127">
        <f t="shared" si="9"/>
        <v>0</v>
      </c>
      <c r="G163" s="7">
        <f t="shared" si="10"/>
        <v>1</v>
      </c>
      <c r="H163" s="7"/>
    </row>
    <row r="164" ht="18.75" spans="1:8">
      <c r="A164" s="7"/>
      <c r="B164" s="7">
        <f t="shared" si="8"/>
        <v>162</v>
      </c>
      <c r="C164" s="7">
        <v>20202933</v>
      </c>
      <c r="D164" s="7">
        <v>0</v>
      </c>
      <c r="E164" s="7">
        <v>29</v>
      </c>
      <c r="F164" s="127">
        <f t="shared" si="9"/>
        <v>0</v>
      </c>
      <c r="G164" s="7">
        <f t="shared" si="10"/>
        <v>1</v>
      </c>
      <c r="H164" s="7"/>
    </row>
    <row r="165" ht="18.75" spans="1:8">
      <c r="A165" s="7"/>
      <c r="B165" s="7">
        <f t="shared" si="8"/>
        <v>163</v>
      </c>
      <c r="C165" s="7">
        <v>20203031</v>
      </c>
      <c r="D165" s="7">
        <v>0</v>
      </c>
      <c r="E165" s="7">
        <v>51</v>
      </c>
      <c r="F165" s="127">
        <f t="shared" si="9"/>
        <v>0</v>
      </c>
      <c r="G165" s="7">
        <f t="shared" si="10"/>
        <v>1</v>
      </c>
      <c r="H165" s="7"/>
    </row>
    <row r="166" ht="18.75" spans="1:8">
      <c r="A166" s="7"/>
      <c r="B166" s="7">
        <f t="shared" si="8"/>
        <v>164</v>
      </c>
      <c r="C166" s="7">
        <v>20203032</v>
      </c>
      <c r="D166" s="7">
        <v>0</v>
      </c>
      <c r="E166" s="7">
        <v>52</v>
      </c>
      <c r="F166" s="127">
        <f t="shared" si="9"/>
        <v>0</v>
      </c>
      <c r="G166" s="7">
        <f t="shared" si="10"/>
        <v>1</v>
      </c>
      <c r="H166" s="7"/>
    </row>
    <row r="167" ht="18.75" spans="1:8">
      <c r="A167" s="7"/>
      <c r="B167" s="7">
        <f t="shared" si="8"/>
        <v>165</v>
      </c>
      <c r="C167" s="7">
        <v>20203033</v>
      </c>
      <c r="D167" s="7">
        <v>1</v>
      </c>
      <c r="E167" s="7">
        <v>48</v>
      </c>
      <c r="F167" s="127">
        <f t="shared" si="9"/>
        <v>0.0208333333333333</v>
      </c>
      <c r="G167" s="7">
        <f t="shared" si="10"/>
        <v>71</v>
      </c>
      <c r="H167" s="7"/>
    </row>
    <row r="168" ht="18.75" spans="1:8">
      <c r="A168" s="7"/>
      <c r="B168" s="7">
        <f t="shared" si="8"/>
        <v>166</v>
      </c>
      <c r="C168" s="7">
        <v>20203034</v>
      </c>
      <c r="D168" s="7">
        <v>0</v>
      </c>
      <c r="E168" s="7">
        <v>49</v>
      </c>
      <c r="F168" s="127">
        <f t="shared" si="9"/>
        <v>0</v>
      </c>
      <c r="G168" s="7">
        <f t="shared" si="10"/>
        <v>1</v>
      </c>
      <c r="H168" s="7"/>
    </row>
    <row r="169" ht="18.75" spans="1:8">
      <c r="A169" s="7"/>
      <c r="B169" s="7">
        <f t="shared" si="8"/>
        <v>167</v>
      </c>
      <c r="C169" s="7">
        <v>20203035</v>
      </c>
      <c r="D169" s="7">
        <v>0</v>
      </c>
      <c r="E169" s="7">
        <v>50</v>
      </c>
      <c r="F169" s="127">
        <f t="shared" si="9"/>
        <v>0</v>
      </c>
      <c r="G169" s="7">
        <f t="shared" si="10"/>
        <v>1</v>
      </c>
      <c r="H169" s="7"/>
    </row>
    <row r="170" ht="18.75" spans="1:8">
      <c r="A170" s="7"/>
      <c r="B170" s="7">
        <f t="shared" si="8"/>
        <v>168</v>
      </c>
      <c r="C170" s="7">
        <v>20203036</v>
      </c>
      <c r="D170" s="7">
        <v>0</v>
      </c>
      <c r="E170" s="7">
        <v>51</v>
      </c>
      <c r="F170" s="127">
        <f t="shared" si="9"/>
        <v>0</v>
      </c>
      <c r="G170" s="7">
        <f t="shared" si="10"/>
        <v>1</v>
      </c>
      <c r="H170" s="7"/>
    </row>
    <row r="171" ht="18.75" spans="1:8">
      <c r="A171" s="7"/>
      <c r="B171" s="7">
        <f t="shared" si="8"/>
        <v>169</v>
      </c>
      <c r="C171" s="7">
        <v>20203631</v>
      </c>
      <c r="D171" s="7">
        <v>0</v>
      </c>
      <c r="E171" s="7">
        <v>32</v>
      </c>
      <c r="F171" s="127">
        <f t="shared" si="9"/>
        <v>0</v>
      </c>
      <c r="G171" s="7">
        <f t="shared" si="10"/>
        <v>1</v>
      </c>
      <c r="H171" s="7"/>
    </row>
    <row r="172" ht="18.75" spans="1:8">
      <c r="A172" s="7"/>
      <c r="B172" s="7">
        <f t="shared" si="8"/>
        <v>170</v>
      </c>
      <c r="C172" s="7">
        <v>20203632</v>
      </c>
      <c r="D172" s="7">
        <v>0</v>
      </c>
      <c r="E172" s="7">
        <v>32</v>
      </c>
      <c r="F172" s="127">
        <f t="shared" si="9"/>
        <v>0</v>
      </c>
      <c r="G172" s="7">
        <f t="shared" si="10"/>
        <v>1</v>
      </c>
      <c r="H172" s="7"/>
    </row>
    <row r="173" ht="18.75" spans="1:8">
      <c r="A173" s="7"/>
      <c r="B173" s="7">
        <f t="shared" si="8"/>
        <v>171</v>
      </c>
      <c r="C173" s="7">
        <v>20203633</v>
      </c>
      <c r="D173" s="7">
        <v>0</v>
      </c>
      <c r="E173" s="7">
        <v>33</v>
      </c>
      <c r="F173" s="127">
        <f t="shared" si="9"/>
        <v>0</v>
      </c>
      <c r="G173" s="7">
        <f t="shared" si="10"/>
        <v>1</v>
      </c>
      <c r="H173" s="7"/>
    </row>
    <row r="174" ht="18.75" spans="1:8">
      <c r="A174" s="7"/>
      <c r="B174" s="7">
        <f t="shared" si="8"/>
        <v>172</v>
      </c>
      <c r="C174" s="7">
        <v>20203634</v>
      </c>
      <c r="D174" s="7">
        <v>0</v>
      </c>
      <c r="E174" s="7">
        <v>30</v>
      </c>
      <c r="F174" s="127">
        <f t="shared" si="9"/>
        <v>0</v>
      </c>
      <c r="G174" s="7">
        <f t="shared" si="10"/>
        <v>1</v>
      </c>
      <c r="H174" s="7"/>
    </row>
    <row r="175" ht="18.75" spans="1:8">
      <c r="A175" s="7"/>
      <c r="B175" s="7">
        <f t="shared" si="8"/>
        <v>173</v>
      </c>
      <c r="C175" s="7">
        <v>20203635</v>
      </c>
      <c r="D175" s="7">
        <v>0</v>
      </c>
      <c r="E175" s="7">
        <v>35</v>
      </c>
      <c r="F175" s="127">
        <f t="shared" si="9"/>
        <v>0</v>
      </c>
      <c r="G175" s="7">
        <f t="shared" si="10"/>
        <v>1</v>
      </c>
      <c r="H175" s="7"/>
    </row>
    <row r="176" ht="18.75" spans="1:8">
      <c r="A176" s="7"/>
      <c r="B176" s="7">
        <f t="shared" si="8"/>
        <v>174</v>
      </c>
      <c r="C176" s="7">
        <v>20203641</v>
      </c>
      <c r="D176" s="7"/>
      <c r="E176" s="7">
        <v>42</v>
      </c>
      <c r="F176" s="127">
        <f t="shared" si="9"/>
        <v>0</v>
      </c>
      <c r="G176" s="7"/>
      <c r="H176" s="7" t="s">
        <v>28</v>
      </c>
    </row>
    <row r="177" ht="18.75" spans="1:8">
      <c r="A177" s="7"/>
      <c r="B177" s="7">
        <f t="shared" si="8"/>
        <v>175</v>
      </c>
      <c r="C177" s="7">
        <v>20212731</v>
      </c>
      <c r="D177" s="7">
        <v>3</v>
      </c>
      <c r="E177" s="7">
        <v>40</v>
      </c>
      <c r="F177" s="127">
        <f t="shared" si="9"/>
        <v>0.075</v>
      </c>
      <c r="G177" s="7">
        <f t="shared" si="10"/>
        <v>75</v>
      </c>
      <c r="H177" s="7"/>
    </row>
    <row r="178" ht="18.75" spans="1:8">
      <c r="A178" s="7"/>
      <c r="B178" s="7">
        <f t="shared" si="8"/>
        <v>176</v>
      </c>
      <c r="C178" s="7">
        <v>20212831</v>
      </c>
      <c r="D178" s="7">
        <v>0</v>
      </c>
      <c r="E178" s="7">
        <v>41</v>
      </c>
      <c r="F178" s="127">
        <f t="shared" si="9"/>
        <v>0</v>
      </c>
      <c r="G178" s="7">
        <f t="shared" si="10"/>
        <v>1</v>
      </c>
      <c r="H178" s="7"/>
    </row>
    <row r="179" ht="18.75" spans="1:8">
      <c r="A179" s="7"/>
      <c r="B179" s="7">
        <f t="shared" si="8"/>
        <v>177</v>
      </c>
      <c r="C179" s="7">
        <v>20212832</v>
      </c>
      <c r="D179" s="7">
        <v>0</v>
      </c>
      <c r="E179" s="7">
        <v>41</v>
      </c>
      <c r="F179" s="127">
        <f t="shared" si="9"/>
        <v>0</v>
      </c>
      <c r="G179" s="7">
        <f t="shared" si="10"/>
        <v>1</v>
      </c>
      <c r="H179" s="7"/>
    </row>
    <row r="180" ht="18.75" spans="1:8">
      <c r="A180" s="7"/>
      <c r="B180" s="7">
        <f t="shared" si="8"/>
        <v>178</v>
      </c>
      <c r="C180" s="7">
        <v>20212841</v>
      </c>
      <c r="D180" s="7">
        <v>3</v>
      </c>
      <c r="E180" s="7">
        <v>45</v>
      </c>
      <c r="F180" s="127">
        <f t="shared" si="9"/>
        <v>0.0666666666666667</v>
      </c>
      <c r="G180" s="7">
        <f t="shared" si="10"/>
        <v>73</v>
      </c>
      <c r="H180" s="7"/>
    </row>
    <row r="181" ht="18.75" spans="1:8">
      <c r="A181" s="7"/>
      <c r="B181" s="7">
        <f t="shared" si="8"/>
        <v>179</v>
      </c>
      <c r="C181" s="7">
        <v>20212842</v>
      </c>
      <c r="D181" s="7">
        <v>0</v>
      </c>
      <c r="E181" s="7">
        <v>46</v>
      </c>
      <c r="F181" s="127">
        <f t="shared" si="9"/>
        <v>0</v>
      </c>
      <c r="G181" s="7">
        <f t="shared" ref="G181:G196" si="11">RANK(F181,$F$116:$F$196,1)</f>
        <v>1</v>
      </c>
      <c r="H181" s="7"/>
    </row>
    <row r="182" ht="18.75" spans="1:8">
      <c r="A182" s="7"/>
      <c r="B182" s="7">
        <f t="shared" si="8"/>
        <v>180</v>
      </c>
      <c r="C182" s="7">
        <v>20212843</v>
      </c>
      <c r="D182" s="7">
        <v>0</v>
      </c>
      <c r="E182" s="7">
        <v>44</v>
      </c>
      <c r="F182" s="127">
        <f t="shared" si="9"/>
        <v>0</v>
      </c>
      <c r="G182" s="7">
        <f t="shared" si="11"/>
        <v>1</v>
      </c>
      <c r="H182" s="7"/>
    </row>
    <row r="183" ht="18.75" spans="1:8">
      <c r="A183" s="7"/>
      <c r="B183" s="7">
        <f t="shared" si="8"/>
        <v>181</v>
      </c>
      <c r="C183" s="7">
        <v>20212931</v>
      </c>
      <c r="D183" s="7">
        <v>0</v>
      </c>
      <c r="E183" s="7">
        <v>47</v>
      </c>
      <c r="F183" s="127">
        <f t="shared" si="9"/>
        <v>0</v>
      </c>
      <c r="G183" s="7">
        <f t="shared" si="11"/>
        <v>1</v>
      </c>
      <c r="H183" s="7"/>
    </row>
    <row r="184" ht="18.75" spans="1:8">
      <c r="A184" s="7"/>
      <c r="B184" s="7">
        <f t="shared" si="8"/>
        <v>182</v>
      </c>
      <c r="C184" s="7">
        <v>20212932</v>
      </c>
      <c r="D184" s="7">
        <v>0</v>
      </c>
      <c r="E184" s="7">
        <v>46</v>
      </c>
      <c r="F184" s="127">
        <f t="shared" si="9"/>
        <v>0</v>
      </c>
      <c r="G184" s="7">
        <f t="shared" si="11"/>
        <v>1</v>
      </c>
      <c r="H184" s="7"/>
    </row>
    <row r="185" ht="18.75" spans="1:8">
      <c r="A185" s="7"/>
      <c r="B185" s="7">
        <f t="shared" si="8"/>
        <v>183</v>
      </c>
      <c r="C185" s="7">
        <v>20212933</v>
      </c>
      <c r="D185" s="7">
        <v>0</v>
      </c>
      <c r="E185" s="7">
        <v>40</v>
      </c>
      <c r="F185" s="127">
        <f t="shared" si="9"/>
        <v>0</v>
      </c>
      <c r="G185" s="7">
        <f t="shared" si="11"/>
        <v>1</v>
      </c>
      <c r="H185" s="7"/>
    </row>
    <row r="186" ht="18.75" spans="1:8">
      <c r="A186" s="7"/>
      <c r="B186" s="7">
        <f t="shared" si="8"/>
        <v>184</v>
      </c>
      <c r="C186" s="7">
        <v>20212941</v>
      </c>
      <c r="D186" s="7">
        <v>0</v>
      </c>
      <c r="E186" s="7">
        <v>41</v>
      </c>
      <c r="F186" s="127">
        <f t="shared" si="9"/>
        <v>0</v>
      </c>
      <c r="G186" s="7">
        <f t="shared" si="11"/>
        <v>1</v>
      </c>
      <c r="H186" s="7"/>
    </row>
    <row r="187" ht="18.75" spans="1:8">
      <c r="A187" s="7"/>
      <c r="B187" s="7">
        <f t="shared" si="8"/>
        <v>185</v>
      </c>
      <c r="C187" s="7">
        <v>20213031</v>
      </c>
      <c r="D187" s="7">
        <v>0</v>
      </c>
      <c r="E187" s="7">
        <v>45</v>
      </c>
      <c r="F187" s="127">
        <f t="shared" si="9"/>
        <v>0</v>
      </c>
      <c r="G187" s="7">
        <f t="shared" si="11"/>
        <v>1</v>
      </c>
      <c r="H187" s="7"/>
    </row>
    <row r="188" ht="18.75" spans="1:8">
      <c r="A188" s="7"/>
      <c r="B188" s="7">
        <f t="shared" si="8"/>
        <v>186</v>
      </c>
      <c r="C188" s="7">
        <v>20213032</v>
      </c>
      <c r="D188" s="7">
        <v>0</v>
      </c>
      <c r="E188" s="7">
        <v>35</v>
      </c>
      <c r="F188" s="127">
        <f t="shared" si="9"/>
        <v>0</v>
      </c>
      <c r="G188" s="7">
        <f t="shared" si="11"/>
        <v>1</v>
      </c>
      <c r="H188" s="7"/>
    </row>
    <row r="189" ht="18.75" spans="1:8">
      <c r="A189" s="7"/>
      <c r="B189" s="7">
        <f t="shared" si="8"/>
        <v>187</v>
      </c>
      <c r="C189" s="7">
        <v>20213033</v>
      </c>
      <c r="D189" s="7">
        <v>4</v>
      </c>
      <c r="E189" s="7">
        <v>35</v>
      </c>
      <c r="F189" s="127">
        <f t="shared" si="9"/>
        <v>0.114285714285714</v>
      </c>
      <c r="G189" s="7">
        <f t="shared" si="11"/>
        <v>78</v>
      </c>
      <c r="H189" s="7"/>
    </row>
    <row r="190" ht="18.75" spans="1:8">
      <c r="A190" s="7"/>
      <c r="B190" s="7">
        <f t="shared" si="8"/>
        <v>188</v>
      </c>
      <c r="C190" s="7">
        <v>20213631</v>
      </c>
      <c r="D190" s="7">
        <v>0</v>
      </c>
      <c r="E190" s="7">
        <v>45</v>
      </c>
      <c r="F190" s="127">
        <f t="shared" si="9"/>
        <v>0</v>
      </c>
      <c r="G190" s="7">
        <f t="shared" si="11"/>
        <v>1</v>
      </c>
      <c r="H190" s="7"/>
    </row>
    <row r="191" ht="18.75" spans="1:8">
      <c r="A191" s="7"/>
      <c r="B191" s="7">
        <f t="shared" si="8"/>
        <v>189</v>
      </c>
      <c r="C191" s="7">
        <v>20213632</v>
      </c>
      <c r="D191" s="7">
        <v>1</v>
      </c>
      <c r="E191" s="7">
        <v>45</v>
      </c>
      <c r="F191" s="127">
        <f t="shared" si="9"/>
        <v>0.0222222222222222</v>
      </c>
      <c r="G191" s="7">
        <f t="shared" si="11"/>
        <v>72</v>
      </c>
      <c r="H191" s="7"/>
    </row>
    <row r="192" ht="18.75" spans="1:8">
      <c r="A192" s="7"/>
      <c r="B192" s="7">
        <f t="shared" si="8"/>
        <v>190</v>
      </c>
      <c r="C192" s="7">
        <v>20213633</v>
      </c>
      <c r="D192" s="7">
        <v>0</v>
      </c>
      <c r="E192" s="7">
        <v>46</v>
      </c>
      <c r="F192" s="127">
        <f t="shared" si="9"/>
        <v>0</v>
      </c>
      <c r="G192" s="7">
        <f t="shared" si="11"/>
        <v>1</v>
      </c>
      <c r="H192" s="7"/>
    </row>
    <row r="193" ht="18.75" spans="1:8">
      <c r="A193" s="7"/>
      <c r="B193" s="7">
        <f t="shared" si="8"/>
        <v>191</v>
      </c>
      <c r="C193" s="7">
        <v>20213634</v>
      </c>
      <c r="D193" s="7">
        <v>0</v>
      </c>
      <c r="E193" s="7">
        <v>45</v>
      </c>
      <c r="F193" s="127">
        <f t="shared" si="9"/>
        <v>0</v>
      </c>
      <c r="G193" s="7">
        <f t="shared" si="11"/>
        <v>1</v>
      </c>
      <c r="H193" s="7"/>
    </row>
    <row r="194" ht="18.75" spans="1:8">
      <c r="A194" s="7"/>
      <c r="B194" s="7">
        <f t="shared" si="8"/>
        <v>192</v>
      </c>
      <c r="C194" s="7">
        <v>20213635</v>
      </c>
      <c r="D194" s="7">
        <v>10</v>
      </c>
      <c r="E194" s="7">
        <v>41</v>
      </c>
      <c r="F194" s="127">
        <f t="shared" si="9"/>
        <v>0.24390243902439</v>
      </c>
      <c r="G194" s="7">
        <f t="shared" si="11"/>
        <v>80</v>
      </c>
      <c r="H194" s="7"/>
    </row>
    <row r="195" ht="18.75" spans="1:8">
      <c r="A195" s="7"/>
      <c r="B195" s="7">
        <f t="shared" si="8"/>
        <v>193</v>
      </c>
      <c r="C195" s="7">
        <v>20213641</v>
      </c>
      <c r="D195" s="7">
        <v>3</v>
      </c>
      <c r="E195" s="7">
        <v>41</v>
      </c>
      <c r="F195" s="127">
        <f t="shared" si="9"/>
        <v>0.0731707317073171</v>
      </c>
      <c r="G195" s="7">
        <f t="shared" si="11"/>
        <v>74</v>
      </c>
      <c r="H195" s="7"/>
    </row>
    <row r="196" ht="18.75" spans="1:8">
      <c r="A196" s="7"/>
      <c r="B196" s="7">
        <f t="shared" si="8"/>
        <v>194</v>
      </c>
      <c r="C196" s="7">
        <v>20213642</v>
      </c>
      <c r="D196" s="7">
        <v>0</v>
      </c>
      <c r="E196" s="7">
        <v>46</v>
      </c>
      <c r="F196" s="127">
        <f t="shared" si="9"/>
        <v>0</v>
      </c>
      <c r="G196" s="7">
        <f t="shared" si="11"/>
        <v>1</v>
      </c>
      <c r="H196" s="7"/>
    </row>
    <row r="197" ht="18.75" spans="1:8">
      <c r="A197" s="7" t="s">
        <v>5</v>
      </c>
      <c r="B197" s="7">
        <f t="shared" si="8"/>
        <v>195</v>
      </c>
      <c r="C197" s="7">
        <v>20182331</v>
      </c>
      <c r="D197" s="7">
        <v>0</v>
      </c>
      <c r="E197" s="7">
        <v>43</v>
      </c>
      <c r="F197" s="127">
        <f t="shared" si="9"/>
        <v>0</v>
      </c>
      <c r="G197" s="7">
        <f>RANK(F197,$F$197:$F$205,1)</f>
        <v>1</v>
      </c>
      <c r="H197" s="7"/>
    </row>
    <row r="198" ht="18.75" spans="1:8">
      <c r="A198" s="7"/>
      <c r="B198" s="7">
        <f t="shared" si="8"/>
        <v>196</v>
      </c>
      <c r="C198" s="7">
        <v>20182332</v>
      </c>
      <c r="D198" s="7">
        <v>0</v>
      </c>
      <c r="E198" s="7">
        <v>36</v>
      </c>
      <c r="F198" s="127">
        <f t="shared" si="9"/>
        <v>0</v>
      </c>
      <c r="G198" s="7">
        <f t="shared" ref="G198:G205" si="12">RANK(F198,$F$197:$F$205,1)</f>
        <v>1</v>
      </c>
      <c r="H198" s="7"/>
    </row>
    <row r="199" ht="18.75" spans="1:8">
      <c r="A199" s="7"/>
      <c r="B199" s="7">
        <f t="shared" ref="B199:B205" si="13">ROW()-2</f>
        <v>197</v>
      </c>
      <c r="C199" s="7">
        <v>20192331</v>
      </c>
      <c r="D199" s="7">
        <v>2</v>
      </c>
      <c r="E199" s="7">
        <v>37</v>
      </c>
      <c r="F199" s="127">
        <f t="shared" ref="F199:F205" si="14">D199/E199</f>
        <v>0.0540540540540541</v>
      </c>
      <c r="G199" s="7">
        <f t="shared" si="12"/>
        <v>4</v>
      </c>
      <c r="H199" s="7"/>
    </row>
    <row r="200" ht="18.75" spans="1:8">
      <c r="A200" s="7"/>
      <c r="B200" s="7">
        <f t="shared" si="13"/>
        <v>198</v>
      </c>
      <c r="C200" s="7">
        <v>20192332</v>
      </c>
      <c r="D200" s="7">
        <v>0</v>
      </c>
      <c r="E200" s="7">
        <v>34</v>
      </c>
      <c r="F200" s="127">
        <f t="shared" si="14"/>
        <v>0</v>
      </c>
      <c r="G200" s="7">
        <f t="shared" si="12"/>
        <v>1</v>
      </c>
      <c r="H200" s="7"/>
    </row>
    <row r="201" ht="18.75" spans="1:8">
      <c r="A201" s="7"/>
      <c r="B201" s="7">
        <f t="shared" si="13"/>
        <v>199</v>
      </c>
      <c r="C201" s="7">
        <v>20202331</v>
      </c>
      <c r="D201" s="7">
        <v>11</v>
      </c>
      <c r="E201" s="7">
        <v>38</v>
      </c>
      <c r="F201" s="127">
        <f t="shared" si="14"/>
        <v>0.289473684210526</v>
      </c>
      <c r="G201" s="7">
        <f t="shared" si="12"/>
        <v>7</v>
      </c>
      <c r="H201" s="7"/>
    </row>
    <row r="202" ht="18.75" spans="1:8">
      <c r="A202" s="7"/>
      <c r="B202" s="7">
        <f t="shared" si="13"/>
        <v>200</v>
      </c>
      <c r="C202" s="7">
        <v>20202332</v>
      </c>
      <c r="D202" s="7">
        <v>22</v>
      </c>
      <c r="E202" s="7">
        <v>37</v>
      </c>
      <c r="F202" s="127">
        <f t="shared" si="14"/>
        <v>0.594594594594595</v>
      </c>
      <c r="G202" s="7">
        <f t="shared" si="12"/>
        <v>9</v>
      </c>
      <c r="H202" s="7"/>
    </row>
    <row r="203" ht="18.75" spans="1:8">
      <c r="A203" s="7"/>
      <c r="B203" s="7">
        <f t="shared" si="13"/>
        <v>201</v>
      </c>
      <c r="C203" s="7">
        <v>20212331</v>
      </c>
      <c r="D203" s="7">
        <v>11</v>
      </c>
      <c r="E203" s="7">
        <v>32</v>
      </c>
      <c r="F203" s="127">
        <f t="shared" si="14"/>
        <v>0.34375</v>
      </c>
      <c r="G203" s="7">
        <f t="shared" si="12"/>
        <v>8</v>
      </c>
      <c r="H203" s="7"/>
    </row>
    <row r="204" ht="18.75" spans="1:8">
      <c r="A204" s="7"/>
      <c r="B204" s="7">
        <f t="shared" si="13"/>
        <v>202</v>
      </c>
      <c r="C204" s="7">
        <v>20212332</v>
      </c>
      <c r="D204" s="7">
        <v>7</v>
      </c>
      <c r="E204" s="7">
        <v>32</v>
      </c>
      <c r="F204" s="127">
        <f t="shared" si="14"/>
        <v>0.21875</v>
      </c>
      <c r="G204" s="7">
        <f t="shared" si="12"/>
        <v>6</v>
      </c>
      <c r="H204" s="7"/>
    </row>
    <row r="205" ht="18.75" spans="1:8">
      <c r="A205" s="7"/>
      <c r="B205" s="7">
        <f t="shared" si="13"/>
        <v>203</v>
      </c>
      <c r="C205" s="7">
        <v>20212333</v>
      </c>
      <c r="D205" s="7">
        <v>4</v>
      </c>
      <c r="E205" s="7">
        <v>30</v>
      </c>
      <c r="F205" s="127">
        <f t="shared" si="14"/>
        <v>0.133333333333333</v>
      </c>
      <c r="G205" s="7">
        <f t="shared" si="12"/>
        <v>5</v>
      </c>
      <c r="H205" s="7"/>
    </row>
    <row r="206" ht="18.75" spans="1:8">
      <c r="A206" s="130"/>
      <c r="B206" s="131"/>
      <c r="C206" s="132"/>
      <c r="D206" s="133"/>
      <c r="E206" s="132"/>
      <c r="F206" s="134"/>
      <c r="G206" s="130"/>
      <c r="H206" s="130"/>
    </row>
  </sheetData>
  <sortState ref="B197:H205">
    <sortCondition ref="B197"/>
  </sortState>
  <mergeCells count="5">
    <mergeCell ref="A1:H1"/>
    <mergeCell ref="A3:A49"/>
    <mergeCell ref="A50:A115"/>
    <mergeCell ref="A116:A196"/>
    <mergeCell ref="A197:A205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2"/>
  <sheetViews>
    <sheetView topLeftCell="A188" workbookViewId="0">
      <selection activeCell="E156" sqref="E156:E212"/>
    </sheetView>
  </sheetViews>
  <sheetFormatPr defaultColWidth="9" defaultRowHeight="13.5" outlineLevelCol="6"/>
  <cols>
    <col min="1" max="1" width="21.0916666666667" customWidth="1"/>
    <col min="2" max="2" width="19.9083333333333" customWidth="1"/>
    <col min="3" max="3" width="20.0916666666667" customWidth="1"/>
    <col min="4" max="4" width="14" customWidth="1"/>
    <col min="5" max="5" width="57.45" customWidth="1"/>
    <col min="6" max="6" width="28.8166666666667" style="73" customWidth="1"/>
    <col min="7" max="7" width="18.3666666666667" customWidth="1"/>
    <col min="8" max="8" width="11.5416666666667" customWidth="1"/>
  </cols>
  <sheetData>
    <row r="1" s="101" customFormat="1" ht="18.75" spans="1:7">
      <c r="A1" s="103" t="s">
        <v>85</v>
      </c>
      <c r="B1" s="104"/>
      <c r="C1" s="104"/>
      <c r="D1" s="104"/>
      <c r="E1" s="104"/>
      <c r="F1" s="104"/>
      <c r="G1" s="104"/>
    </row>
    <row r="2" s="102" customFormat="1" ht="18.75" spans="1:7">
      <c r="A2" s="105" t="s">
        <v>20</v>
      </c>
      <c r="B2" s="105" t="s">
        <v>22</v>
      </c>
      <c r="C2" s="105" t="s">
        <v>31</v>
      </c>
      <c r="D2" s="105" t="s">
        <v>33</v>
      </c>
      <c r="E2" s="105" t="s">
        <v>32</v>
      </c>
      <c r="F2" s="106" t="s">
        <v>86</v>
      </c>
      <c r="G2" s="105" t="s">
        <v>35</v>
      </c>
    </row>
    <row r="3" s="101" customFormat="1" ht="17.5" customHeight="1" spans="1:7">
      <c r="A3" s="107" t="s">
        <v>87</v>
      </c>
      <c r="B3" s="108">
        <v>20192133</v>
      </c>
      <c r="C3" s="108">
        <v>2019213334</v>
      </c>
      <c r="D3" s="108" t="s">
        <v>88</v>
      </c>
      <c r="E3" s="108" t="s">
        <v>89</v>
      </c>
      <c r="F3" s="108" t="s">
        <v>58</v>
      </c>
      <c r="G3" s="108">
        <v>11</v>
      </c>
    </row>
    <row r="4" s="101" customFormat="1" ht="17.5" customHeight="1" spans="1:7">
      <c r="A4" s="109"/>
      <c r="B4" s="108"/>
      <c r="C4" s="108"/>
      <c r="D4" s="108"/>
      <c r="E4" s="108" t="s">
        <v>90</v>
      </c>
      <c r="F4" s="108" t="s">
        <v>91</v>
      </c>
      <c r="G4" s="108"/>
    </row>
    <row r="5" s="101" customFormat="1" ht="17.5" customHeight="1" spans="1:7">
      <c r="A5" s="109"/>
      <c r="B5" s="108"/>
      <c r="C5" s="108"/>
      <c r="D5" s="108"/>
      <c r="E5" s="108" t="s">
        <v>92</v>
      </c>
      <c r="F5" s="108" t="s">
        <v>51</v>
      </c>
      <c r="G5" s="108"/>
    </row>
    <row r="6" s="101" customFormat="1" ht="17.5" customHeight="1" spans="1:7">
      <c r="A6" s="109"/>
      <c r="B6" s="108"/>
      <c r="C6" s="108"/>
      <c r="D6" s="108"/>
      <c r="E6" s="108" t="s">
        <v>93</v>
      </c>
      <c r="F6" s="108" t="s">
        <v>51</v>
      </c>
      <c r="G6" s="108"/>
    </row>
    <row r="7" s="101" customFormat="1" ht="17.5" customHeight="1" spans="1:7">
      <c r="A7" s="109"/>
      <c r="B7" s="108"/>
      <c r="C7" s="108"/>
      <c r="D7" s="108"/>
      <c r="E7" s="108" t="s">
        <v>94</v>
      </c>
      <c r="F7" s="108" t="s">
        <v>68</v>
      </c>
      <c r="G7" s="108"/>
    </row>
    <row r="8" s="101" customFormat="1" ht="17.5" customHeight="1" spans="1:7">
      <c r="A8" s="109"/>
      <c r="B8" s="108">
        <v>20192136</v>
      </c>
      <c r="C8" s="108">
        <v>2019213534</v>
      </c>
      <c r="D8" s="108" t="s">
        <v>95</v>
      </c>
      <c r="E8" s="108" t="s">
        <v>96</v>
      </c>
      <c r="F8" s="108" t="s">
        <v>58</v>
      </c>
      <c r="G8" s="108">
        <v>17</v>
      </c>
    </row>
    <row r="9" s="101" customFormat="1" ht="17.5" customHeight="1" spans="1:7">
      <c r="A9" s="109"/>
      <c r="B9" s="108"/>
      <c r="C9" s="108"/>
      <c r="D9" s="108"/>
      <c r="E9" s="108" t="s">
        <v>97</v>
      </c>
      <c r="F9" s="108" t="s">
        <v>58</v>
      </c>
      <c r="G9" s="108"/>
    </row>
    <row r="10" s="101" customFormat="1" ht="17.5" customHeight="1" spans="1:7">
      <c r="A10" s="109"/>
      <c r="B10" s="108"/>
      <c r="C10" s="108"/>
      <c r="D10" s="108"/>
      <c r="E10" s="108" t="s">
        <v>98</v>
      </c>
      <c r="F10" s="108" t="s">
        <v>91</v>
      </c>
      <c r="G10" s="108"/>
    </row>
    <row r="11" s="101" customFormat="1" ht="17.5" customHeight="1" spans="1:7">
      <c r="A11" s="109"/>
      <c r="B11" s="108"/>
      <c r="C11" s="108"/>
      <c r="D11" s="108"/>
      <c r="E11" s="108" t="s">
        <v>99</v>
      </c>
      <c r="F11" s="108" t="s">
        <v>100</v>
      </c>
      <c r="G11" s="108"/>
    </row>
    <row r="12" s="101" customFormat="1" ht="17.5" customHeight="1" spans="1:7">
      <c r="A12" s="109"/>
      <c r="B12" s="108"/>
      <c r="C12" s="108"/>
      <c r="D12" s="108"/>
      <c r="E12" s="108" t="s">
        <v>101</v>
      </c>
      <c r="F12" s="108" t="s">
        <v>68</v>
      </c>
      <c r="G12" s="108"/>
    </row>
    <row r="13" s="101" customFormat="1" ht="17.5" customHeight="1" spans="1:7">
      <c r="A13" s="109"/>
      <c r="B13" s="108"/>
      <c r="C13" s="108"/>
      <c r="D13" s="108"/>
      <c r="E13" s="108" t="s">
        <v>102</v>
      </c>
      <c r="F13" s="108" t="s">
        <v>103</v>
      </c>
      <c r="G13" s="108"/>
    </row>
    <row r="14" s="101" customFormat="1" ht="17.5" customHeight="1" spans="1:7">
      <c r="A14" s="109"/>
      <c r="B14" s="108"/>
      <c r="C14" s="108"/>
      <c r="D14" s="108"/>
      <c r="E14" s="108" t="s">
        <v>104</v>
      </c>
      <c r="F14" s="108" t="s">
        <v>105</v>
      </c>
      <c r="G14" s="108"/>
    </row>
    <row r="15" s="101" customFormat="1" ht="17.5" customHeight="1" spans="1:7">
      <c r="A15" s="109"/>
      <c r="B15" s="108"/>
      <c r="C15" s="108">
        <v>2019213819</v>
      </c>
      <c r="D15" s="108" t="s">
        <v>106</v>
      </c>
      <c r="E15" s="108" t="s">
        <v>102</v>
      </c>
      <c r="F15" s="108" t="s">
        <v>103</v>
      </c>
      <c r="G15" s="108">
        <v>3</v>
      </c>
    </row>
    <row r="16" s="101" customFormat="1" ht="17.5" customHeight="1" spans="1:7">
      <c r="A16" s="109"/>
      <c r="B16" s="108">
        <v>20193131</v>
      </c>
      <c r="C16" s="108">
        <v>2019313130</v>
      </c>
      <c r="D16" s="108" t="s">
        <v>107</v>
      </c>
      <c r="E16" s="108" t="s">
        <v>108</v>
      </c>
      <c r="F16" s="108" t="s">
        <v>58</v>
      </c>
      <c r="G16" s="108">
        <v>2</v>
      </c>
    </row>
    <row r="17" s="101" customFormat="1" ht="17.5" customHeight="1" spans="1:7">
      <c r="A17" s="109"/>
      <c r="B17" s="48">
        <v>20193132</v>
      </c>
      <c r="C17" s="48">
        <v>2019313219</v>
      </c>
      <c r="D17" s="48" t="s">
        <v>109</v>
      </c>
      <c r="E17" s="48" t="s">
        <v>110</v>
      </c>
      <c r="F17" s="110" t="s">
        <v>58</v>
      </c>
      <c r="G17" s="48">
        <v>14</v>
      </c>
    </row>
    <row r="18" s="101" customFormat="1" ht="17.5" customHeight="1" spans="1:7">
      <c r="A18" s="109"/>
      <c r="B18" s="48"/>
      <c r="C18" s="48"/>
      <c r="D18" s="48"/>
      <c r="E18" s="48" t="s">
        <v>111</v>
      </c>
      <c r="F18" s="110" t="s">
        <v>46</v>
      </c>
      <c r="G18" s="48"/>
    </row>
    <row r="19" s="101" customFormat="1" ht="17.5" customHeight="1" spans="1:7">
      <c r="A19" s="109"/>
      <c r="B19" s="48"/>
      <c r="C19" s="48"/>
      <c r="D19" s="48"/>
      <c r="E19" s="48" t="s">
        <v>112</v>
      </c>
      <c r="F19" s="110" t="s">
        <v>51</v>
      </c>
      <c r="G19" s="48"/>
    </row>
    <row r="20" s="101" customFormat="1" ht="17.5" customHeight="1" spans="1:7">
      <c r="A20" s="109"/>
      <c r="B20" s="48"/>
      <c r="C20" s="48"/>
      <c r="D20" s="48"/>
      <c r="E20" s="48" t="s">
        <v>113</v>
      </c>
      <c r="F20" s="110" t="s">
        <v>68</v>
      </c>
      <c r="G20" s="48"/>
    </row>
    <row r="21" s="101" customFormat="1" ht="17.5" customHeight="1" spans="1:7">
      <c r="A21" s="109"/>
      <c r="B21" s="48"/>
      <c r="C21" s="48"/>
      <c r="D21" s="48"/>
      <c r="E21" s="48" t="s">
        <v>114</v>
      </c>
      <c r="F21" s="110" t="s">
        <v>68</v>
      </c>
      <c r="G21" s="48"/>
    </row>
    <row r="22" s="101" customFormat="1" ht="17.5" customHeight="1" spans="1:7">
      <c r="A22" s="109"/>
      <c r="B22" s="48"/>
      <c r="C22" s="48"/>
      <c r="D22" s="48"/>
      <c r="E22" s="48" t="s">
        <v>115</v>
      </c>
      <c r="F22" s="110" t="s">
        <v>58</v>
      </c>
      <c r="G22" s="48"/>
    </row>
    <row r="23" s="101" customFormat="1" ht="17.5" customHeight="1" spans="1:7">
      <c r="A23" s="109"/>
      <c r="B23" s="48"/>
      <c r="C23" s="48"/>
      <c r="D23" s="48"/>
      <c r="E23" s="48" t="s">
        <v>116</v>
      </c>
      <c r="F23" s="110" t="s">
        <v>105</v>
      </c>
      <c r="G23" s="48"/>
    </row>
    <row r="24" s="101" customFormat="1" ht="17.5" customHeight="1" spans="1:7">
      <c r="A24" s="109"/>
      <c r="B24" s="108">
        <v>20202135</v>
      </c>
      <c r="C24" s="7">
        <v>2020213404</v>
      </c>
      <c r="D24" s="111" t="s">
        <v>117</v>
      </c>
      <c r="E24" s="108" t="s">
        <v>118</v>
      </c>
      <c r="F24" s="108" t="s">
        <v>119</v>
      </c>
      <c r="G24" s="7">
        <v>8</v>
      </c>
    </row>
    <row r="25" s="101" customFormat="1" ht="17.5" customHeight="1" spans="1:7">
      <c r="A25" s="109"/>
      <c r="B25" s="108"/>
      <c r="C25" s="7"/>
      <c r="D25" s="111"/>
      <c r="E25" s="108" t="s">
        <v>120</v>
      </c>
      <c r="F25" s="108" t="s">
        <v>58</v>
      </c>
      <c r="G25" s="7"/>
    </row>
    <row r="26" s="101" customFormat="1" ht="17.5" customHeight="1" spans="1:7">
      <c r="A26" s="109"/>
      <c r="B26" s="108"/>
      <c r="C26" s="7"/>
      <c r="D26" s="111"/>
      <c r="E26" s="108" t="s">
        <v>121</v>
      </c>
      <c r="F26" s="108" t="s">
        <v>100</v>
      </c>
      <c r="G26" s="7"/>
    </row>
    <row r="27" s="101" customFormat="1" ht="17.5" customHeight="1" spans="1:7">
      <c r="A27" s="109"/>
      <c r="B27" s="108"/>
      <c r="C27" s="7">
        <v>2020213432</v>
      </c>
      <c r="D27" s="111" t="s">
        <v>122</v>
      </c>
      <c r="E27" s="108" t="s">
        <v>123</v>
      </c>
      <c r="F27" s="108" t="s">
        <v>103</v>
      </c>
      <c r="G27" s="108">
        <v>6</v>
      </c>
    </row>
    <row r="28" s="101" customFormat="1" ht="17.5" customHeight="1" spans="1:7">
      <c r="A28" s="109"/>
      <c r="B28" s="108"/>
      <c r="C28" s="7"/>
      <c r="D28" s="111"/>
      <c r="E28" s="108" t="s">
        <v>124</v>
      </c>
      <c r="F28" s="108" t="s">
        <v>125</v>
      </c>
      <c r="G28" s="108"/>
    </row>
    <row r="29" s="101" customFormat="1" ht="17.5" customHeight="1" spans="1:7">
      <c r="A29" s="109"/>
      <c r="B29" s="48">
        <v>20212132</v>
      </c>
      <c r="C29" s="48">
        <v>2021213211</v>
      </c>
      <c r="D29" s="48" t="s">
        <v>126</v>
      </c>
      <c r="E29" s="7" t="s">
        <v>38</v>
      </c>
      <c r="F29" s="110" t="s">
        <v>46</v>
      </c>
      <c r="G29" s="48">
        <v>7</v>
      </c>
    </row>
    <row r="30" s="101" customFormat="1" ht="17.5" customHeight="1" spans="1:7">
      <c r="A30" s="109"/>
      <c r="B30" s="48"/>
      <c r="C30" s="48"/>
      <c r="D30" s="48"/>
      <c r="E30" s="7" t="s">
        <v>127</v>
      </c>
      <c r="F30" s="7" t="s">
        <v>46</v>
      </c>
      <c r="G30" s="48"/>
    </row>
    <row r="31" s="101" customFormat="1" ht="17.5" customHeight="1" spans="1:7">
      <c r="A31" s="109"/>
      <c r="B31" s="48"/>
      <c r="C31" s="48"/>
      <c r="D31" s="48"/>
      <c r="E31" s="7" t="s">
        <v>128</v>
      </c>
      <c r="F31" s="7" t="s">
        <v>91</v>
      </c>
      <c r="G31" s="48"/>
    </row>
    <row r="32" s="101" customFormat="1" ht="17.5" customHeight="1" spans="1:7">
      <c r="A32" s="109"/>
      <c r="B32" s="108">
        <v>20212138</v>
      </c>
      <c r="C32" s="108">
        <v>2021213836</v>
      </c>
      <c r="D32" s="108" t="s">
        <v>129</v>
      </c>
      <c r="E32" s="108" t="s">
        <v>54</v>
      </c>
      <c r="F32" s="108" t="s">
        <v>105</v>
      </c>
      <c r="G32" s="108">
        <v>4</v>
      </c>
    </row>
    <row r="33" s="101" customFormat="1" ht="17.5" customHeight="1" spans="1:7">
      <c r="A33" s="109"/>
      <c r="B33" s="108"/>
      <c r="C33" s="108"/>
      <c r="D33" s="108"/>
      <c r="E33" s="108" t="s">
        <v>38</v>
      </c>
      <c r="F33" s="108" t="s">
        <v>105</v>
      </c>
      <c r="G33" s="108"/>
    </row>
    <row r="34" s="101" customFormat="1" ht="17.5" customHeight="1" spans="1:7">
      <c r="A34" s="109"/>
      <c r="B34" s="108">
        <v>20212141</v>
      </c>
      <c r="C34" s="108">
        <v>2021214131</v>
      </c>
      <c r="D34" s="108" t="s">
        <v>130</v>
      </c>
      <c r="E34" s="108" t="s">
        <v>131</v>
      </c>
      <c r="F34" s="108" t="s">
        <v>58</v>
      </c>
      <c r="G34" s="108">
        <v>20</v>
      </c>
    </row>
    <row r="35" s="101" customFormat="1" ht="17.5" customHeight="1" spans="1:7">
      <c r="A35" s="109"/>
      <c r="B35" s="108"/>
      <c r="C35" s="108"/>
      <c r="D35" s="108"/>
      <c r="E35" s="108" t="s">
        <v>132</v>
      </c>
      <c r="F35" s="108" t="s">
        <v>58</v>
      </c>
      <c r="G35" s="108"/>
    </row>
    <row r="36" s="101" customFormat="1" ht="17.5" customHeight="1" spans="1:7">
      <c r="A36" s="109"/>
      <c r="B36" s="108"/>
      <c r="C36" s="108"/>
      <c r="D36" s="108"/>
      <c r="E36" s="108" t="s">
        <v>127</v>
      </c>
      <c r="F36" s="108" t="s">
        <v>46</v>
      </c>
      <c r="G36" s="108"/>
    </row>
    <row r="37" s="101" customFormat="1" ht="17.5" customHeight="1" spans="1:7">
      <c r="A37" s="109"/>
      <c r="B37" s="108"/>
      <c r="C37" s="108"/>
      <c r="D37" s="108"/>
      <c r="E37" s="108" t="s">
        <v>133</v>
      </c>
      <c r="F37" s="108" t="s">
        <v>46</v>
      </c>
      <c r="G37" s="108"/>
    </row>
    <row r="38" s="101" customFormat="1" ht="17.5" customHeight="1" spans="1:7">
      <c r="A38" s="109"/>
      <c r="B38" s="108"/>
      <c r="C38" s="108"/>
      <c r="D38" s="108"/>
      <c r="E38" s="108" t="s">
        <v>134</v>
      </c>
      <c r="F38" s="108" t="s">
        <v>51</v>
      </c>
      <c r="G38" s="108"/>
    </row>
    <row r="39" s="101" customFormat="1" ht="17.5" customHeight="1" spans="1:7">
      <c r="A39" s="109"/>
      <c r="B39" s="108"/>
      <c r="C39" s="108"/>
      <c r="D39" s="108"/>
      <c r="E39" s="108" t="s">
        <v>135</v>
      </c>
      <c r="F39" s="108" t="s">
        <v>100</v>
      </c>
      <c r="G39" s="108"/>
    </row>
    <row r="40" s="101" customFormat="1" ht="17.5" customHeight="1" spans="1:7">
      <c r="A40" s="109"/>
      <c r="B40" s="108"/>
      <c r="C40" s="108"/>
      <c r="D40" s="108"/>
      <c r="E40" s="108" t="s">
        <v>127</v>
      </c>
      <c r="F40" s="108" t="s">
        <v>68</v>
      </c>
      <c r="G40" s="108"/>
    </row>
    <row r="41" s="101" customFormat="1" ht="17.5" customHeight="1" spans="1:7">
      <c r="A41" s="109"/>
      <c r="B41" s="108"/>
      <c r="C41" s="108"/>
      <c r="D41" s="108"/>
      <c r="E41" s="108" t="s">
        <v>136</v>
      </c>
      <c r="F41" s="108" t="s">
        <v>68</v>
      </c>
      <c r="G41" s="108"/>
    </row>
    <row r="42" s="101" customFormat="1" ht="17.5" customHeight="1" spans="1:7">
      <c r="A42" s="109"/>
      <c r="B42" s="108"/>
      <c r="C42" s="108"/>
      <c r="D42" s="108"/>
      <c r="E42" s="108" t="s">
        <v>137</v>
      </c>
      <c r="F42" s="108" t="s">
        <v>125</v>
      </c>
      <c r="G42" s="108"/>
    </row>
    <row r="43" s="101" customFormat="1" ht="17.5" customHeight="1" spans="1:7">
      <c r="A43" s="109"/>
      <c r="B43" s="108">
        <v>20212142</v>
      </c>
      <c r="C43" s="108">
        <v>2021214210</v>
      </c>
      <c r="D43" s="108" t="s">
        <v>138</v>
      </c>
      <c r="E43" s="108" t="s">
        <v>134</v>
      </c>
      <c r="F43" s="108" t="s">
        <v>51</v>
      </c>
      <c r="G43" s="108">
        <v>2</v>
      </c>
    </row>
    <row r="44" s="101" customFormat="1" ht="17.5" customHeight="1" spans="1:7">
      <c r="A44" s="109"/>
      <c r="B44" s="48">
        <v>20212143</v>
      </c>
      <c r="C44" s="7">
        <v>2021214327</v>
      </c>
      <c r="D44" s="7" t="s">
        <v>139</v>
      </c>
      <c r="E44" s="48" t="s">
        <v>136</v>
      </c>
      <c r="F44" s="110" t="s">
        <v>58</v>
      </c>
      <c r="G44" s="48">
        <v>6</v>
      </c>
    </row>
    <row r="45" s="101" customFormat="1" ht="17.5" customHeight="1" spans="1:7">
      <c r="A45" s="109"/>
      <c r="B45" s="48"/>
      <c r="C45" s="7"/>
      <c r="D45" s="7"/>
      <c r="E45" s="48" t="s">
        <v>132</v>
      </c>
      <c r="F45" s="110" t="s">
        <v>58</v>
      </c>
      <c r="G45" s="48"/>
    </row>
    <row r="46" s="101" customFormat="1" ht="17.5" customHeight="1" spans="1:7">
      <c r="A46" s="109"/>
      <c r="B46" s="48"/>
      <c r="C46" s="7"/>
      <c r="D46" s="7"/>
      <c r="E46" s="48" t="s">
        <v>131</v>
      </c>
      <c r="F46" s="110" t="s">
        <v>58</v>
      </c>
      <c r="G46" s="48"/>
    </row>
    <row r="47" s="101" customFormat="1" ht="17.5" customHeight="1" spans="1:7">
      <c r="A47" s="112"/>
      <c r="B47" s="48">
        <v>20212144</v>
      </c>
      <c r="C47" s="7">
        <v>2021214432</v>
      </c>
      <c r="D47" s="7" t="s">
        <v>140</v>
      </c>
      <c r="E47" s="7" t="s">
        <v>135</v>
      </c>
      <c r="F47" s="110" t="s">
        <v>125</v>
      </c>
      <c r="G47" s="48">
        <v>3</v>
      </c>
    </row>
    <row r="48" s="101" customFormat="1" ht="17.5" customHeight="1" spans="1:7">
      <c r="A48" s="107" t="s">
        <v>3</v>
      </c>
      <c r="B48" s="6">
        <v>20192533</v>
      </c>
      <c r="C48" s="7">
        <v>2019253307</v>
      </c>
      <c r="D48" s="7" t="s">
        <v>141</v>
      </c>
      <c r="E48" s="7" t="s">
        <v>142</v>
      </c>
      <c r="F48" s="7" t="s">
        <v>58</v>
      </c>
      <c r="G48" s="7">
        <v>2</v>
      </c>
    </row>
    <row r="49" s="101" customFormat="1" ht="17.5" customHeight="1" spans="1:7">
      <c r="A49" s="109"/>
      <c r="B49" s="9"/>
      <c r="C49" s="7">
        <v>2019253301</v>
      </c>
      <c r="D49" s="7" t="s">
        <v>143</v>
      </c>
      <c r="E49" s="7" t="s">
        <v>49</v>
      </c>
      <c r="F49" s="7" t="s">
        <v>68</v>
      </c>
      <c r="G49" s="7">
        <v>2</v>
      </c>
    </row>
    <row r="50" s="101" customFormat="1" ht="17.5" customHeight="1" spans="1:7">
      <c r="A50" s="109"/>
      <c r="B50" s="7">
        <v>20192535</v>
      </c>
      <c r="C50" s="7">
        <v>2019253521</v>
      </c>
      <c r="D50" s="7" t="s">
        <v>144</v>
      </c>
      <c r="E50" s="7" t="s">
        <v>145</v>
      </c>
      <c r="F50" s="7" t="s">
        <v>105</v>
      </c>
      <c r="G50" s="7">
        <v>2</v>
      </c>
    </row>
    <row r="51" s="101" customFormat="1" ht="17.5" customHeight="1" spans="1:7">
      <c r="A51" s="109"/>
      <c r="B51" s="6">
        <v>20202435</v>
      </c>
      <c r="C51" s="6">
        <v>2020243525</v>
      </c>
      <c r="D51" s="6" t="s">
        <v>146</v>
      </c>
      <c r="E51" s="7" t="s">
        <v>147</v>
      </c>
      <c r="F51" s="7" t="s">
        <v>51</v>
      </c>
      <c r="G51" s="6">
        <v>18</v>
      </c>
    </row>
    <row r="52" s="101" customFormat="1" ht="17.5" customHeight="1" spans="1:7">
      <c r="A52" s="109"/>
      <c r="B52" s="8"/>
      <c r="C52" s="8"/>
      <c r="D52" s="8"/>
      <c r="E52" s="7" t="s">
        <v>148</v>
      </c>
      <c r="F52" s="7" t="s">
        <v>51</v>
      </c>
      <c r="G52" s="8"/>
    </row>
    <row r="53" s="101" customFormat="1" ht="17.5" customHeight="1" spans="1:7">
      <c r="A53" s="109"/>
      <c r="B53" s="8"/>
      <c r="C53" s="8"/>
      <c r="D53" s="8"/>
      <c r="E53" s="7" t="s">
        <v>61</v>
      </c>
      <c r="F53" s="7" t="s">
        <v>68</v>
      </c>
      <c r="G53" s="8"/>
    </row>
    <row r="54" s="101" customFormat="1" ht="17.5" customHeight="1" spans="1:7">
      <c r="A54" s="109"/>
      <c r="B54" s="8"/>
      <c r="C54" s="8"/>
      <c r="D54" s="8"/>
      <c r="E54" s="7" t="s">
        <v>149</v>
      </c>
      <c r="F54" s="7" t="s">
        <v>68</v>
      </c>
      <c r="G54" s="8"/>
    </row>
    <row r="55" s="101" customFormat="1" ht="17.5" customHeight="1" spans="1:7">
      <c r="A55" s="109"/>
      <c r="B55" s="8"/>
      <c r="C55" s="8"/>
      <c r="D55" s="8"/>
      <c r="E55" s="7" t="s">
        <v>150</v>
      </c>
      <c r="F55" s="7" t="s">
        <v>68</v>
      </c>
      <c r="G55" s="8"/>
    </row>
    <row r="56" s="101" customFormat="1" ht="17.5" customHeight="1" spans="1:7">
      <c r="A56" s="109"/>
      <c r="B56" s="8"/>
      <c r="C56" s="8"/>
      <c r="D56" s="8"/>
      <c r="E56" s="7" t="s">
        <v>151</v>
      </c>
      <c r="F56" s="7" t="s">
        <v>105</v>
      </c>
      <c r="G56" s="8"/>
    </row>
    <row r="57" s="101" customFormat="1" ht="17.5" customHeight="1" spans="1:7">
      <c r="A57" s="109"/>
      <c r="B57" s="8"/>
      <c r="C57" s="8"/>
      <c r="D57" s="8"/>
      <c r="E57" s="7" t="s">
        <v>152</v>
      </c>
      <c r="F57" s="7" t="s">
        <v>105</v>
      </c>
      <c r="G57" s="8"/>
    </row>
    <row r="58" s="101" customFormat="1" ht="17.5" customHeight="1" spans="1:7">
      <c r="A58" s="109"/>
      <c r="B58" s="8"/>
      <c r="C58" s="8"/>
      <c r="D58" s="8"/>
      <c r="E58" s="7" t="s">
        <v>153</v>
      </c>
      <c r="F58" s="7" t="s">
        <v>105</v>
      </c>
      <c r="G58" s="8"/>
    </row>
    <row r="59" s="101" customFormat="1" ht="17.5" customHeight="1" spans="1:7">
      <c r="A59" s="109"/>
      <c r="B59" s="9"/>
      <c r="C59" s="9"/>
      <c r="D59" s="9"/>
      <c r="E59" s="7" t="s">
        <v>61</v>
      </c>
      <c r="F59" s="7" t="s">
        <v>105</v>
      </c>
      <c r="G59" s="9"/>
    </row>
    <row r="60" s="101" customFormat="1" ht="17.5" customHeight="1" spans="1:7">
      <c r="A60" s="109"/>
      <c r="B60" s="6">
        <v>20212631</v>
      </c>
      <c r="C60" s="7">
        <v>2021263129</v>
      </c>
      <c r="D60" s="7" t="s">
        <v>154</v>
      </c>
      <c r="E60" s="7" t="s">
        <v>155</v>
      </c>
      <c r="F60" s="7" t="s">
        <v>156</v>
      </c>
      <c r="G60" s="7">
        <v>4</v>
      </c>
    </row>
    <row r="61" s="101" customFormat="1" ht="17.5" customHeight="1" spans="1:7">
      <c r="A61" s="109"/>
      <c r="B61" s="8"/>
      <c r="C61" s="7">
        <v>2021263127</v>
      </c>
      <c r="D61" s="7" t="s">
        <v>157</v>
      </c>
      <c r="E61" s="7" t="s">
        <v>155</v>
      </c>
      <c r="F61" s="7" t="s">
        <v>156</v>
      </c>
      <c r="G61" s="7">
        <v>4</v>
      </c>
    </row>
    <row r="62" s="101" customFormat="1" ht="17.5" customHeight="1" spans="1:7">
      <c r="A62" s="109"/>
      <c r="B62" s="8"/>
      <c r="C62" s="7">
        <v>2021263128</v>
      </c>
      <c r="D62" s="7" t="s">
        <v>158</v>
      </c>
      <c r="E62" s="7" t="s">
        <v>155</v>
      </c>
      <c r="F62" s="7" t="s">
        <v>156</v>
      </c>
      <c r="G62" s="7">
        <v>4</v>
      </c>
    </row>
    <row r="63" s="101" customFormat="1" ht="17.5" customHeight="1" spans="1:7">
      <c r="A63" s="109"/>
      <c r="B63" s="8"/>
      <c r="C63" s="6">
        <v>2021263112</v>
      </c>
      <c r="D63" s="6" t="s">
        <v>159</v>
      </c>
      <c r="E63" s="7" t="s">
        <v>127</v>
      </c>
      <c r="F63" s="7" t="s">
        <v>105</v>
      </c>
      <c r="G63" s="6">
        <v>4</v>
      </c>
    </row>
    <row r="64" s="101" customFormat="1" ht="17.5" customHeight="1" spans="1:7">
      <c r="A64" s="109"/>
      <c r="B64" s="8"/>
      <c r="C64" s="9"/>
      <c r="D64" s="9"/>
      <c r="E64" s="7" t="s">
        <v>38</v>
      </c>
      <c r="F64" s="7" t="s">
        <v>105</v>
      </c>
      <c r="G64" s="9"/>
    </row>
    <row r="65" s="101" customFormat="1" ht="17.5" customHeight="1" spans="1:7">
      <c r="A65" s="109"/>
      <c r="B65" s="8"/>
      <c r="C65" s="6">
        <v>2021263109</v>
      </c>
      <c r="D65" s="6" t="s">
        <v>160</v>
      </c>
      <c r="E65" s="7" t="s">
        <v>155</v>
      </c>
      <c r="F65" s="7" t="s">
        <v>156</v>
      </c>
      <c r="G65" s="6">
        <v>8</v>
      </c>
    </row>
    <row r="66" s="101" customFormat="1" ht="17.5" customHeight="1" spans="1:7">
      <c r="A66" s="109"/>
      <c r="B66" s="8"/>
      <c r="C66" s="8"/>
      <c r="D66" s="8"/>
      <c r="E66" s="7" t="s">
        <v>127</v>
      </c>
      <c r="F66" s="7" t="s">
        <v>105</v>
      </c>
      <c r="G66" s="8"/>
    </row>
    <row r="67" s="101" customFormat="1" ht="17.5" customHeight="1" spans="1:7">
      <c r="A67" s="109"/>
      <c r="B67" s="9"/>
      <c r="C67" s="9"/>
      <c r="D67" s="9"/>
      <c r="E67" s="7" t="s">
        <v>38</v>
      </c>
      <c r="F67" s="7" t="s">
        <v>105</v>
      </c>
      <c r="G67" s="9"/>
    </row>
    <row r="68" s="101" customFormat="1" ht="17.5" customHeight="1" spans="1:7">
      <c r="A68" s="109"/>
      <c r="B68" s="6">
        <v>20212531</v>
      </c>
      <c r="C68" s="6">
        <v>2021253105</v>
      </c>
      <c r="D68" s="6" t="s">
        <v>161</v>
      </c>
      <c r="E68" s="7" t="s">
        <v>53</v>
      </c>
      <c r="F68" s="7" t="s">
        <v>119</v>
      </c>
      <c r="G68" s="6">
        <v>15</v>
      </c>
    </row>
    <row r="69" s="101" customFormat="1" ht="17.5" customHeight="1" spans="1:7">
      <c r="A69" s="109"/>
      <c r="B69" s="8"/>
      <c r="C69" s="8"/>
      <c r="D69" s="8"/>
      <c r="E69" s="7" t="s">
        <v>162</v>
      </c>
      <c r="F69" s="7" t="s">
        <v>46</v>
      </c>
      <c r="G69" s="8"/>
    </row>
    <row r="70" s="101" customFormat="1" ht="17.5" customHeight="1" spans="1:7">
      <c r="A70" s="109"/>
      <c r="B70" s="8"/>
      <c r="C70" s="8"/>
      <c r="D70" s="8"/>
      <c r="E70" s="7" t="s">
        <v>38</v>
      </c>
      <c r="F70" s="7" t="s">
        <v>46</v>
      </c>
      <c r="G70" s="8"/>
    </row>
    <row r="71" s="101" customFormat="1" ht="17.5" customHeight="1" spans="1:7">
      <c r="A71" s="109"/>
      <c r="B71" s="8"/>
      <c r="C71" s="8"/>
      <c r="D71" s="8"/>
      <c r="E71" s="7" t="s">
        <v>53</v>
      </c>
      <c r="F71" s="7" t="s">
        <v>100</v>
      </c>
      <c r="G71" s="8"/>
    </row>
    <row r="72" s="101" customFormat="1" ht="17.5" customHeight="1" spans="1:7">
      <c r="A72" s="109"/>
      <c r="B72" s="8"/>
      <c r="C72" s="8"/>
      <c r="D72" s="8"/>
      <c r="E72" s="7" t="s">
        <v>163</v>
      </c>
      <c r="F72" s="7" t="s">
        <v>68</v>
      </c>
      <c r="G72" s="8"/>
    </row>
    <row r="73" s="101" customFormat="1" ht="17.5" customHeight="1" spans="1:7">
      <c r="A73" s="109"/>
      <c r="B73" s="8"/>
      <c r="C73" s="9"/>
      <c r="D73" s="9"/>
      <c r="E73" s="7" t="s">
        <v>128</v>
      </c>
      <c r="F73" s="7" t="s">
        <v>125</v>
      </c>
      <c r="G73" s="9"/>
    </row>
    <row r="74" s="101" customFormat="1" ht="17.5" customHeight="1" spans="1:7">
      <c r="A74" s="109"/>
      <c r="B74" s="9"/>
      <c r="C74" s="7">
        <v>2021253117</v>
      </c>
      <c r="D74" s="7" t="s">
        <v>164</v>
      </c>
      <c r="E74" s="7" t="s">
        <v>53</v>
      </c>
      <c r="F74" s="7" t="s">
        <v>119</v>
      </c>
      <c r="G74" s="7">
        <v>3</v>
      </c>
    </row>
    <row r="75" s="101" customFormat="1" ht="17.5" customHeight="1" spans="1:7">
      <c r="A75" s="109"/>
      <c r="B75" s="6">
        <v>20192532</v>
      </c>
      <c r="C75" s="6">
        <v>2014253201</v>
      </c>
      <c r="D75" s="6" t="s">
        <v>165</v>
      </c>
      <c r="E75" s="7" t="s">
        <v>142</v>
      </c>
      <c r="F75" s="7" t="s">
        <v>46</v>
      </c>
      <c r="G75" s="6">
        <v>9</v>
      </c>
    </row>
    <row r="76" s="101" customFormat="1" ht="17.5" customHeight="1" spans="1:7">
      <c r="A76" s="109"/>
      <c r="B76" s="8"/>
      <c r="C76" s="8"/>
      <c r="D76" s="8"/>
      <c r="E76" s="7" t="s">
        <v>166</v>
      </c>
      <c r="F76" s="7" t="s">
        <v>46</v>
      </c>
      <c r="G76" s="8"/>
    </row>
    <row r="77" s="101" customFormat="1" ht="17.5" customHeight="1" spans="1:7">
      <c r="A77" s="109"/>
      <c r="B77" s="8"/>
      <c r="C77" s="8"/>
      <c r="D77" s="8"/>
      <c r="E77" s="7" t="s">
        <v>167</v>
      </c>
      <c r="F77" s="7" t="s">
        <v>46</v>
      </c>
      <c r="G77" s="8"/>
    </row>
    <row r="78" s="101" customFormat="1" ht="17.5" customHeight="1" spans="1:7">
      <c r="A78" s="109"/>
      <c r="B78" s="8"/>
      <c r="C78" s="9"/>
      <c r="D78" s="9"/>
      <c r="E78" s="7" t="s">
        <v>168</v>
      </c>
      <c r="F78" s="7" t="s">
        <v>100</v>
      </c>
      <c r="G78" s="9"/>
    </row>
    <row r="79" s="101" customFormat="1" ht="17.5" customHeight="1" spans="1:7">
      <c r="A79" s="109"/>
      <c r="B79" s="8"/>
      <c r="C79" s="6">
        <v>2019253229</v>
      </c>
      <c r="D79" s="6" t="s">
        <v>169</v>
      </c>
      <c r="E79" s="7" t="s">
        <v>142</v>
      </c>
      <c r="F79" s="7" t="s">
        <v>46</v>
      </c>
      <c r="G79" s="6">
        <v>6</v>
      </c>
    </row>
    <row r="80" s="101" customFormat="1" ht="17.5" customHeight="1" spans="1:7">
      <c r="A80" s="109"/>
      <c r="B80" s="8"/>
      <c r="C80" s="8"/>
      <c r="D80" s="8"/>
      <c r="E80" s="7" t="s">
        <v>166</v>
      </c>
      <c r="F80" s="7" t="s">
        <v>46</v>
      </c>
      <c r="G80" s="8"/>
    </row>
    <row r="81" s="101" customFormat="1" ht="17.5" customHeight="1" spans="1:7">
      <c r="A81" s="109"/>
      <c r="B81" s="9"/>
      <c r="C81" s="9"/>
      <c r="D81" s="9"/>
      <c r="E81" s="7" t="s">
        <v>167</v>
      </c>
      <c r="F81" s="7" t="s">
        <v>46</v>
      </c>
      <c r="G81" s="9"/>
    </row>
    <row r="82" s="101" customFormat="1" ht="17.5" customHeight="1" spans="1:7">
      <c r="A82" s="109"/>
      <c r="B82" s="7">
        <v>20202532</v>
      </c>
      <c r="C82" s="7">
        <v>2020253210</v>
      </c>
      <c r="D82" s="7" t="s">
        <v>170</v>
      </c>
      <c r="E82" s="7" t="s">
        <v>148</v>
      </c>
      <c r="F82" s="7" t="s">
        <v>58</v>
      </c>
      <c r="G82" s="7">
        <v>2</v>
      </c>
    </row>
    <row r="83" s="101" customFormat="1" ht="17.5" customHeight="1" spans="1:7">
      <c r="A83" s="109"/>
      <c r="B83" s="6">
        <v>20192531</v>
      </c>
      <c r="C83" s="6">
        <v>2019253119</v>
      </c>
      <c r="D83" s="6" t="s">
        <v>171</v>
      </c>
      <c r="E83" s="7" t="s">
        <v>172</v>
      </c>
      <c r="F83" s="7" t="s">
        <v>58</v>
      </c>
      <c r="G83" s="6">
        <v>4</v>
      </c>
    </row>
    <row r="84" s="101" customFormat="1" ht="17.5" customHeight="1" spans="1:7">
      <c r="A84" s="109"/>
      <c r="B84" s="8"/>
      <c r="C84" s="9"/>
      <c r="D84" s="9"/>
      <c r="E84" s="7" t="s">
        <v>173</v>
      </c>
      <c r="F84" s="7" t="s">
        <v>58</v>
      </c>
      <c r="G84" s="9"/>
    </row>
    <row r="85" s="101" customFormat="1" ht="17.5" customHeight="1" spans="1:7">
      <c r="A85" s="109"/>
      <c r="B85" s="8"/>
      <c r="C85" s="6">
        <v>2019253125</v>
      </c>
      <c r="D85" s="6" t="s">
        <v>174</v>
      </c>
      <c r="E85" s="7" t="s">
        <v>172</v>
      </c>
      <c r="F85" s="7" t="s">
        <v>58</v>
      </c>
      <c r="G85" s="6">
        <v>4</v>
      </c>
    </row>
    <row r="86" s="101" customFormat="1" ht="17.5" customHeight="1" spans="1:7">
      <c r="A86" s="109"/>
      <c r="B86" s="9"/>
      <c r="C86" s="9"/>
      <c r="D86" s="9"/>
      <c r="E86" s="7" t="s">
        <v>173</v>
      </c>
      <c r="F86" s="7" t="s">
        <v>58</v>
      </c>
      <c r="G86" s="9"/>
    </row>
    <row r="87" s="101" customFormat="1" ht="17.5" customHeight="1" spans="1:7">
      <c r="A87" s="109"/>
      <c r="B87" s="6">
        <v>20192436</v>
      </c>
      <c r="C87" s="6">
        <v>2019243610</v>
      </c>
      <c r="D87" s="6" t="s">
        <v>175</v>
      </c>
      <c r="E87" s="7" t="s">
        <v>173</v>
      </c>
      <c r="F87" s="7" t="s">
        <v>58</v>
      </c>
      <c r="G87" s="6">
        <v>6</v>
      </c>
    </row>
    <row r="88" s="101" customFormat="1" ht="17.5" customHeight="1" spans="1:7">
      <c r="A88" s="109"/>
      <c r="B88" s="8"/>
      <c r="C88" s="8"/>
      <c r="D88" s="8"/>
      <c r="E88" s="7" t="s">
        <v>176</v>
      </c>
      <c r="F88" s="7" t="s">
        <v>68</v>
      </c>
      <c r="G88" s="8"/>
    </row>
    <row r="89" s="101" customFormat="1" ht="17.5" customHeight="1" spans="1:7">
      <c r="A89" s="109"/>
      <c r="B89" s="9"/>
      <c r="C89" s="9"/>
      <c r="D89" s="9"/>
      <c r="E89" s="7" t="s">
        <v>177</v>
      </c>
      <c r="F89" s="7" t="s">
        <v>68</v>
      </c>
      <c r="G89" s="9"/>
    </row>
    <row r="90" s="101" customFormat="1" ht="17.5" customHeight="1" spans="1:7">
      <c r="A90" s="109"/>
      <c r="B90" s="6">
        <v>20192534</v>
      </c>
      <c r="C90" s="6">
        <v>2019253434</v>
      </c>
      <c r="D90" s="6" t="s">
        <v>178</v>
      </c>
      <c r="E90" s="7" t="s">
        <v>179</v>
      </c>
      <c r="F90" s="7" t="s">
        <v>58</v>
      </c>
      <c r="G90" s="6">
        <v>22</v>
      </c>
    </row>
    <row r="91" s="101" customFormat="1" ht="17.5" customHeight="1" spans="1:7">
      <c r="A91" s="109"/>
      <c r="B91" s="8"/>
      <c r="C91" s="8"/>
      <c r="D91" s="8"/>
      <c r="E91" s="7" t="s">
        <v>172</v>
      </c>
      <c r="F91" s="7" t="s">
        <v>58</v>
      </c>
      <c r="G91" s="8"/>
    </row>
    <row r="92" s="101" customFormat="1" ht="17.5" customHeight="1" spans="1:7">
      <c r="A92" s="109"/>
      <c r="B92" s="8"/>
      <c r="C92" s="8"/>
      <c r="D92" s="8"/>
      <c r="E92" s="7" t="s">
        <v>180</v>
      </c>
      <c r="F92" s="7" t="s">
        <v>46</v>
      </c>
      <c r="G92" s="8"/>
    </row>
    <row r="93" s="101" customFormat="1" ht="17.5" customHeight="1" spans="1:7">
      <c r="A93" s="109"/>
      <c r="B93" s="8"/>
      <c r="C93" s="8"/>
      <c r="D93" s="8"/>
      <c r="E93" s="7" t="s">
        <v>181</v>
      </c>
      <c r="F93" s="7" t="s">
        <v>46</v>
      </c>
      <c r="G93" s="8"/>
    </row>
    <row r="94" s="101" customFormat="1" ht="17.5" customHeight="1" spans="1:7">
      <c r="A94" s="109"/>
      <c r="B94" s="8"/>
      <c r="C94" s="8"/>
      <c r="D94" s="8"/>
      <c r="E94" s="7" t="s">
        <v>173</v>
      </c>
      <c r="F94" s="7" t="s">
        <v>51</v>
      </c>
      <c r="G94" s="8"/>
    </row>
    <row r="95" s="101" customFormat="1" ht="17.5" customHeight="1" spans="1:7">
      <c r="A95" s="109"/>
      <c r="B95" s="8"/>
      <c r="C95" s="8"/>
      <c r="D95" s="8"/>
      <c r="E95" s="7" t="s">
        <v>182</v>
      </c>
      <c r="F95" s="7" t="s">
        <v>68</v>
      </c>
      <c r="G95" s="8"/>
    </row>
    <row r="96" s="101" customFormat="1" ht="17.5" customHeight="1" spans="1:7">
      <c r="A96" s="109"/>
      <c r="B96" s="8"/>
      <c r="C96" s="8"/>
      <c r="D96" s="8"/>
      <c r="E96" s="7" t="s">
        <v>137</v>
      </c>
      <c r="F96" s="7" t="s">
        <v>68</v>
      </c>
      <c r="G96" s="8"/>
    </row>
    <row r="97" s="101" customFormat="1" ht="17.5" customHeight="1" spans="1:7">
      <c r="A97" s="109"/>
      <c r="B97" s="8"/>
      <c r="C97" s="8"/>
      <c r="D97" s="8"/>
      <c r="E97" s="7" t="s">
        <v>183</v>
      </c>
      <c r="F97" s="7" t="s">
        <v>103</v>
      </c>
      <c r="G97" s="8"/>
    </row>
    <row r="98" s="101" customFormat="1" ht="17.5" customHeight="1" spans="1:7">
      <c r="A98" s="109"/>
      <c r="B98" s="8"/>
      <c r="C98" s="8"/>
      <c r="D98" s="8"/>
      <c r="E98" s="7" t="s">
        <v>172</v>
      </c>
      <c r="F98" s="7" t="s">
        <v>105</v>
      </c>
      <c r="G98" s="8"/>
    </row>
    <row r="99" s="101" customFormat="1" ht="17.5" customHeight="1" spans="1:7">
      <c r="A99" s="109"/>
      <c r="B99" s="9"/>
      <c r="C99" s="9"/>
      <c r="D99" s="9"/>
      <c r="E99" s="7" t="s">
        <v>183</v>
      </c>
      <c r="F99" s="7" t="s">
        <v>125</v>
      </c>
      <c r="G99" s="9"/>
    </row>
    <row r="100" s="101" customFormat="1" ht="17.5" customHeight="1" spans="1:7">
      <c r="A100" s="109"/>
      <c r="B100" s="7">
        <v>20202634</v>
      </c>
      <c r="C100" s="7">
        <v>2020263110</v>
      </c>
      <c r="D100" s="7" t="s">
        <v>184</v>
      </c>
      <c r="E100" s="7" t="s">
        <v>185</v>
      </c>
      <c r="F100" s="7" t="s">
        <v>58</v>
      </c>
      <c r="G100" s="7">
        <v>2</v>
      </c>
    </row>
    <row r="101" s="101" customFormat="1" ht="17.5" customHeight="1" spans="1:7">
      <c r="A101" s="109"/>
      <c r="B101" s="6">
        <v>20212534</v>
      </c>
      <c r="C101" s="7">
        <v>2021253434</v>
      </c>
      <c r="D101" s="7" t="s">
        <v>186</v>
      </c>
      <c r="E101" s="7" t="s">
        <v>187</v>
      </c>
      <c r="F101" s="7" t="s">
        <v>46</v>
      </c>
      <c r="G101" s="7">
        <v>2</v>
      </c>
    </row>
    <row r="102" s="101" customFormat="1" ht="17.5" customHeight="1" spans="1:7">
      <c r="A102" s="112"/>
      <c r="B102" s="9"/>
      <c r="C102" s="7">
        <v>2021253433</v>
      </c>
      <c r="D102" s="7" t="s">
        <v>188</v>
      </c>
      <c r="E102" s="7" t="s">
        <v>187</v>
      </c>
      <c r="F102" s="7" t="s">
        <v>68</v>
      </c>
      <c r="G102" s="7">
        <v>2</v>
      </c>
    </row>
    <row r="103" s="101" customFormat="1" ht="17.5" customHeight="1" spans="1:7">
      <c r="A103" s="10" t="s">
        <v>4</v>
      </c>
      <c r="B103" s="11">
        <v>20193031</v>
      </c>
      <c r="C103" s="7">
        <v>2019303102</v>
      </c>
      <c r="D103" s="7" t="s">
        <v>189</v>
      </c>
      <c r="E103" s="7" t="s">
        <v>190</v>
      </c>
      <c r="F103" s="7" t="s">
        <v>46</v>
      </c>
      <c r="G103" s="7">
        <v>4</v>
      </c>
    </row>
    <row r="104" s="101" customFormat="1" ht="17.5" customHeight="1" spans="1:7">
      <c r="A104" s="10"/>
      <c r="B104" s="11"/>
      <c r="C104" s="7"/>
      <c r="D104" s="7"/>
      <c r="E104" s="7" t="s">
        <v>191</v>
      </c>
      <c r="F104" s="7" t="s">
        <v>46</v>
      </c>
      <c r="G104" s="7"/>
    </row>
    <row r="105" s="101" customFormat="1" ht="17.5" customHeight="1" spans="1:7">
      <c r="A105" s="10"/>
      <c r="B105" s="11"/>
      <c r="C105" s="7">
        <v>2019303117</v>
      </c>
      <c r="D105" s="7" t="s">
        <v>192</v>
      </c>
      <c r="E105" s="7" t="s">
        <v>190</v>
      </c>
      <c r="F105" s="7" t="s">
        <v>46</v>
      </c>
      <c r="G105" s="7">
        <v>4</v>
      </c>
    </row>
    <row r="106" s="101" customFormat="1" ht="17.5" customHeight="1" spans="1:7">
      <c r="A106" s="10"/>
      <c r="B106" s="11"/>
      <c r="C106" s="7"/>
      <c r="D106" s="7"/>
      <c r="E106" s="7" t="s">
        <v>191</v>
      </c>
      <c r="F106" s="7" t="s">
        <v>46</v>
      </c>
      <c r="G106" s="7"/>
    </row>
    <row r="107" s="101" customFormat="1" ht="17.5" customHeight="1" spans="1:7">
      <c r="A107" s="10"/>
      <c r="B107" s="11"/>
      <c r="C107" s="7">
        <v>2019303126</v>
      </c>
      <c r="D107" s="7" t="s">
        <v>193</v>
      </c>
      <c r="E107" s="7" t="s">
        <v>190</v>
      </c>
      <c r="F107" s="7" t="s">
        <v>46</v>
      </c>
      <c r="G107" s="7">
        <v>4</v>
      </c>
    </row>
    <row r="108" s="101" customFormat="1" ht="17.5" customHeight="1" spans="1:7">
      <c r="A108" s="10"/>
      <c r="B108" s="11"/>
      <c r="C108" s="7"/>
      <c r="D108" s="7"/>
      <c r="E108" s="7" t="s">
        <v>191</v>
      </c>
      <c r="F108" s="7" t="s">
        <v>46</v>
      </c>
      <c r="G108" s="7"/>
    </row>
    <row r="109" s="101" customFormat="1" ht="17.5" customHeight="1" spans="1:7">
      <c r="A109" s="10"/>
      <c r="B109" s="11"/>
      <c r="C109" s="7">
        <v>2019303131</v>
      </c>
      <c r="D109" s="7" t="s">
        <v>194</v>
      </c>
      <c r="E109" s="7" t="s">
        <v>190</v>
      </c>
      <c r="F109" s="7" t="s">
        <v>46</v>
      </c>
      <c r="G109" s="7">
        <v>4</v>
      </c>
    </row>
    <row r="110" s="101" customFormat="1" ht="17.5" customHeight="1" spans="1:7">
      <c r="A110" s="10"/>
      <c r="B110" s="11"/>
      <c r="C110" s="7"/>
      <c r="D110" s="7"/>
      <c r="E110" s="7" t="s">
        <v>191</v>
      </c>
      <c r="F110" s="7" t="s">
        <v>46</v>
      </c>
      <c r="G110" s="7"/>
    </row>
    <row r="111" s="101" customFormat="1" ht="17.5" customHeight="1" spans="1:7">
      <c r="A111" s="10"/>
      <c r="B111" s="11"/>
      <c r="C111" s="7">
        <v>2019303143</v>
      </c>
      <c r="D111" s="7" t="s">
        <v>195</v>
      </c>
      <c r="E111" s="7" t="s">
        <v>190</v>
      </c>
      <c r="F111" s="7" t="s">
        <v>46</v>
      </c>
      <c r="G111" s="7">
        <v>4</v>
      </c>
    </row>
    <row r="112" s="101" customFormat="1" ht="17.5" customHeight="1" spans="1:7">
      <c r="A112" s="10"/>
      <c r="B112" s="11"/>
      <c r="C112" s="7"/>
      <c r="D112" s="7"/>
      <c r="E112" s="7" t="s">
        <v>191</v>
      </c>
      <c r="F112" s="7" t="s">
        <v>46</v>
      </c>
      <c r="G112" s="7"/>
    </row>
    <row r="113" s="101" customFormat="1" ht="17.5" customHeight="1" spans="1:7">
      <c r="A113" s="10"/>
      <c r="B113" s="113">
        <v>20193033</v>
      </c>
      <c r="C113" s="10">
        <v>2019303305</v>
      </c>
      <c r="D113" s="10" t="s">
        <v>196</v>
      </c>
      <c r="E113" s="10" t="s">
        <v>197</v>
      </c>
      <c r="F113" s="10" t="s">
        <v>46</v>
      </c>
      <c r="G113" s="10">
        <v>2</v>
      </c>
    </row>
    <row r="114" s="101" customFormat="1" ht="17.5" customHeight="1" spans="1:7">
      <c r="A114" s="10"/>
      <c r="B114" s="113"/>
      <c r="C114" s="10">
        <v>2019303314</v>
      </c>
      <c r="D114" s="10" t="s">
        <v>198</v>
      </c>
      <c r="E114" s="10" t="s">
        <v>197</v>
      </c>
      <c r="F114" s="10" t="s">
        <v>46</v>
      </c>
      <c r="G114" s="10">
        <v>2</v>
      </c>
    </row>
    <row r="115" s="101" customFormat="1" ht="17.5" customHeight="1" spans="1:7">
      <c r="A115" s="10"/>
      <c r="B115" s="113"/>
      <c r="C115" s="10">
        <v>2019303321</v>
      </c>
      <c r="D115" s="10" t="s">
        <v>199</v>
      </c>
      <c r="E115" s="10" t="s">
        <v>197</v>
      </c>
      <c r="F115" s="10" t="s">
        <v>46</v>
      </c>
      <c r="G115" s="10">
        <v>2</v>
      </c>
    </row>
    <row r="116" s="101" customFormat="1" ht="17.5" customHeight="1" spans="1:7">
      <c r="A116" s="10"/>
      <c r="B116" s="113"/>
      <c r="C116" s="10">
        <v>2019303325</v>
      </c>
      <c r="D116" s="7" t="s">
        <v>200</v>
      </c>
      <c r="E116" s="10" t="s">
        <v>197</v>
      </c>
      <c r="F116" s="7" t="s">
        <v>46</v>
      </c>
      <c r="G116" s="7">
        <v>2</v>
      </c>
    </row>
    <row r="117" s="101" customFormat="1" ht="17.5" customHeight="1" spans="1:7">
      <c r="A117" s="10"/>
      <c r="B117" s="11">
        <v>20193035</v>
      </c>
      <c r="C117" s="7">
        <v>2019303518</v>
      </c>
      <c r="D117" s="7" t="s">
        <v>201</v>
      </c>
      <c r="E117" s="7" t="s">
        <v>202</v>
      </c>
      <c r="F117" s="7" t="s">
        <v>68</v>
      </c>
      <c r="G117" s="7">
        <v>4</v>
      </c>
    </row>
    <row r="118" s="101" customFormat="1" ht="17.5" customHeight="1" spans="1:7">
      <c r="A118" s="10"/>
      <c r="B118" s="11"/>
      <c r="C118" s="7"/>
      <c r="D118" s="7"/>
      <c r="E118" s="7" t="s">
        <v>197</v>
      </c>
      <c r="F118" s="7" t="s">
        <v>68</v>
      </c>
      <c r="G118" s="7"/>
    </row>
    <row r="119" s="101" customFormat="1" ht="17.5" customHeight="1" spans="1:7">
      <c r="A119" s="10"/>
      <c r="B119" s="11"/>
      <c r="C119" s="7">
        <v>2019303543</v>
      </c>
      <c r="D119" s="7" t="s">
        <v>203</v>
      </c>
      <c r="E119" s="7" t="s">
        <v>202</v>
      </c>
      <c r="F119" s="7" t="s">
        <v>58</v>
      </c>
      <c r="G119" s="7">
        <v>22</v>
      </c>
    </row>
    <row r="120" s="101" customFormat="1" ht="17.5" customHeight="1" spans="1:7">
      <c r="A120" s="10"/>
      <c r="B120" s="11"/>
      <c r="C120" s="7"/>
      <c r="D120" s="7"/>
      <c r="E120" s="7" t="s">
        <v>191</v>
      </c>
      <c r="F120" s="7" t="s">
        <v>58</v>
      </c>
      <c r="G120" s="7"/>
    </row>
    <row r="121" s="101" customFormat="1" ht="17.5" customHeight="1" spans="1:7">
      <c r="A121" s="10"/>
      <c r="B121" s="11"/>
      <c r="C121" s="7"/>
      <c r="D121" s="7"/>
      <c r="E121" s="7" t="s">
        <v>204</v>
      </c>
      <c r="F121" s="7" t="s">
        <v>58</v>
      </c>
      <c r="G121" s="7"/>
    </row>
    <row r="122" s="101" customFormat="1" ht="17.5" customHeight="1" spans="1:7">
      <c r="A122" s="10"/>
      <c r="B122" s="11"/>
      <c r="C122" s="7"/>
      <c r="D122" s="7"/>
      <c r="E122" s="7" t="s">
        <v>205</v>
      </c>
      <c r="F122" s="7" t="s">
        <v>46</v>
      </c>
      <c r="G122" s="7"/>
    </row>
    <row r="123" s="101" customFormat="1" ht="17.5" customHeight="1" spans="1:7">
      <c r="A123" s="10"/>
      <c r="B123" s="11"/>
      <c r="C123" s="7"/>
      <c r="D123" s="7"/>
      <c r="E123" s="7" t="s">
        <v>206</v>
      </c>
      <c r="F123" s="7" t="s">
        <v>46</v>
      </c>
      <c r="G123" s="7"/>
    </row>
    <row r="124" s="101" customFormat="1" ht="17.5" customHeight="1" spans="1:7">
      <c r="A124" s="10"/>
      <c r="B124" s="11"/>
      <c r="C124" s="7"/>
      <c r="D124" s="7"/>
      <c r="E124" s="7" t="s">
        <v>191</v>
      </c>
      <c r="F124" s="7" t="s">
        <v>68</v>
      </c>
      <c r="G124" s="7"/>
    </row>
    <row r="125" s="101" customFormat="1" ht="17.5" customHeight="1" spans="1:7">
      <c r="A125" s="10"/>
      <c r="B125" s="11"/>
      <c r="C125" s="7"/>
      <c r="D125" s="7"/>
      <c r="E125" s="7" t="s">
        <v>202</v>
      </c>
      <c r="F125" s="7" t="s">
        <v>68</v>
      </c>
      <c r="G125" s="7"/>
    </row>
    <row r="126" s="101" customFormat="1" ht="17.5" customHeight="1" spans="1:7">
      <c r="A126" s="10"/>
      <c r="B126" s="11"/>
      <c r="C126" s="7"/>
      <c r="D126" s="7"/>
      <c r="E126" s="7" t="s">
        <v>197</v>
      </c>
      <c r="F126" s="7" t="s">
        <v>68</v>
      </c>
      <c r="G126" s="7"/>
    </row>
    <row r="127" s="101" customFormat="1" ht="17.5" customHeight="1" spans="1:7">
      <c r="A127" s="10"/>
      <c r="B127" s="11"/>
      <c r="C127" s="7"/>
      <c r="D127" s="7"/>
      <c r="E127" s="7" t="s">
        <v>207</v>
      </c>
      <c r="F127" s="7" t="s">
        <v>208</v>
      </c>
      <c r="G127" s="7"/>
    </row>
    <row r="128" s="101" customFormat="1" ht="17.5" customHeight="1" spans="1:7">
      <c r="A128" s="10"/>
      <c r="B128" s="11"/>
      <c r="C128" s="7"/>
      <c r="D128" s="7"/>
      <c r="E128" s="7" t="s">
        <v>206</v>
      </c>
      <c r="F128" s="7" t="s">
        <v>105</v>
      </c>
      <c r="G128" s="7"/>
    </row>
    <row r="129" s="101" customFormat="1" ht="17.5" customHeight="1" spans="1:7">
      <c r="A129" s="10"/>
      <c r="B129" s="114">
        <v>20202833</v>
      </c>
      <c r="C129" s="115">
        <v>2020283326</v>
      </c>
      <c r="D129" s="115" t="s">
        <v>209</v>
      </c>
      <c r="E129" s="10" t="s">
        <v>210</v>
      </c>
      <c r="F129" s="10" t="s">
        <v>58</v>
      </c>
      <c r="G129" s="115">
        <v>4</v>
      </c>
    </row>
    <row r="130" s="101" customFormat="1" ht="17.5" customHeight="1" spans="1:7">
      <c r="A130" s="10"/>
      <c r="B130" s="116"/>
      <c r="C130" s="117"/>
      <c r="D130" s="117"/>
      <c r="E130" s="10" t="s">
        <v>211</v>
      </c>
      <c r="F130" s="10" t="s">
        <v>58</v>
      </c>
      <c r="G130" s="117"/>
    </row>
    <row r="131" s="101" customFormat="1" ht="17.5" customHeight="1" spans="1:7">
      <c r="A131" s="10"/>
      <c r="B131" s="11">
        <v>20203033</v>
      </c>
      <c r="C131" s="7">
        <v>2019213237</v>
      </c>
      <c r="D131" s="7" t="s">
        <v>212</v>
      </c>
      <c r="E131" s="7" t="s">
        <v>185</v>
      </c>
      <c r="F131" s="7" t="s">
        <v>68</v>
      </c>
      <c r="G131" s="7">
        <v>2</v>
      </c>
    </row>
    <row r="132" s="101" customFormat="1" ht="17.5" customHeight="1" spans="1:7">
      <c r="A132" s="10"/>
      <c r="B132" s="114">
        <v>20212731</v>
      </c>
      <c r="C132" s="115">
        <v>2021273125</v>
      </c>
      <c r="D132" s="115" t="s">
        <v>213</v>
      </c>
      <c r="E132" s="10" t="s">
        <v>214</v>
      </c>
      <c r="F132" s="7" t="s">
        <v>105</v>
      </c>
      <c r="G132" s="115">
        <v>7</v>
      </c>
    </row>
    <row r="133" s="101" customFormat="1" ht="17.5" customHeight="1" spans="1:7">
      <c r="A133" s="10"/>
      <c r="B133" s="118"/>
      <c r="C133" s="119"/>
      <c r="D133" s="119"/>
      <c r="E133" s="7" t="s">
        <v>127</v>
      </c>
      <c r="F133" s="7" t="s">
        <v>105</v>
      </c>
      <c r="G133" s="119"/>
    </row>
    <row r="134" s="101" customFormat="1" ht="17.5" customHeight="1" spans="1:7">
      <c r="A134" s="10"/>
      <c r="B134" s="116"/>
      <c r="C134" s="117"/>
      <c r="D134" s="117"/>
      <c r="E134" s="7" t="s">
        <v>215</v>
      </c>
      <c r="F134" s="7" t="s">
        <v>125</v>
      </c>
      <c r="G134" s="117"/>
    </row>
    <row r="135" s="101" customFormat="1" ht="17.5" customHeight="1" spans="1:7">
      <c r="A135" s="10"/>
      <c r="B135" s="62">
        <v>20212841</v>
      </c>
      <c r="C135" s="6">
        <v>2021284125</v>
      </c>
      <c r="D135" s="6" t="s">
        <v>216</v>
      </c>
      <c r="E135" s="7" t="s">
        <v>217</v>
      </c>
      <c r="F135" s="7" t="s">
        <v>105</v>
      </c>
      <c r="G135" s="6">
        <v>7</v>
      </c>
    </row>
    <row r="136" s="101" customFormat="1" ht="17.5" customHeight="1" spans="1:7">
      <c r="A136" s="10"/>
      <c r="B136" s="63"/>
      <c r="C136" s="8"/>
      <c r="D136" s="8"/>
      <c r="E136" s="7" t="s">
        <v>218</v>
      </c>
      <c r="F136" s="7" t="s">
        <v>125</v>
      </c>
      <c r="G136" s="8"/>
    </row>
    <row r="137" s="101" customFormat="1" ht="17.5" customHeight="1" spans="1:7">
      <c r="A137" s="10"/>
      <c r="B137" s="64"/>
      <c r="C137" s="9"/>
      <c r="D137" s="9"/>
      <c r="E137" s="7" t="s">
        <v>219</v>
      </c>
      <c r="F137" s="7" t="s">
        <v>105</v>
      </c>
      <c r="G137" s="9"/>
    </row>
    <row r="138" s="101" customFormat="1" ht="17.5" customHeight="1" spans="1:7">
      <c r="A138" s="10"/>
      <c r="B138" s="62">
        <v>20213033</v>
      </c>
      <c r="C138" s="6">
        <v>2021303307</v>
      </c>
      <c r="D138" s="115" t="s">
        <v>220</v>
      </c>
      <c r="E138" s="7" t="s">
        <v>221</v>
      </c>
      <c r="F138" s="7" t="s">
        <v>208</v>
      </c>
      <c r="G138" s="115">
        <v>11</v>
      </c>
    </row>
    <row r="139" s="101" customFormat="1" ht="17.5" customHeight="1" spans="1:7">
      <c r="A139" s="10"/>
      <c r="B139" s="63"/>
      <c r="C139" s="8"/>
      <c r="D139" s="119"/>
      <c r="E139" s="10" t="s">
        <v>222</v>
      </c>
      <c r="F139" s="7" t="s">
        <v>105</v>
      </c>
      <c r="G139" s="119"/>
    </row>
    <row r="140" s="101" customFormat="1" ht="17.5" customHeight="1" spans="1:7">
      <c r="A140" s="10"/>
      <c r="B140" s="63"/>
      <c r="C140" s="8"/>
      <c r="D140" s="119"/>
      <c r="E140" s="10" t="s">
        <v>223</v>
      </c>
      <c r="F140" s="7" t="s">
        <v>68</v>
      </c>
      <c r="G140" s="119"/>
    </row>
    <row r="141" s="101" customFormat="1" ht="17.5" customHeight="1" spans="1:7">
      <c r="A141" s="10"/>
      <c r="B141" s="64"/>
      <c r="C141" s="9"/>
      <c r="D141" s="117"/>
      <c r="E141" s="10" t="s">
        <v>215</v>
      </c>
      <c r="F141" s="7" t="s">
        <v>103</v>
      </c>
      <c r="G141" s="117"/>
    </row>
    <row r="142" s="101" customFormat="1" ht="17.5" customHeight="1" spans="1:7">
      <c r="A142" s="10"/>
      <c r="B142" s="113">
        <v>20213632</v>
      </c>
      <c r="C142" s="10">
        <v>2021363211</v>
      </c>
      <c r="D142" s="10" t="s">
        <v>57</v>
      </c>
      <c r="E142" s="10" t="s">
        <v>56</v>
      </c>
      <c r="F142" s="7" t="s">
        <v>58</v>
      </c>
      <c r="G142" s="10">
        <v>2</v>
      </c>
    </row>
    <row r="143" ht="18.75" spans="1:7">
      <c r="A143" s="10"/>
      <c r="B143" s="62">
        <v>20213635</v>
      </c>
      <c r="C143" s="7">
        <v>2021363538</v>
      </c>
      <c r="D143" s="10" t="s">
        <v>224</v>
      </c>
      <c r="E143" s="10" t="s">
        <v>54</v>
      </c>
      <c r="F143" s="7" t="s">
        <v>51</v>
      </c>
      <c r="G143" s="10">
        <v>2</v>
      </c>
    </row>
    <row r="144" ht="18.75" spans="1:7">
      <c r="A144" s="10"/>
      <c r="B144" s="63"/>
      <c r="C144" s="7">
        <v>2021363526</v>
      </c>
      <c r="D144" s="10" t="s">
        <v>225</v>
      </c>
      <c r="E144" s="10" t="s">
        <v>54</v>
      </c>
      <c r="F144" s="7" t="s">
        <v>51</v>
      </c>
      <c r="G144" s="10">
        <v>2</v>
      </c>
    </row>
    <row r="145" ht="18.75" spans="1:7">
      <c r="A145" s="10"/>
      <c r="B145" s="63"/>
      <c r="C145" s="7">
        <v>2021363539</v>
      </c>
      <c r="D145" s="10" t="s">
        <v>226</v>
      </c>
      <c r="E145" s="10" t="s">
        <v>54</v>
      </c>
      <c r="F145" s="7" t="s">
        <v>51</v>
      </c>
      <c r="G145" s="10">
        <v>2</v>
      </c>
    </row>
    <row r="146" ht="18.75" spans="1:7">
      <c r="A146" s="10"/>
      <c r="B146" s="63"/>
      <c r="C146" s="7">
        <v>2021363540</v>
      </c>
      <c r="D146" s="10" t="s">
        <v>227</v>
      </c>
      <c r="E146" s="10" t="s">
        <v>54</v>
      </c>
      <c r="F146" s="7" t="s">
        <v>51</v>
      </c>
      <c r="G146" s="10">
        <v>2</v>
      </c>
    </row>
    <row r="147" ht="18.75" spans="1:7">
      <c r="A147" s="10"/>
      <c r="B147" s="63"/>
      <c r="C147" s="6">
        <v>2021363520</v>
      </c>
      <c r="D147" s="115" t="s">
        <v>228</v>
      </c>
      <c r="E147" s="115" t="s">
        <v>54</v>
      </c>
      <c r="F147" s="7" t="s">
        <v>51</v>
      </c>
      <c r="G147" s="115">
        <v>4</v>
      </c>
    </row>
    <row r="148" ht="18.75" spans="1:7">
      <c r="A148" s="10"/>
      <c r="B148" s="63"/>
      <c r="C148" s="9"/>
      <c r="D148" s="117"/>
      <c r="E148" s="117"/>
      <c r="F148" s="7" t="s">
        <v>105</v>
      </c>
      <c r="G148" s="117"/>
    </row>
    <row r="149" ht="18.75" spans="1:7">
      <c r="A149" s="10"/>
      <c r="B149" s="63"/>
      <c r="C149" s="6">
        <v>2021363522</v>
      </c>
      <c r="D149" s="6" t="s">
        <v>229</v>
      </c>
      <c r="E149" s="115" t="s">
        <v>54</v>
      </c>
      <c r="F149" s="7" t="s">
        <v>51</v>
      </c>
      <c r="G149" s="6">
        <v>4</v>
      </c>
    </row>
    <row r="150" ht="18.75" spans="1:7">
      <c r="A150" s="10"/>
      <c r="B150" s="63"/>
      <c r="C150" s="9"/>
      <c r="D150" s="9"/>
      <c r="E150" s="117"/>
      <c r="F150" s="7" t="s">
        <v>105</v>
      </c>
      <c r="G150" s="9"/>
    </row>
    <row r="151" ht="18.75" spans="1:7">
      <c r="A151" s="10"/>
      <c r="B151" s="63"/>
      <c r="C151" s="7">
        <v>2021363518</v>
      </c>
      <c r="D151" s="10" t="s">
        <v>230</v>
      </c>
      <c r="E151" s="10" t="s">
        <v>54</v>
      </c>
      <c r="F151" s="7" t="s">
        <v>105</v>
      </c>
      <c r="G151" s="10">
        <v>2</v>
      </c>
    </row>
    <row r="152" ht="18.75" spans="1:7">
      <c r="A152" s="10"/>
      <c r="B152" s="64"/>
      <c r="C152" s="7">
        <v>2021363516</v>
      </c>
      <c r="D152" s="10" t="s">
        <v>231</v>
      </c>
      <c r="E152" s="10" t="s">
        <v>54</v>
      </c>
      <c r="F152" s="7" t="s">
        <v>105</v>
      </c>
      <c r="G152" s="10">
        <v>2</v>
      </c>
    </row>
    <row r="153" ht="18.75" spans="1:7">
      <c r="A153" s="10"/>
      <c r="B153" s="62">
        <v>20213641</v>
      </c>
      <c r="C153" s="6">
        <v>2021364141</v>
      </c>
      <c r="D153" s="6" t="s">
        <v>232</v>
      </c>
      <c r="E153" s="7" t="s">
        <v>233</v>
      </c>
      <c r="F153" s="7" t="s">
        <v>234</v>
      </c>
      <c r="G153" s="115">
        <v>6</v>
      </c>
    </row>
    <row r="154" ht="18.75" spans="1:7">
      <c r="A154" s="10"/>
      <c r="B154" s="63"/>
      <c r="C154" s="9"/>
      <c r="D154" s="9"/>
      <c r="E154" s="7" t="s">
        <v>235</v>
      </c>
      <c r="F154" s="7" t="s">
        <v>51</v>
      </c>
      <c r="G154" s="117"/>
    </row>
    <row r="155" ht="18.75" spans="1:7">
      <c r="A155" s="10"/>
      <c r="B155" s="64"/>
      <c r="C155" s="7">
        <v>2021364138</v>
      </c>
      <c r="D155" s="7" t="s">
        <v>236</v>
      </c>
      <c r="E155" s="10" t="s">
        <v>237</v>
      </c>
      <c r="F155" s="7" t="s">
        <v>125</v>
      </c>
      <c r="G155" s="10">
        <v>3</v>
      </c>
    </row>
    <row r="156" ht="18.75" spans="1:7">
      <c r="A156" s="48" t="s">
        <v>5</v>
      </c>
      <c r="B156" s="107">
        <v>20192331</v>
      </c>
      <c r="C156" s="108">
        <v>2019233128</v>
      </c>
      <c r="D156" s="108" t="s">
        <v>238</v>
      </c>
      <c r="E156" s="108" t="s">
        <v>239</v>
      </c>
      <c r="F156" s="108" t="s">
        <v>105</v>
      </c>
      <c r="G156" s="108">
        <v>2</v>
      </c>
    </row>
    <row r="157" ht="18.75" spans="1:7">
      <c r="A157" s="48"/>
      <c r="B157" s="112"/>
      <c r="C157" s="108">
        <v>2019233124</v>
      </c>
      <c r="D157" s="108" t="s">
        <v>240</v>
      </c>
      <c r="E157" s="108" t="s">
        <v>239</v>
      </c>
      <c r="F157" s="108" t="s">
        <v>241</v>
      </c>
      <c r="G157" s="108">
        <v>2</v>
      </c>
    </row>
    <row r="158" ht="18.75" spans="1:7">
      <c r="A158" s="48"/>
      <c r="B158" s="47">
        <v>20202331</v>
      </c>
      <c r="C158" s="48">
        <v>2018233103</v>
      </c>
      <c r="D158" s="47" t="s">
        <v>242</v>
      </c>
      <c r="E158" s="7" t="s">
        <v>61</v>
      </c>
      <c r="F158" s="110" t="s">
        <v>46</v>
      </c>
      <c r="G158" s="48">
        <v>2</v>
      </c>
    </row>
    <row r="159" ht="18.75" spans="1:7">
      <c r="A159" s="48"/>
      <c r="B159" s="120"/>
      <c r="C159" s="48">
        <v>2018233108</v>
      </c>
      <c r="D159" s="47" t="s">
        <v>243</v>
      </c>
      <c r="E159" s="7" t="s">
        <v>61</v>
      </c>
      <c r="F159" s="110" t="s">
        <v>46</v>
      </c>
      <c r="G159" s="48">
        <v>2</v>
      </c>
    </row>
    <row r="160" ht="18.75" spans="1:7">
      <c r="A160" s="48"/>
      <c r="B160" s="120"/>
      <c r="C160" s="48">
        <v>2020233133</v>
      </c>
      <c r="D160" s="47" t="s">
        <v>244</v>
      </c>
      <c r="E160" s="7" t="s">
        <v>61</v>
      </c>
      <c r="F160" s="110" t="s">
        <v>46</v>
      </c>
      <c r="G160" s="48">
        <v>2</v>
      </c>
    </row>
    <row r="161" ht="18.75" spans="1:7">
      <c r="A161" s="48"/>
      <c r="B161" s="120"/>
      <c r="C161" s="48">
        <v>2020233138</v>
      </c>
      <c r="D161" s="47" t="s">
        <v>245</v>
      </c>
      <c r="E161" s="7" t="s">
        <v>61</v>
      </c>
      <c r="F161" s="110" t="s">
        <v>46</v>
      </c>
      <c r="G161" s="48">
        <v>2</v>
      </c>
    </row>
    <row r="162" ht="18.75" spans="1:7">
      <c r="A162" s="48"/>
      <c r="B162" s="120"/>
      <c r="C162" s="48">
        <v>2020233136</v>
      </c>
      <c r="D162" s="47" t="s">
        <v>246</v>
      </c>
      <c r="E162" s="7" t="s">
        <v>61</v>
      </c>
      <c r="F162" s="110" t="s">
        <v>46</v>
      </c>
      <c r="G162" s="48">
        <v>2</v>
      </c>
    </row>
    <row r="163" ht="18.75" spans="1:7">
      <c r="A163" s="48"/>
      <c r="B163" s="120"/>
      <c r="C163" s="48">
        <v>2020233140</v>
      </c>
      <c r="D163" s="47" t="s">
        <v>247</v>
      </c>
      <c r="E163" s="7" t="s">
        <v>61</v>
      </c>
      <c r="F163" s="110" t="s">
        <v>46</v>
      </c>
      <c r="G163" s="48">
        <v>2</v>
      </c>
    </row>
    <row r="164" ht="18.75" spans="1:7">
      <c r="A164" s="48"/>
      <c r="B164" s="120"/>
      <c r="C164" s="48">
        <v>2020233107</v>
      </c>
      <c r="D164" s="47" t="s">
        <v>248</v>
      </c>
      <c r="E164" s="7" t="s">
        <v>61</v>
      </c>
      <c r="F164" s="110" t="s">
        <v>46</v>
      </c>
      <c r="G164" s="48">
        <v>2</v>
      </c>
    </row>
    <row r="165" ht="18.75" spans="1:7">
      <c r="A165" s="48"/>
      <c r="B165" s="120"/>
      <c r="C165" s="48">
        <v>2020233104</v>
      </c>
      <c r="D165" s="47" t="s">
        <v>249</v>
      </c>
      <c r="E165" s="7" t="s">
        <v>185</v>
      </c>
      <c r="F165" s="110" t="s">
        <v>51</v>
      </c>
      <c r="G165" s="48">
        <v>2</v>
      </c>
    </row>
    <row r="166" ht="18.75" spans="1:7">
      <c r="A166" s="48"/>
      <c r="B166" s="120"/>
      <c r="C166" s="48">
        <v>2020233108</v>
      </c>
      <c r="D166" s="47" t="s">
        <v>250</v>
      </c>
      <c r="E166" s="7" t="s">
        <v>185</v>
      </c>
      <c r="F166" s="110" t="s">
        <v>51</v>
      </c>
      <c r="G166" s="48">
        <v>2</v>
      </c>
    </row>
    <row r="167" ht="18.75" spans="1:7">
      <c r="A167" s="48"/>
      <c r="B167" s="120"/>
      <c r="C167" s="48">
        <v>2018233103</v>
      </c>
      <c r="D167" s="47" t="s">
        <v>242</v>
      </c>
      <c r="E167" s="48" t="s">
        <v>61</v>
      </c>
      <c r="F167" s="110" t="s">
        <v>68</v>
      </c>
      <c r="G167" s="48">
        <v>2</v>
      </c>
    </row>
    <row r="168" ht="18.75" spans="1:7">
      <c r="A168" s="48"/>
      <c r="B168" s="50"/>
      <c r="C168" s="48">
        <v>2020233124</v>
      </c>
      <c r="D168" s="48" t="s">
        <v>67</v>
      </c>
      <c r="E168" s="7" t="s">
        <v>251</v>
      </c>
      <c r="F168" s="110" t="s">
        <v>105</v>
      </c>
      <c r="G168" s="48">
        <v>2</v>
      </c>
    </row>
    <row r="169" ht="18.75" spans="1:7">
      <c r="A169" s="48"/>
      <c r="B169" s="6">
        <v>20202332</v>
      </c>
      <c r="C169" s="6">
        <v>2020233201</v>
      </c>
      <c r="D169" s="6" t="s">
        <v>252</v>
      </c>
      <c r="E169" s="7" t="s">
        <v>253</v>
      </c>
      <c r="F169" s="7" t="s">
        <v>58</v>
      </c>
      <c r="G169" s="47">
        <v>18</v>
      </c>
    </row>
    <row r="170" ht="18.75" spans="1:7">
      <c r="A170" s="48"/>
      <c r="B170" s="8"/>
      <c r="C170" s="8"/>
      <c r="D170" s="8"/>
      <c r="E170" s="7" t="s">
        <v>254</v>
      </c>
      <c r="F170" s="7" t="s">
        <v>58</v>
      </c>
      <c r="G170" s="120"/>
    </row>
    <row r="171" ht="18.75" spans="1:7">
      <c r="A171" s="48"/>
      <c r="B171" s="8"/>
      <c r="C171" s="8"/>
      <c r="D171" s="8"/>
      <c r="E171" s="7" t="s">
        <v>255</v>
      </c>
      <c r="F171" s="7" t="s">
        <v>58</v>
      </c>
      <c r="G171" s="120"/>
    </row>
    <row r="172" ht="18.75" spans="1:7">
      <c r="A172" s="48"/>
      <c r="B172" s="8"/>
      <c r="C172" s="8"/>
      <c r="D172" s="8"/>
      <c r="E172" s="7" t="s">
        <v>61</v>
      </c>
      <c r="F172" s="7" t="s">
        <v>46</v>
      </c>
      <c r="G172" s="120"/>
    </row>
    <row r="173" ht="18.75" spans="1:7">
      <c r="A173" s="48"/>
      <c r="B173" s="8"/>
      <c r="C173" s="8"/>
      <c r="D173" s="8"/>
      <c r="E173" s="7" t="s">
        <v>253</v>
      </c>
      <c r="F173" s="7" t="s">
        <v>51</v>
      </c>
      <c r="G173" s="120"/>
    </row>
    <row r="174" ht="18.75" spans="1:7">
      <c r="A174" s="48"/>
      <c r="B174" s="8"/>
      <c r="C174" s="8"/>
      <c r="D174" s="8"/>
      <c r="E174" s="7" t="s">
        <v>66</v>
      </c>
      <c r="F174" s="7" t="s">
        <v>68</v>
      </c>
      <c r="G174" s="120"/>
    </row>
    <row r="175" ht="18.75" spans="1:7">
      <c r="A175" s="48"/>
      <c r="B175" s="8"/>
      <c r="C175" s="8"/>
      <c r="D175" s="8"/>
      <c r="E175" s="7" t="s">
        <v>61</v>
      </c>
      <c r="F175" s="7" t="s">
        <v>68</v>
      </c>
      <c r="G175" s="120"/>
    </row>
    <row r="176" ht="18.75" spans="1:7">
      <c r="A176" s="48"/>
      <c r="B176" s="8"/>
      <c r="C176" s="8"/>
      <c r="D176" s="8"/>
      <c r="E176" s="7" t="s">
        <v>148</v>
      </c>
      <c r="F176" s="7" t="s">
        <v>105</v>
      </c>
      <c r="G176" s="120"/>
    </row>
    <row r="177" ht="18.75" spans="1:7">
      <c r="A177" s="48"/>
      <c r="B177" s="8"/>
      <c r="C177" s="9"/>
      <c r="D177" s="9"/>
      <c r="E177" s="7" t="s">
        <v>251</v>
      </c>
      <c r="F177" s="7" t="s">
        <v>105</v>
      </c>
      <c r="G177" s="50"/>
    </row>
    <row r="178" ht="18.75" spans="1:7">
      <c r="A178" s="48"/>
      <c r="B178" s="8"/>
      <c r="C178" s="7">
        <v>2018233204</v>
      </c>
      <c r="D178" s="7" t="s">
        <v>256</v>
      </c>
      <c r="E178" s="7" t="s">
        <v>61</v>
      </c>
      <c r="F178" s="7" t="s">
        <v>46</v>
      </c>
      <c r="G178" s="50">
        <v>2</v>
      </c>
    </row>
    <row r="179" ht="18.75" spans="1:7">
      <c r="A179" s="48"/>
      <c r="B179" s="8"/>
      <c r="C179" s="7">
        <v>2020233238</v>
      </c>
      <c r="D179" s="7" t="s">
        <v>257</v>
      </c>
      <c r="E179" s="7" t="s">
        <v>61</v>
      </c>
      <c r="F179" s="7" t="s">
        <v>46</v>
      </c>
      <c r="G179" s="50">
        <v>2</v>
      </c>
    </row>
    <row r="180" ht="18.75" spans="1:7">
      <c r="A180" s="48"/>
      <c r="B180" s="8"/>
      <c r="C180" s="7">
        <v>2020233215</v>
      </c>
      <c r="D180" s="7" t="s">
        <v>258</v>
      </c>
      <c r="E180" s="7" t="s">
        <v>61</v>
      </c>
      <c r="F180" s="7" t="s">
        <v>46</v>
      </c>
      <c r="G180" s="50">
        <v>2</v>
      </c>
    </row>
    <row r="181" ht="18.75" spans="1:7">
      <c r="A181" s="48"/>
      <c r="B181" s="8"/>
      <c r="C181" s="7">
        <v>2020233236</v>
      </c>
      <c r="D181" s="7" t="s">
        <v>259</v>
      </c>
      <c r="E181" s="7" t="s">
        <v>61</v>
      </c>
      <c r="F181" s="7" t="s">
        <v>46</v>
      </c>
      <c r="G181" s="50">
        <v>2</v>
      </c>
    </row>
    <row r="182" ht="18.75" spans="1:7">
      <c r="A182" s="48"/>
      <c r="B182" s="8"/>
      <c r="C182" s="7">
        <v>2020233216</v>
      </c>
      <c r="D182" s="7" t="s">
        <v>260</v>
      </c>
      <c r="E182" s="7" t="s">
        <v>61</v>
      </c>
      <c r="F182" s="7" t="s">
        <v>46</v>
      </c>
      <c r="G182" s="50">
        <v>2</v>
      </c>
    </row>
    <row r="183" ht="18.75" spans="1:7">
      <c r="A183" s="48"/>
      <c r="B183" s="8"/>
      <c r="C183" s="7">
        <v>2020233228</v>
      </c>
      <c r="D183" s="7" t="s">
        <v>261</v>
      </c>
      <c r="E183" s="7" t="s">
        <v>61</v>
      </c>
      <c r="F183" s="7" t="s">
        <v>46</v>
      </c>
      <c r="G183" s="50">
        <v>2</v>
      </c>
    </row>
    <row r="184" ht="18.75" spans="1:7">
      <c r="A184" s="48"/>
      <c r="B184" s="8"/>
      <c r="C184" s="7">
        <v>2020233215</v>
      </c>
      <c r="D184" s="7" t="s">
        <v>258</v>
      </c>
      <c r="E184" s="7" t="s">
        <v>253</v>
      </c>
      <c r="F184" s="7" t="s">
        <v>51</v>
      </c>
      <c r="G184" s="50">
        <v>2</v>
      </c>
    </row>
    <row r="185" ht="18.75" spans="1:7">
      <c r="A185" s="48"/>
      <c r="B185" s="8"/>
      <c r="C185" s="6">
        <v>2020233235</v>
      </c>
      <c r="D185" s="6" t="s">
        <v>262</v>
      </c>
      <c r="E185" s="7" t="s">
        <v>263</v>
      </c>
      <c r="F185" s="7" t="s">
        <v>105</v>
      </c>
      <c r="G185" s="47">
        <v>6</v>
      </c>
    </row>
    <row r="186" ht="18.75" spans="1:7">
      <c r="A186" s="48"/>
      <c r="B186" s="8"/>
      <c r="C186" s="8"/>
      <c r="D186" s="8"/>
      <c r="E186" s="7" t="s">
        <v>251</v>
      </c>
      <c r="F186" s="7" t="s">
        <v>105</v>
      </c>
      <c r="G186" s="120"/>
    </row>
    <row r="187" ht="18.75" spans="1:7">
      <c r="A187" s="48"/>
      <c r="B187" s="8"/>
      <c r="C187" s="9"/>
      <c r="D187" s="9"/>
      <c r="E187" s="7" t="s">
        <v>148</v>
      </c>
      <c r="F187" s="7" t="s">
        <v>105</v>
      </c>
      <c r="G187" s="50"/>
    </row>
    <row r="188" ht="18.75" spans="1:7">
      <c r="A188" s="48"/>
      <c r="B188" s="8"/>
      <c r="C188" s="6">
        <v>2020233223</v>
      </c>
      <c r="D188" s="6" t="s">
        <v>264</v>
      </c>
      <c r="E188" s="7" t="s">
        <v>263</v>
      </c>
      <c r="F188" s="7" t="s">
        <v>105</v>
      </c>
      <c r="G188" s="47">
        <v>6</v>
      </c>
    </row>
    <row r="189" ht="18.75" spans="1:7">
      <c r="A189" s="48"/>
      <c r="B189" s="8"/>
      <c r="C189" s="8"/>
      <c r="D189" s="8"/>
      <c r="E189" s="7" t="s">
        <v>251</v>
      </c>
      <c r="F189" s="7" t="s">
        <v>105</v>
      </c>
      <c r="G189" s="120"/>
    </row>
    <row r="190" ht="18.75" spans="1:7">
      <c r="A190" s="48"/>
      <c r="B190" s="9"/>
      <c r="C190" s="9"/>
      <c r="D190" s="9"/>
      <c r="E190" s="7" t="s">
        <v>148</v>
      </c>
      <c r="F190" s="7" t="s">
        <v>105</v>
      </c>
      <c r="G190" s="50"/>
    </row>
    <row r="191" ht="18.75" spans="1:7">
      <c r="A191" s="48"/>
      <c r="B191" s="6">
        <v>20212331</v>
      </c>
      <c r="C191" s="7">
        <v>2021233119</v>
      </c>
      <c r="D191" s="7" t="s">
        <v>265</v>
      </c>
      <c r="E191" s="10" t="s">
        <v>266</v>
      </c>
      <c r="F191" s="121" t="s">
        <v>105</v>
      </c>
      <c r="G191" s="7">
        <v>2</v>
      </c>
    </row>
    <row r="192" ht="18.75" spans="1:7">
      <c r="A192" s="48"/>
      <c r="B192" s="8"/>
      <c r="C192" s="7">
        <v>2021233107</v>
      </c>
      <c r="D192" s="7" t="s">
        <v>267</v>
      </c>
      <c r="E192" s="10" t="s">
        <v>266</v>
      </c>
      <c r="F192" s="121" t="s">
        <v>105</v>
      </c>
      <c r="G192" s="7">
        <v>2</v>
      </c>
    </row>
    <row r="193" ht="18.75" spans="1:7">
      <c r="A193" s="48"/>
      <c r="B193" s="8"/>
      <c r="C193" s="7">
        <v>2021233115</v>
      </c>
      <c r="D193" s="7" t="s">
        <v>268</v>
      </c>
      <c r="E193" s="10" t="s">
        <v>266</v>
      </c>
      <c r="F193" s="121" t="s">
        <v>105</v>
      </c>
      <c r="G193" s="7">
        <v>2</v>
      </c>
    </row>
    <row r="194" ht="18.75" spans="1:7">
      <c r="A194" s="48"/>
      <c r="B194" s="8"/>
      <c r="C194" s="7">
        <v>2021233117</v>
      </c>
      <c r="D194" s="7" t="s">
        <v>269</v>
      </c>
      <c r="E194" s="10" t="s">
        <v>266</v>
      </c>
      <c r="F194" s="121" t="s">
        <v>105</v>
      </c>
      <c r="G194" s="7">
        <v>2</v>
      </c>
    </row>
    <row r="195" ht="18.75" spans="1:7">
      <c r="A195" s="48"/>
      <c r="B195" s="8"/>
      <c r="C195" s="7">
        <v>2021233113</v>
      </c>
      <c r="D195" s="7" t="s">
        <v>270</v>
      </c>
      <c r="E195" s="10" t="s">
        <v>266</v>
      </c>
      <c r="F195" s="121" t="s">
        <v>105</v>
      </c>
      <c r="G195" s="7">
        <v>2</v>
      </c>
    </row>
    <row r="196" ht="18.75" spans="1:7">
      <c r="A196" s="48"/>
      <c r="B196" s="8"/>
      <c r="C196" s="7">
        <v>2021233127</v>
      </c>
      <c r="D196" s="7" t="s">
        <v>271</v>
      </c>
      <c r="E196" s="10" t="s">
        <v>266</v>
      </c>
      <c r="F196" s="121" t="s">
        <v>105</v>
      </c>
      <c r="G196" s="7">
        <v>2</v>
      </c>
    </row>
    <row r="197" ht="18.75" spans="1:7">
      <c r="A197" s="48"/>
      <c r="B197" s="8"/>
      <c r="C197" s="6">
        <v>2021233126</v>
      </c>
      <c r="D197" s="6" t="s">
        <v>272</v>
      </c>
      <c r="E197" s="10" t="s">
        <v>127</v>
      </c>
      <c r="F197" s="121" t="s">
        <v>58</v>
      </c>
      <c r="G197" s="6">
        <v>4</v>
      </c>
    </row>
    <row r="198" ht="18.75" spans="1:7">
      <c r="A198" s="48"/>
      <c r="B198" s="8"/>
      <c r="C198" s="9"/>
      <c r="D198" s="9"/>
      <c r="E198" s="7" t="s">
        <v>273</v>
      </c>
      <c r="F198" s="121" t="s">
        <v>58</v>
      </c>
      <c r="G198" s="9"/>
    </row>
    <row r="199" ht="18.75" spans="1:7">
      <c r="A199" s="48"/>
      <c r="B199" s="8"/>
      <c r="C199" s="7">
        <v>2021233110</v>
      </c>
      <c r="D199" s="7" t="s">
        <v>274</v>
      </c>
      <c r="E199" s="10" t="s">
        <v>266</v>
      </c>
      <c r="F199" s="121" t="s">
        <v>105</v>
      </c>
      <c r="G199" s="7">
        <v>2</v>
      </c>
    </row>
    <row r="200" ht="18.75" spans="1:7">
      <c r="A200" s="48"/>
      <c r="B200" s="8"/>
      <c r="C200" s="7">
        <v>2019233138</v>
      </c>
      <c r="D200" s="7" t="s">
        <v>275</v>
      </c>
      <c r="E200" s="10" t="s">
        <v>266</v>
      </c>
      <c r="F200" s="121" t="s">
        <v>105</v>
      </c>
      <c r="G200" s="7">
        <v>2</v>
      </c>
    </row>
    <row r="201" ht="18.75" spans="1:7">
      <c r="A201" s="48"/>
      <c r="B201" s="9"/>
      <c r="C201" s="7">
        <v>2019233101</v>
      </c>
      <c r="D201" s="7" t="s">
        <v>276</v>
      </c>
      <c r="E201" s="10" t="s">
        <v>266</v>
      </c>
      <c r="F201" s="121" t="s">
        <v>105</v>
      </c>
      <c r="G201" s="7">
        <v>2</v>
      </c>
    </row>
    <row r="202" ht="18.75" spans="1:7">
      <c r="A202" s="48"/>
      <c r="B202" s="47">
        <v>20212332</v>
      </c>
      <c r="C202" s="47">
        <v>2019233206</v>
      </c>
      <c r="D202" s="47" t="s">
        <v>277</v>
      </c>
      <c r="E202" s="7" t="s">
        <v>278</v>
      </c>
      <c r="F202" s="110" t="s">
        <v>51</v>
      </c>
      <c r="G202" s="47">
        <v>6</v>
      </c>
    </row>
    <row r="203" ht="18.75" spans="1:7">
      <c r="A203" s="48"/>
      <c r="B203" s="120"/>
      <c r="C203" s="120"/>
      <c r="D203" s="120"/>
      <c r="E203" s="7" t="s">
        <v>279</v>
      </c>
      <c r="F203" s="110" t="s">
        <v>51</v>
      </c>
      <c r="G203" s="120"/>
    </row>
    <row r="204" ht="18.75" spans="1:7">
      <c r="A204" s="48"/>
      <c r="B204" s="120"/>
      <c r="C204" s="50"/>
      <c r="D204" s="50"/>
      <c r="E204" s="7" t="s">
        <v>279</v>
      </c>
      <c r="F204" s="110" t="s">
        <v>105</v>
      </c>
      <c r="G204" s="50"/>
    </row>
    <row r="205" ht="18.75" spans="1:7">
      <c r="A205" s="48"/>
      <c r="B205" s="120"/>
      <c r="C205" s="47">
        <v>2021233216</v>
      </c>
      <c r="D205" s="47" t="s">
        <v>280</v>
      </c>
      <c r="E205" s="7" t="s">
        <v>279</v>
      </c>
      <c r="F205" s="110" t="s">
        <v>105</v>
      </c>
      <c r="G205" s="48">
        <v>2</v>
      </c>
    </row>
    <row r="206" ht="18.75" spans="1:7">
      <c r="A206" s="48"/>
      <c r="B206" s="120"/>
      <c r="C206" s="47">
        <v>2021233217</v>
      </c>
      <c r="D206" s="47" t="s">
        <v>281</v>
      </c>
      <c r="E206" s="7" t="s">
        <v>279</v>
      </c>
      <c r="F206" s="110" t="s">
        <v>105</v>
      </c>
      <c r="G206" s="48">
        <v>2</v>
      </c>
    </row>
    <row r="207" ht="18.75" spans="1:7">
      <c r="A207" s="48"/>
      <c r="B207" s="120"/>
      <c r="C207" s="47">
        <v>2021233227</v>
      </c>
      <c r="D207" s="47" t="s">
        <v>282</v>
      </c>
      <c r="E207" s="7" t="s">
        <v>279</v>
      </c>
      <c r="F207" s="110" t="s">
        <v>105</v>
      </c>
      <c r="G207" s="48">
        <v>2</v>
      </c>
    </row>
    <row r="208" ht="18.75" spans="1:7">
      <c r="A208" s="48"/>
      <c r="B208" s="50"/>
      <c r="C208" s="47">
        <v>2019233208</v>
      </c>
      <c r="D208" s="47" t="s">
        <v>283</v>
      </c>
      <c r="E208" s="7" t="s">
        <v>279</v>
      </c>
      <c r="F208" s="110" t="s">
        <v>105</v>
      </c>
      <c r="G208" s="48">
        <v>2</v>
      </c>
    </row>
    <row r="209" ht="18.75" spans="1:7">
      <c r="A209" s="48"/>
      <c r="B209" s="47">
        <v>20212333</v>
      </c>
      <c r="C209" s="48">
        <v>2021233328</v>
      </c>
      <c r="D209" s="48" t="s">
        <v>284</v>
      </c>
      <c r="E209" s="7" t="s">
        <v>285</v>
      </c>
      <c r="F209" s="110" t="s">
        <v>105</v>
      </c>
      <c r="G209" s="48">
        <v>2</v>
      </c>
    </row>
    <row r="210" ht="18.75" spans="1:7">
      <c r="A210" s="48"/>
      <c r="B210" s="120"/>
      <c r="C210" s="48">
        <v>2021233316</v>
      </c>
      <c r="D210" s="48" t="s">
        <v>286</v>
      </c>
      <c r="E210" s="7" t="s">
        <v>285</v>
      </c>
      <c r="F210" s="110" t="s">
        <v>105</v>
      </c>
      <c r="G210" s="48">
        <v>2</v>
      </c>
    </row>
    <row r="211" ht="18.75" spans="1:7">
      <c r="A211" s="48"/>
      <c r="B211" s="120"/>
      <c r="C211" s="48">
        <v>2021233320</v>
      </c>
      <c r="D211" s="48" t="s">
        <v>287</v>
      </c>
      <c r="E211" s="7" t="s">
        <v>285</v>
      </c>
      <c r="F211" s="110" t="s">
        <v>105</v>
      </c>
      <c r="G211" s="48">
        <v>2</v>
      </c>
    </row>
    <row r="212" ht="18.75" spans="1:7">
      <c r="A212" s="48"/>
      <c r="B212" s="50"/>
      <c r="C212" s="48">
        <v>2021233303</v>
      </c>
      <c r="D212" s="48" t="s">
        <v>288</v>
      </c>
      <c r="E212" s="7" t="s">
        <v>285</v>
      </c>
      <c r="F212" s="110" t="s">
        <v>46</v>
      </c>
      <c r="G212" s="48">
        <v>2</v>
      </c>
    </row>
  </sheetData>
  <autoFilter ref="A2:I212">
    <extLst/>
  </autoFilter>
  <mergeCells count="153">
    <mergeCell ref="A1:G1"/>
    <mergeCell ref="A3:A47"/>
    <mergeCell ref="A48:A102"/>
    <mergeCell ref="A103:A155"/>
    <mergeCell ref="A156:A212"/>
    <mergeCell ref="B3:B7"/>
    <mergeCell ref="B8:B15"/>
    <mergeCell ref="B17:B23"/>
    <mergeCell ref="B24:B28"/>
    <mergeCell ref="B29:B31"/>
    <mergeCell ref="B32:B33"/>
    <mergeCell ref="B34:B42"/>
    <mergeCell ref="B44:B46"/>
    <mergeCell ref="B48:B49"/>
    <mergeCell ref="B51:B59"/>
    <mergeCell ref="B60:B67"/>
    <mergeCell ref="B68:B74"/>
    <mergeCell ref="B75:B81"/>
    <mergeCell ref="B83:B86"/>
    <mergeCell ref="B87:B89"/>
    <mergeCell ref="B90:B99"/>
    <mergeCell ref="B101:B102"/>
    <mergeCell ref="B103:B112"/>
    <mergeCell ref="B113:B116"/>
    <mergeCell ref="B117:B128"/>
    <mergeCell ref="B129:B130"/>
    <mergeCell ref="B132:B134"/>
    <mergeCell ref="B135:B137"/>
    <mergeCell ref="B138:B141"/>
    <mergeCell ref="B143:B152"/>
    <mergeCell ref="B153:B155"/>
    <mergeCell ref="B156:B157"/>
    <mergeCell ref="B158:B168"/>
    <mergeCell ref="B169:B190"/>
    <mergeCell ref="B191:B201"/>
    <mergeCell ref="B202:B208"/>
    <mergeCell ref="B209:B212"/>
    <mergeCell ref="C3:C7"/>
    <mergeCell ref="C8:C14"/>
    <mergeCell ref="C17:C23"/>
    <mergeCell ref="C24:C26"/>
    <mergeCell ref="C27:C28"/>
    <mergeCell ref="C29:C31"/>
    <mergeCell ref="C32:C33"/>
    <mergeCell ref="C34:C42"/>
    <mergeCell ref="C44:C46"/>
    <mergeCell ref="C51:C59"/>
    <mergeCell ref="C63:C64"/>
    <mergeCell ref="C65:C67"/>
    <mergeCell ref="C68:C73"/>
    <mergeCell ref="C75:C78"/>
    <mergeCell ref="C79:C81"/>
    <mergeCell ref="C83:C84"/>
    <mergeCell ref="C85:C86"/>
    <mergeCell ref="C87:C89"/>
    <mergeCell ref="C90:C99"/>
    <mergeCell ref="C103:C104"/>
    <mergeCell ref="C105:C106"/>
    <mergeCell ref="C107:C108"/>
    <mergeCell ref="C109:C110"/>
    <mergeCell ref="C111:C112"/>
    <mergeCell ref="C117:C118"/>
    <mergeCell ref="C119:C128"/>
    <mergeCell ref="C129:C130"/>
    <mergeCell ref="C132:C134"/>
    <mergeCell ref="C135:C137"/>
    <mergeCell ref="C138:C141"/>
    <mergeCell ref="C147:C148"/>
    <mergeCell ref="C149:C150"/>
    <mergeCell ref="C153:C154"/>
    <mergeCell ref="C169:C177"/>
    <mergeCell ref="C185:C187"/>
    <mergeCell ref="C188:C190"/>
    <mergeCell ref="C197:C198"/>
    <mergeCell ref="C202:C204"/>
    <mergeCell ref="D3:D7"/>
    <mergeCell ref="D8:D14"/>
    <mergeCell ref="D17:D23"/>
    <mergeCell ref="D24:D26"/>
    <mergeCell ref="D27:D28"/>
    <mergeCell ref="D29:D31"/>
    <mergeCell ref="D32:D33"/>
    <mergeCell ref="D34:D42"/>
    <mergeCell ref="D44:D46"/>
    <mergeCell ref="D51:D59"/>
    <mergeCell ref="D63:D64"/>
    <mergeCell ref="D65:D67"/>
    <mergeCell ref="D68:D73"/>
    <mergeCell ref="D75:D78"/>
    <mergeCell ref="D79:D81"/>
    <mergeCell ref="D83:D84"/>
    <mergeCell ref="D85:D86"/>
    <mergeCell ref="D87:D89"/>
    <mergeCell ref="D90:D99"/>
    <mergeCell ref="D103:D104"/>
    <mergeCell ref="D105:D106"/>
    <mergeCell ref="D107:D108"/>
    <mergeCell ref="D109:D110"/>
    <mergeCell ref="D111:D112"/>
    <mergeCell ref="D117:D118"/>
    <mergeCell ref="D119:D128"/>
    <mergeCell ref="D129:D130"/>
    <mergeCell ref="D132:D134"/>
    <mergeCell ref="D135:D137"/>
    <mergeCell ref="D138:D141"/>
    <mergeCell ref="D147:D148"/>
    <mergeCell ref="D149:D150"/>
    <mergeCell ref="D153:D154"/>
    <mergeCell ref="D169:D177"/>
    <mergeCell ref="D185:D187"/>
    <mergeCell ref="D188:D190"/>
    <mergeCell ref="D197:D198"/>
    <mergeCell ref="D202:D204"/>
    <mergeCell ref="E147:E148"/>
    <mergeCell ref="E149:E150"/>
    <mergeCell ref="G3:G7"/>
    <mergeCell ref="G8:G14"/>
    <mergeCell ref="G17:G23"/>
    <mergeCell ref="G24:G26"/>
    <mergeCell ref="G27:G28"/>
    <mergeCell ref="G29:G31"/>
    <mergeCell ref="G32:G33"/>
    <mergeCell ref="G34:G42"/>
    <mergeCell ref="G44:G46"/>
    <mergeCell ref="G51:G59"/>
    <mergeCell ref="G63:G64"/>
    <mergeCell ref="G65:G67"/>
    <mergeCell ref="G68:G73"/>
    <mergeCell ref="G75:G78"/>
    <mergeCell ref="G79:G81"/>
    <mergeCell ref="G83:G84"/>
    <mergeCell ref="G85:G86"/>
    <mergeCell ref="G87:G89"/>
    <mergeCell ref="G90:G99"/>
    <mergeCell ref="G103:G104"/>
    <mergeCell ref="G105:G106"/>
    <mergeCell ref="G107:G108"/>
    <mergeCell ref="G109:G110"/>
    <mergeCell ref="G111:G112"/>
    <mergeCell ref="G117:G118"/>
    <mergeCell ref="G119:G128"/>
    <mergeCell ref="G129:G130"/>
    <mergeCell ref="G132:G134"/>
    <mergeCell ref="G135:G137"/>
    <mergeCell ref="G138:G141"/>
    <mergeCell ref="G147:G148"/>
    <mergeCell ref="G149:G150"/>
    <mergeCell ref="G153:G154"/>
    <mergeCell ref="G169:G177"/>
    <mergeCell ref="G185:G187"/>
    <mergeCell ref="G188:G190"/>
    <mergeCell ref="G197:G198"/>
    <mergeCell ref="G202:G204"/>
  </mergeCells>
  <pageMargins left="0.75" right="0.75" top="1" bottom="1" header="0.5" footer="0.5"/>
  <pageSetup paperSize="9" orientation="portrait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workbookViewId="0">
      <selection activeCell="A6" sqref="A6:A14"/>
    </sheetView>
  </sheetViews>
  <sheetFormatPr defaultColWidth="9" defaultRowHeight="13.5" outlineLevelCol="7"/>
  <cols>
    <col min="1" max="1" width="24" style="73" customWidth="1"/>
    <col min="2" max="2" width="15.1833333333333" style="73" customWidth="1"/>
    <col min="3" max="3" width="18.6333333333333" style="73" customWidth="1"/>
    <col min="4" max="4" width="14.45" style="73" customWidth="1"/>
    <col min="5" max="5" width="46.9083333333333" style="73" customWidth="1"/>
    <col min="6" max="6" width="21" style="73" customWidth="1"/>
    <col min="7" max="7" width="14.5416666666667" style="73" customWidth="1"/>
    <col min="8" max="8" width="32.3666666666667" style="73" customWidth="1"/>
    <col min="9" max="16384" width="9" style="73"/>
  </cols>
  <sheetData>
    <row r="1" s="87" customFormat="1" ht="22.5" spans="1:8">
      <c r="A1" s="89" t="s">
        <v>289</v>
      </c>
      <c r="B1" s="90"/>
      <c r="C1" s="90"/>
      <c r="D1" s="90"/>
      <c r="E1" s="90"/>
      <c r="F1" s="90"/>
      <c r="G1" s="90"/>
      <c r="H1" s="90"/>
    </row>
    <row r="2" s="88" customFormat="1" ht="20.25" spans="1:8">
      <c r="A2" s="91" t="s">
        <v>20</v>
      </c>
      <c r="B2" s="24" t="s">
        <v>22</v>
      </c>
      <c r="C2" s="24" t="s">
        <v>31</v>
      </c>
      <c r="D2" s="24" t="s">
        <v>33</v>
      </c>
      <c r="E2" s="24" t="s">
        <v>32</v>
      </c>
      <c r="F2" s="24" t="s">
        <v>290</v>
      </c>
      <c r="G2" s="92" t="s">
        <v>291</v>
      </c>
      <c r="H2" s="24" t="s">
        <v>27</v>
      </c>
    </row>
    <row r="3" s="87" customFormat="1" ht="18.75" spans="1:8">
      <c r="A3" s="7" t="s">
        <v>87</v>
      </c>
      <c r="B3" s="7" t="s">
        <v>292</v>
      </c>
      <c r="C3" s="7"/>
      <c r="D3" s="7"/>
      <c r="E3" s="7"/>
      <c r="F3" s="7"/>
      <c r="G3" s="7"/>
      <c r="H3" s="7"/>
    </row>
    <row r="4" s="87" customFormat="1" ht="18.75" spans="1:8">
      <c r="A4" s="6" t="s">
        <v>3</v>
      </c>
      <c r="B4" s="7"/>
      <c r="C4" s="7"/>
      <c r="D4" s="7"/>
      <c r="E4" s="7"/>
      <c r="F4" s="7"/>
      <c r="G4" s="7"/>
      <c r="H4" s="7"/>
    </row>
    <row r="5" s="87" customFormat="1" ht="18.75" spans="1:8">
      <c r="A5" s="7" t="s">
        <v>4</v>
      </c>
      <c r="B5" s="7"/>
      <c r="C5" s="7"/>
      <c r="D5" s="7"/>
      <c r="E5" s="7"/>
      <c r="F5" s="7"/>
      <c r="G5" s="7"/>
      <c r="H5" s="7"/>
    </row>
    <row r="6" s="87" customFormat="1" ht="18.75" spans="1:8">
      <c r="A6" s="6" t="s">
        <v>5</v>
      </c>
      <c r="B6" s="6">
        <v>20202331</v>
      </c>
      <c r="C6" s="7">
        <v>2020233124</v>
      </c>
      <c r="D6" s="7" t="s">
        <v>67</v>
      </c>
      <c r="E6" s="7" t="s">
        <v>61</v>
      </c>
      <c r="F6" s="7" t="s">
        <v>293</v>
      </c>
      <c r="G6" s="7" t="s">
        <v>294</v>
      </c>
      <c r="H6" s="7" t="s">
        <v>295</v>
      </c>
    </row>
    <row r="7" s="87" customFormat="1" ht="18.75" spans="1:8">
      <c r="A7" s="8"/>
      <c r="B7" s="8"/>
      <c r="C7" s="7">
        <v>2020233123</v>
      </c>
      <c r="D7" s="7" t="s">
        <v>70</v>
      </c>
      <c r="E7" s="7" t="s">
        <v>61</v>
      </c>
      <c r="F7" s="7" t="s">
        <v>293</v>
      </c>
      <c r="G7" s="93">
        <v>5.31</v>
      </c>
      <c r="H7" s="7" t="s">
        <v>295</v>
      </c>
    </row>
    <row r="8" s="87" customFormat="1" ht="18.75" spans="1:8">
      <c r="A8" s="8"/>
      <c r="B8" s="8"/>
      <c r="C8" s="7">
        <v>2020233125</v>
      </c>
      <c r="D8" s="7" t="s">
        <v>69</v>
      </c>
      <c r="E8" s="7" t="s">
        <v>61</v>
      </c>
      <c r="F8" s="7" t="s">
        <v>293</v>
      </c>
      <c r="G8" s="7" t="s">
        <v>294</v>
      </c>
      <c r="H8" s="7" t="s">
        <v>295</v>
      </c>
    </row>
    <row r="9" s="87" customFormat="1" ht="18.75" spans="1:8">
      <c r="A9" s="8"/>
      <c r="B9" s="8"/>
      <c r="C9" s="7">
        <v>2018233103</v>
      </c>
      <c r="D9" s="7" t="s">
        <v>296</v>
      </c>
      <c r="E9" s="7" t="s">
        <v>61</v>
      </c>
      <c r="F9" s="7" t="s">
        <v>293</v>
      </c>
      <c r="G9" s="7" t="s">
        <v>294</v>
      </c>
      <c r="H9" s="7" t="s">
        <v>295</v>
      </c>
    </row>
    <row r="10" s="87" customFormat="1" ht="18.75" spans="1:8">
      <c r="A10" s="8"/>
      <c r="B10" s="8"/>
      <c r="C10" s="7">
        <v>2020233113</v>
      </c>
      <c r="D10" s="7" t="s">
        <v>297</v>
      </c>
      <c r="E10" s="7" t="s">
        <v>61</v>
      </c>
      <c r="F10" s="7" t="s">
        <v>293</v>
      </c>
      <c r="G10" s="7" t="s">
        <v>294</v>
      </c>
      <c r="H10" s="7" t="s">
        <v>298</v>
      </c>
    </row>
    <row r="11" s="87" customFormat="1" ht="18.75" spans="1:8">
      <c r="A11" s="8"/>
      <c r="B11" s="8"/>
      <c r="C11" s="7">
        <v>2020233110</v>
      </c>
      <c r="D11" s="7" t="s">
        <v>299</v>
      </c>
      <c r="E11" s="7" t="s">
        <v>61</v>
      </c>
      <c r="F11" s="7" t="s">
        <v>293</v>
      </c>
      <c r="G11" s="7" t="s">
        <v>294</v>
      </c>
      <c r="H11" s="7" t="s">
        <v>298</v>
      </c>
    </row>
    <row r="12" s="87" customFormat="1" ht="18.75" spans="1:8">
      <c r="A12" s="8"/>
      <c r="B12" s="9"/>
      <c r="C12" s="7">
        <v>2020233114</v>
      </c>
      <c r="D12" s="7" t="s">
        <v>300</v>
      </c>
      <c r="E12" s="7" t="s">
        <v>61</v>
      </c>
      <c r="F12" s="7" t="s">
        <v>293</v>
      </c>
      <c r="G12" s="7" t="s">
        <v>294</v>
      </c>
      <c r="H12" s="7" t="s">
        <v>298</v>
      </c>
    </row>
    <row r="13" s="87" customFormat="1" ht="18.75" spans="1:8">
      <c r="A13" s="8"/>
      <c r="B13" s="6">
        <v>20202332</v>
      </c>
      <c r="C13" s="7">
        <v>2020233235</v>
      </c>
      <c r="D13" s="7" t="s">
        <v>262</v>
      </c>
      <c r="E13" s="7" t="s">
        <v>61</v>
      </c>
      <c r="F13" s="7" t="s">
        <v>293</v>
      </c>
      <c r="G13" s="7" t="s">
        <v>294</v>
      </c>
      <c r="H13" s="7" t="s">
        <v>298</v>
      </c>
    </row>
    <row r="14" ht="17.4" customHeight="1" spans="1:8">
      <c r="A14" s="9"/>
      <c r="B14" s="9"/>
      <c r="C14" s="7">
        <v>2020233232</v>
      </c>
      <c r="D14" s="7" t="s">
        <v>301</v>
      </c>
      <c r="E14" s="7" t="s">
        <v>148</v>
      </c>
      <c r="F14" s="7" t="s">
        <v>293</v>
      </c>
      <c r="G14" s="7" t="s">
        <v>302</v>
      </c>
      <c r="H14" s="7" t="s">
        <v>298</v>
      </c>
    </row>
    <row r="21" ht="18.75" spans="1:8">
      <c r="A21" s="94"/>
      <c r="B21" s="95"/>
      <c r="C21" s="96"/>
      <c r="D21" s="96"/>
      <c r="E21" s="97"/>
      <c r="F21" s="98"/>
      <c r="G21" s="98"/>
      <c r="H21" s="94"/>
    </row>
    <row r="22" ht="18.75" spans="1:8">
      <c r="A22" s="94"/>
      <c r="B22" s="95"/>
      <c r="C22" s="96"/>
      <c r="D22" s="96"/>
      <c r="E22" s="97"/>
      <c r="F22" s="98"/>
      <c r="G22" s="98"/>
      <c r="H22" s="94"/>
    </row>
    <row r="23" ht="18.75" spans="1:8">
      <c r="A23" s="94"/>
      <c r="B23" s="98"/>
      <c r="C23" s="96"/>
      <c r="D23" s="96"/>
      <c r="E23" s="97"/>
      <c r="F23" s="96"/>
      <c r="G23" s="99"/>
      <c r="H23" s="94"/>
    </row>
    <row r="24" ht="18.75" spans="1:8">
      <c r="A24" s="94"/>
      <c r="B24" s="98"/>
      <c r="C24" s="96"/>
      <c r="D24" s="96"/>
      <c r="E24" s="97"/>
      <c r="F24" s="98"/>
      <c r="G24" s="100"/>
      <c r="H24" s="94"/>
    </row>
    <row r="25" ht="18.75" spans="1:8">
      <c r="A25" s="94"/>
      <c r="B25" s="98"/>
      <c r="C25" s="96"/>
      <c r="D25" s="96"/>
      <c r="E25" s="97"/>
      <c r="F25" s="98"/>
      <c r="G25" s="100"/>
      <c r="H25" s="94"/>
    </row>
    <row r="26" ht="18.75" spans="1:8">
      <c r="A26" s="94"/>
      <c r="B26" s="98"/>
      <c r="C26" s="96"/>
      <c r="D26" s="96"/>
      <c r="E26" s="97"/>
      <c r="F26" s="98"/>
      <c r="G26" s="100"/>
      <c r="H26" s="94"/>
    </row>
    <row r="27" ht="18.75" spans="1:8">
      <c r="A27" s="94"/>
      <c r="B27" s="98"/>
      <c r="C27" s="96"/>
      <c r="D27" s="96"/>
      <c r="E27" s="97"/>
      <c r="F27" s="98"/>
      <c r="G27" s="100"/>
      <c r="H27" s="94"/>
    </row>
    <row r="28" spans="1:8">
      <c r="A28" s="94"/>
      <c r="B28" s="94"/>
      <c r="C28" s="94"/>
      <c r="D28" s="94"/>
      <c r="E28" s="94"/>
      <c r="F28" s="94"/>
      <c r="G28" s="94"/>
      <c r="H28" s="94"/>
    </row>
    <row r="29" spans="1:8">
      <c r="A29" s="94"/>
      <c r="B29" s="94"/>
      <c r="C29" s="94"/>
      <c r="D29" s="94"/>
      <c r="E29" s="94"/>
      <c r="F29" s="94"/>
      <c r="G29" s="94"/>
      <c r="H29" s="94"/>
    </row>
    <row r="30" spans="1:8">
      <c r="A30" s="94"/>
      <c r="B30" s="94"/>
      <c r="C30" s="94"/>
      <c r="D30" s="94"/>
      <c r="E30" s="94"/>
      <c r="F30" s="94"/>
      <c r="G30" s="94"/>
      <c r="H30" s="94"/>
    </row>
  </sheetData>
  <mergeCells count="5">
    <mergeCell ref="A1:H1"/>
    <mergeCell ref="A6:A14"/>
    <mergeCell ref="B6:B12"/>
    <mergeCell ref="B13:B14"/>
    <mergeCell ref="B3:H5"/>
  </mergeCells>
  <pageMargins left="0.75" right="0.75" top="1" bottom="1" header="0.5" footer="0.5"/>
  <pageSetup paperSize="9" orientation="portrait"/>
  <headerFooter/>
  <ignoredErrors>
    <ignoredError sqref="G9:G14 G8 G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7"/>
  <sheetViews>
    <sheetView workbookViewId="0">
      <selection activeCell="A3" sqref="A3:A11"/>
    </sheetView>
  </sheetViews>
  <sheetFormatPr defaultColWidth="9" defaultRowHeight="13.5"/>
  <cols>
    <col min="1" max="1" width="20.3666666666667" style="73" customWidth="1"/>
    <col min="2" max="2" width="7.36666666666667" style="74" customWidth="1"/>
    <col min="3" max="3" width="13.6333333333333" style="73" customWidth="1"/>
    <col min="4" max="4" width="10" style="73" customWidth="1"/>
    <col min="5" max="13" width="9" style="73"/>
    <col min="14" max="14" width="9.54166666666667" style="73" customWidth="1"/>
    <col min="15" max="15" width="14.0916666666667" style="73" customWidth="1"/>
    <col min="16" max="16" width="17.0916666666667" style="73" customWidth="1"/>
    <col min="17" max="17" width="78.8166666666667" style="73" customWidth="1"/>
    <col min="18" max="18" width="158.633333333333" style="73" customWidth="1"/>
    <col min="19" max="16384" width="9" style="73"/>
  </cols>
  <sheetData>
    <row r="1" s="21" customFormat="1" ht="22.5" spans="1:20">
      <c r="A1" s="75" t="s">
        <v>303</v>
      </c>
      <c r="B1" s="7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85"/>
      <c r="T1" s="85"/>
    </row>
    <row r="2" s="72" customFormat="1" ht="60.75" spans="1:19">
      <c r="A2" s="24" t="s">
        <v>20</v>
      </c>
      <c r="B2" s="24" t="s">
        <v>21</v>
      </c>
      <c r="C2" s="24" t="s">
        <v>22</v>
      </c>
      <c r="D2" s="78" t="s">
        <v>304</v>
      </c>
      <c r="E2" s="78" t="s">
        <v>305</v>
      </c>
      <c r="F2" s="78" t="s">
        <v>306</v>
      </c>
      <c r="G2" s="78" t="s">
        <v>307</v>
      </c>
      <c r="H2" s="78" t="s">
        <v>308</v>
      </c>
      <c r="I2" s="78" t="s">
        <v>309</v>
      </c>
      <c r="J2" s="78" t="s">
        <v>310</v>
      </c>
      <c r="K2" s="78" t="s">
        <v>311</v>
      </c>
      <c r="L2" s="78" t="s">
        <v>312</v>
      </c>
      <c r="M2" s="78" t="s">
        <v>313</v>
      </c>
      <c r="N2" s="78" t="s">
        <v>314</v>
      </c>
      <c r="O2" s="84" t="s">
        <v>315</v>
      </c>
      <c r="P2" s="78" t="s">
        <v>316</v>
      </c>
      <c r="Q2" s="24" t="s">
        <v>27</v>
      </c>
      <c r="R2" s="24" t="s">
        <v>317</v>
      </c>
      <c r="S2" s="86"/>
    </row>
    <row r="3" s="21" customFormat="1" ht="15.65" customHeight="1" spans="1:19">
      <c r="A3" s="79" t="s">
        <v>2</v>
      </c>
      <c r="B3" s="79">
        <v>1</v>
      </c>
      <c r="C3" s="70">
        <v>20212131</v>
      </c>
      <c r="D3" s="80">
        <v>5</v>
      </c>
      <c r="E3" s="80">
        <v>5</v>
      </c>
      <c r="F3" s="80">
        <v>5</v>
      </c>
      <c r="G3" s="80">
        <v>5</v>
      </c>
      <c r="H3" s="80">
        <v>5</v>
      </c>
      <c r="I3" s="80">
        <v>5</v>
      </c>
      <c r="J3" s="80">
        <v>5</v>
      </c>
      <c r="K3" s="80">
        <v>5</v>
      </c>
      <c r="L3" s="80" t="s">
        <v>318</v>
      </c>
      <c r="M3" s="80" t="s">
        <v>318</v>
      </c>
      <c r="N3" s="65">
        <f>SUM(D3:M3)</f>
        <v>40</v>
      </c>
      <c r="O3" s="71">
        <f>AVERAGE(D3:M3)</f>
        <v>5</v>
      </c>
      <c r="P3" s="65">
        <f>RANK(O3,$O$3:$O$11,0)</f>
        <v>1</v>
      </c>
      <c r="Q3" s="65"/>
      <c r="R3" s="65"/>
      <c r="S3" s="30"/>
    </row>
    <row r="4" s="21" customFormat="1" ht="18.75" spans="1:19">
      <c r="A4" s="79"/>
      <c r="B4" s="79">
        <v>2</v>
      </c>
      <c r="C4" s="70">
        <v>20212132</v>
      </c>
      <c r="D4" s="80">
        <v>4.8</v>
      </c>
      <c r="E4" s="80">
        <v>5</v>
      </c>
      <c r="F4" s="80">
        <v>5</v>
      </c>
      <c r="G4" s="80">
        <v>5</v>
      </c>
      <c r="H4" s="80">
        <v>5</v>
      </c>
      <c r="I4" s="80">
        <v>5</v>
      </c>
      <c r="J4" s="80">
        <v>5</v>
      </c>
      <c r="K4" s="80">
        <v>5</v>
      </c>
      <c r="L4" s="80" t="s">
        <v>318</v>
      </c>
      <c r="M4" s="80" t="s">
        <v>318</v>
      </c>
      <c r="N4" s="65">
        <f t="shared" ref="N4:N12" si="0">SUM(D4:M4)</f>
        <v>39.8</v>
      </c>
      <c r="O4" s="71">
        <f t="shared" ref="O4:O12" si="1">AVERAGE(D4:M4)</f>
        <v>4.975</v>
      </c>
      <c r="P4" s="65">
        <f t="shared" ref="P4:P11" si="2">RANK(O4,$O$3:$O$11,0)</f>
        <v>4</v>
      </c>
      <c r="Q4" s="65"/>
      <c r="R4" s="65"/>
      <c r="S4" s="30"/>
    </row>
    <row r="5" s="21" customFormat="1" ht="18.75" spans="1:19">
      <c r="A5" s="79"/>
      <c r="B5" s="79">
        <v>3</v>
      </c>
      <c r="C5" s="70">
        <v>20212133</v>
      </c>
      <c r="D5" s="80">
        <v>5</v>
      </c>
      <c r="E5" s="80">
        <v>5</v>
      </c>
      <c r="F5" s="80">
        <v>5</v>
      </c>
      <c r="G5" s="80">
        <v>5</v>
      </c>
      <c r="H5" s="80">
        <v>5</v>
      </c>
      <c r="I5" s="80">
        <v>5</v>
      </c>
      <c r="J5" s="80">
        <v>5</v>
      </c>
      <c r="K5" s="80">
        <v>5</v>
      </c>
      <c r="L5" s="80">
        <v>5</v>
      </c>
      <c r="M5" s="80">
        <v>5</v>
      </c>
      <c r="N5" s="65">
        <f t="shared" si="0"/>
        <v>50</v>
      </c>
      <c r="O5" s="71">
        <f t="shared" si="1"/>
        <v>5</v>
      </c>
      <c r="P5" s="65">
        <f t="shared" si="2"/>
        <v>1</v>
      </c>
      <c r="Q5" s="65"/>
      <c r="R5" s="65"/>
      <c r="S5" s="30"/>
    </row>
    <row r="6" s="21" customFormat="1" ht="18.75" spans="1:19">
      <c r="A6" s="79"/>
      <c r="B6" s="79">
        <v>4</v>
      </c>
      <c r="C6" s="70">
        <v>20212134</v>
      </c>
      <c r="D6" s="80">
        <v>4.8</v>
      </c>
      <c r="E6" s="80">
        <v>5</v>
      </c>
      <c r="F6" s="80">
        <v>5</v>
      </c>
      <c r="G6" s="80">
        <v>5</v>
      </c>
      <c r="H6" s="80">
        <v>5</v>
      </c>
      <c r="I6" s="80">
        <v>5</v>
      </c>
      <c r="J6" s="80">
        <v>5</v>
      </c>
      <c r="K6" s="80">
        <v>5</v>
      </c>
      <c r="L6" s="80">
        <v>5</v>
      </c>
      <c r="M6" s="80">
        <v>5</v>
      </c>
      <c r="N6" s="65">
        <f t="shared" si="0"/>
        <v>49.8</v>
      </c>
      <c r="O6" s="71">
        <f t="shared" si="1"/>
        <v>4.98</v>
      </c>
      <c r="P6" s="65">
        <f t="shared" si="2"/>
        <v>3</v>
      </c>
      <c r="Q6" s="65"/>
      <c r="R6" s="80"/>
      <c r="S6" s="30"/>
    </row>
    <row r="7" s="21" customFormat="1" ht="18.75" spans="1:19">
      <c r="A7" s="79"/>
      <c r="B7" s="79">
        <v>5</v>
      </c>
      <c r="C7" s="70">
        <v>20212135</v>
      </c>
      <c r="D7" s="80">
        <v>5</v>
      </c>
      <c r="E7" s="80">
        <v>5</v>
      </c>
      <c r="F7" s="80">
        <v>5</v>
      </c>
      <c r="G7" s="80">
        <v>5</v>
      </c>
      <c r="H7" s="80">
        <v>5</v>
      </c>
      <c r="I7" s="80">
        <v>5</v>
      </c>
      <c r="J7" s="80">
        <v>5</v>
      </c>
      <c r="K7" s="80">
        <v>5</v>
      </c>
      <c r="L7" s="80">
        <v>4</v>
      </c>
      <c r="M7" s="80">
        <v>5</v>
      </c>
      <c r="N7" s="65">
        <f t="shared" si="0"/>
        <v>49</v>
      </c>
      <c r="O7" s="71">
        <f t="shared" si="1"/>
        <v>4.9</v>
      </c>
      <c r="P7" s="65">
        <f t="shared" si="2"/>
        <v>8</v>
      </c>
      <c r="Q7" s="65"/>
      <c r="R7" s="65"/>
      <c r="S7" s="30"/>
    </row>
    <row r="8" s="21" customFormat="1" ht="18.75" spans="1:18">
      <c r="A8" s="79"/>
      <c r="B8" s="79">
        <v>6</v>
      </c>
      <c r="C8" s="70">
        <v>20212136</v>
      </c>
      <c r="D8" s="80">
        <v>4.8</v>
      </c>
      <c r="E8" s="80">
        <v>4.6</v>
      </c>
      <c r="F8" s="80">
        <v>5</v>
      </c>
      <c r="G8" s="80">
        <v>5</v>
      </c>
      <c r="H8" s="80">
        <v>5</v>
      </c>
      <c r="I8" s="80">
        <v>5</v>
      </c>
      <c r="J8" s="80">
        <v>5</v>
      </c>
      <c r="K8" s="80">
        <v>5</v>
      </c>
      <c r="L8" s="80">
        <v>5</v>
      </c>
      <c r="M8" s="80">
        <v>5</v>
      </c>
      <c r="N8" s="65">
        <f t="shared" si="0"/>
        <v>49.4</v>
      </c>
      <c r="O8" s="71">
        <f t="shared" si="1"/>
        <v>4.94</v>
      </c>
      <c r="P8" s="65">
        <f t="shared" si="2"/>
        <v>6</v>
      </c>
      <c r="Q8" s="65"/>
      <c r="R8" s="65"/>
    </row>
    <row r="9" s="21" customFormat="1" ht="18.75" spans="1:18">
      <c r="A9" s="79"/>
      <c r="B9" s="79">
        <v>7</v>
      </c>
      <c r="C9" s="70">
        <v>20212137</v>
      </c>
      <c r="D9" s="80">
        <v>4.8</v>
      </c>
      <c r="E9" s="80">
        <v>5</v>
      </c>
      <c r="F9" s="80" t="s">
        <v>318</v>
      </c>
      <c r="G9" s="80" t="s">
        <v>318</v>
      </c>
      <c r="H9" s="80">
        <v>4.6</v>
      </c>
      <c r="I9" s="80">
        <v>5</v>
      </c>
      <c r="J9" s="80">
        <v>5</v>
      </c>
      <c r="K9" s="80">
        <v>5</v>
      </c>
      <c r="L9" s="80">
        <v>4.2</v>
      </c>
      <c r="M9" s="80">
        <v>5</v>
      </c>
      <c r="N9" s="65">
        <f t="shared" si="0"/>
        <v>38.6</v>
      </c>
      <c r="O9" s="71">
        <f t="shared" si="1"/>
        <v>4.825</v>
      </c>
      <c r="P9" s="65">
        <f t="shared" si="2"/>
        <v>9</v>
      </c>
      <c r="Q9" s="65"/>
      <c r="R9" s="65"/>
    </row>
    <row r="10" s="21" customFormat="1" ht="18.75" spans="1:18">
      <c r="A10" s="79"/>
      <c r="B10" s="79">
        <v>8</v>
      </c>
      <c r="C10" s="70">
        <v>20212138</v>
      </c>
      <c r="D10" s="80">
        <v>4.8</v>
      </c>
      <c r="E10" s="80">
        <v>5</v>
      </c>
      <c r="F10" s="80">
        <v>5</v>
      </c>
      <c r="G10" s="80">
        <v>5</v>
      </c>
      <c r="H10" s="80" t="s">
        <v>318</v>
      </c>
      <c r="I10" s="80" t="s">
        <v>318</v>
      </c>
      <c r="J10" s="80">
        <v>5</v>
      </c>
      <c r="K10" s="80">
        <v>5</v>
      </c>
      <c r="L10" s="80" t="s">
        <v>318</v>
      </c>
      <c r="M10" s="80" t="s">
        <v>318</v>
      </c>
      <c r="N10" s="65">
        <f t="shared" si="0"/>
        <v>29.8</v>
      </c>
      <c r="O10" s="71">
        <f t="shared" si="1"/>
        <v>4.96666666666667</v>
      </c>
      <c r="P10" s="65">
        <f t="shared" si="2"/>
        <v>5</v>
      </c>
      <c r="Q10" s="65"/>
      <c r="R10" s="65"/>
    </row>
    <row r="11" s="21" customFormat="1" ht="18.75" spans="1:18">
      <c r="A11" s="79"/>
      <c r="B11" s="79">
        <v>9</v>
      </c>
      <c r="C11" s="70">
        <v>20213131</v>
      </c>
      <c r="D11" s="80">
        <v>5</v>
      </c>
      <c r="E11" s="80">
        <v>4.6</v>
      </c>
      <c r="F11" s="80">
        <v>5</v>
      </c>
      <c r="G11" s="80">
        <v>5</v>
      </c>
      <c r="H11" s="80">
        <v>5</v>
      </c>
      <c r="I11" s="80">
        <v>5</v>
      </c>
      <c r="J11" s="80">
        <v>5</v>
      </c>
      <c r="K11" s="80">
        <v>5</v>
      </c>
      <c r="L11" s="80">
        <v>4.6</v>
      </c>
      <c r="M11" s="80">
        <v>5</v>
      </c>
      <c r="N11" s="65">
        <f t="shared" si="0"/>
        <v>49.2</v>
      </c>
      <c r="O11" s="71">
        <f t="shared" si="1"/>
        <v>4.92</v>
      </c>
      <c r="P11" s="65">
        <f t="shared" si="2"/>
        <v>7</v>
      </c>
      <c r="Q11" s="65"/>
      <c r="R11" s="65"/>
    </row>
    <row r="12" s="22" customFormat="1" ht="18.75" spans="1:23">
      <c r="A12" s="81" t="s">
        <v>3</v>
      </c>
      <c r="B12" s="79">
        <v>10</v>
      </c>
      <c r="C12" s="70">
        <v>20212431</v>
      </c>
      <c r="D12" s="65">
        <v>5</v>
      </c>
      <c r="E12" s="65">
        <v>3</v>
      </c>
      <c r="F12" s="65">
        <v>5</v>
      </c>
      <c r="G12" s="65">
        <v>5</v>
      </c>
      <c r="H12" s="65">
        <v>5</v>
      </c>
      <c r="I12" s="65">
        <v>5</v>
      </c>
      <c r="J12" s="65">
        <v>5</v>
      </c>
      <c r="K12" s="65">
        <v>5</v>
      </c>
      <c r="L12" s="65">
        <v>5</v>
      </c>
      <c r="M12" s="65">
        <v>5</v>
      </c>
      <c r="N12" s="65">
        <f t="shared" si="0"/>
        <v>48</v>
      </c>
      <c r="O12" s="71">
        <f t="shared" si="1"/>
        <v>4.8</v>
      </c>
      <c r="P12" s="65">
        <f>RANK(O12,$O$12:$O$25,0)</f>
        <v>8</v>
      </c>
      <c r="Q12" s="65"/>
      <c r="R12" s="65" t="s">
        <v>319</v>
      </c>
      <c r="S12" s="17"/>
      <c r="T12" s="17"/>
      <c r="U12" s="17"/>
      <c r="V12" s="17"/>
      <c r="W12" s="17"/>
    </row>
    <row r="13" s="22" customFormat="1" ht="18.75" spans="1:23">
      <c r="A13" s="81"/>
      <c r="B13" s="79">
        <v>11</v>
      </c>
      <c r="C13" s="70">
        <v>20212432</v>
      </c>
      <c r="D13" s="65">
        <v>5</v>
      </c>
      <c r="E13" s="65">
        <v>4</v>
      </c>
      <c r="F13" s="65">
        <v>5</v>
      </c>
      <c r="G13" s="65">
        <v>4.5</v>
      </c>
      <c r="H13" s="65">
        <v>5</v>
      </c>
      <c r="I13" s="65">
        <v>5</v>
      </c>
      <c r="J13" s="65">
        <v>5</v>
      </c>
      <c r="K13" s="65">
        <v>5</v>
      </c>
      <c r="L13" s="65">
        <v>5</v>
      </c>
      <c r="M13" s="65">
        <v>5</v>
      </c>
      <c r="N13" s="65">
        <f t="shared" ref="N13:N26" si="3">SUM(D13:M13)</f>
        <v>48.5</v>
      </c>
      <c r="O13" s="71">
        <f t="shared" ref="O13:O26" si="4">AVERAGE(D13:M13)</f>
        <v>4.85</v>
      </c>
      <c r="P13" s="65">
        <f t="shared" ref="P13:P25" si="5">RANK(O13,$O$12:$O$25,0)</f>
        <v>7</v>
      </c>
      <c r="Q13" s="65"/>
      <c r="R13" s="65" t="s">
        <v>320</v>
      </c>
      <c r="S13" s="17"/>
      <c r="T13" s="17"/>
      <c r="U13" s="17"/>
      <c r="V13" s="17"/>
      <c r="W13" s="17"/>
    </row>
    <row r="14" s="22" customFormat="1" ht="18.75" spans="1:23">
      <c r="A14" s="81"/>
      <c r="B14" s="79">
        <v>12</v>
      </c>
      <c r="C14" s="70">
        <v>20212433</v>
      </c>
      <c r="D14" s="65">
        <v>5</v>
      </c>
      <c r="E14" s="65">
        <v>5</v>
      </c>
      <c r="F14" s="65">
        <v>5</v>
      </c>
      <c r="G14" s="65">
        <v>5</v>
      </c>
      <c r="H14" s="65">
        <v>5</v>
      </c>
      <c r="I14" s="65">
        <v>5</v>
      </c>
      <c r="J14" s="65">
        <v>5</v>
      </c>
      <c r="K14" s="65">
        <v>5</v>
      </c>
      <c r="L14" s="65">
        <v>5</v>
      </c>
      <c r="M14" s="65">
        <v>5</v>
      </c>
      <c r="N14" s="65">
        <f t="shared" si="3"/>
        <v>50</v>
      </c>
      <c r="O14" s="71">
        <f t="shared" si="4"/>
        <v>5</v>
      </c>
      <c r="P14" s="65">
        <f t="shared" si="5"/>
        <v>1</v>
      </c>
      <c r="Q14" s="65"/>
      <c r="R14" s="65"/>
      <c r="S14" s="17"/>
      <c r="T14" s="17"/>
      <c r="U14" s="17"/>
      <c r="V14" s="17"/>
      <c r="W14" s="17"/>
    </row>
    <row r="15" s="22" customFormat="1" ht="18.75" spans="1:23">
      <c r="A15" s="81"/>
      <c r="B15" s="79">
        <v>13</v>
      </c>
      <c r="C15" s="70">
        <v>20212434</v>
      </c>
      <c r="D15" s="65">
        <v>5</v>
      </c>
      <c r="E15" s="65">
        <v>4.5</v>
      </c>
      <c r="F15" s="65">
        <v>5</v>
      </c>
      <c r="G15" s="65">
        <v>4</v>
      </c>
      <c r="H15" s="65">
        <v>5</v>
      </c>
      <c r="I15" s="65">
        <v>5</v>
      </c>
      <c r="J15" s="65">
        <v>5</v>
      </c>
      <c r="K15" s="65">
        <v>4.5</v>
      </c>
      <c r="L15" s="65">
        <v>5</v>
      </c>
      <c r="M15" s="65">
        <v>5</v>
      </c>
      <c r="N15" s="65">
        <f t="shared" si="3"/>
        <v>48</v>
      </c>
      <c r="O15" s="71">
        <f t="shared" si="4"/>
        <v>4.8</v>
      </c>
      <c r="P15" s="65">
        <f t="shared" si="5"/>
        <v>8</v>
      </c>
      <c r="Q15" s="65"/>
      <c r="R15" s="65" t="s">
        <v>321</v>
      </c>
      <c r="S15" s="17"/>
      <c r="T15" s="17"/>
      <c r="U15" s="17"/>
      <c r="V15" s="17"/>
      <c r="W15" s="17"/>
    </row>
    <row r="16" s="22" customFormat="1" ht="18.75" spans="1:23">
      <c r="A16" s="81"/>
      <c r="B16" s="79">
        <v>14</v>
      </c>
      <c r="C16" s="70">
        <v>20212435</v>
      </c>
      <c r="D16" s="65">
        <v>5</v>
      </c>
      <c r="E16" s="65">
        <v>4</v>
      </c>
      <c r="F16" s="65">
        <v>5</v>
      </c>
      <c r="G16" s="65">
        <v>3.5</v>
      </c>
      <c r="H16" s="65">
        <v>5</v>
      </c>
      <c r="I16" s="65">
        <v>5</v>
      </c>
      <c r="J16" s="65">
        <v>5</v>
      </c>
      <c r="K16" s="65">
        <v>4.5</v>
      </c>
      <c r="L16" s="65">
        <v>5</v>
      </c>
      <c r="M16" s="65">
        <v>0</v>
      </c>
      <c r="N16" s="65">
        <f t="shared" si="3"/>
        <v>42</v>
      </c>
      <c r="O16" s="71">
        <f t="shared" si="4"/>
        <v>4.2</v>
      </c>
      <c r="P16" s="65">
        <f t="shared" si="5"/>
        <v>12</v>
      </c>
      <c r="Q16" s="65"/>
      <c r="R16" s="65" t="s">
        <v>322</v>
      </c>
      <c r="S16" s="17"/>
      <c r="T16" s="17"/>
      <c r="U16" s="17"/>
      <c r="V16" s="17"/>
      <c r="W16" s="17"/>
    </row>
    <row r="17" s="22" customFormat="1" ht="18.75" spans="1:23">
      <c r="A17" s="81"/>
      <c r="B17" s="79">
        <v>15</v>
      </c>
      <c r="C17" s="70">
        <v>20212531</v>
      </c>
      <c r="D17" s="65">
        <v>5</v>
      </c>
      <c r="E17" s="65">
        <v>5</v>
      </c>
      <c r="F17" s="65">
        <v>5</v>
      </c>
      <c r="G17" s="65">
        <v>5</v>
      </c>
      <c r="H17" s="65">
        <v>5</v>
      </c>
      <c r="I17" s="65">
        <v>5</v>
      </c>
      <c r="J17" s="65">
        <v>5</v>
      </c>
      <c r="K17" s="65">
        <v>5</v>
      </c>
      <c r="L17" s="65">
        <v>5</v>
      </c>
      <c r="M17" s="65">
        <v>5</v>
      </c>
      <c r="N17" s="65">
        <f t="shared" si="3"/>
        <v>50</v>
      </c>
      <c r="O17" s="71">
        <f t="shared" si="4"/>
        <v>5</v>
      </c>
      <c r="P17" s="65">
        <f t="shared" si="5"/>
        <v>1</v>
      </c>
      <c r="Q17" s="65"/>
      <c r="R17" s="65"/>
      <c r="S17" s="17"/>
      <c r="T17" s="17"/>
      <c r="U17" s="17"/>
      <c r="V17" s="17"/>
      <c r="W17" s="17"/>
    </row>
    <row r="18" s="22" customFormat="1" ht="18.75" spans="1:23">
      <c r="A18" s="81"/>
      <c r="B18" s="79">
        <v>16</v>
      </c>
      <c r="C18" s="70">
        <v>20212532</v>
      </c>
      <c r="D18" s="65">
        <v>5</v>
      </c>
      <c r="E18" s="65">
        <v>5</v>
      </c>
      <c r="F18" s="65">
        <v>5</v>
      </c>
      <c r="G18" s="65">
        <v>5</v>
      </c>
      <c r="H18" s="65">
        <v>5</v>
      </c>
      <c r="I18" s="65">
        <v>5</v>
      </c>
      <c r="J18" s="65">
        <v>5</v>
      </c>
      <c r="K18" s="65">
        <v>5</v>
      </c>
      <c r="L18" s="65">
        <v>5</v>
      </c>
      <c r="M18" s="65">
        <v>5</v>
      </c>
      <c r="N18" s="65">
        <f t="shared" si="3"/>
        <v>50</v>
      </c>
      <c r="O18" s="71">
        <f t="shared" si="4"/>
        <v>5</v>
      </c>
      <c r="P18" s="65">
        <f t="shared" si="5"/>
        <v>1</v>
      </c>
      <c r="Q18" s="65"/>
      <c r="R18" s="65"/>
      <c r="S18" s="17"/>
      <c r="T18" s="17"/>
      <c r="U18" s="17"/>
      <c r="V18" s="17"/>
      <c r="W18" s="17"/>
    </row>
    <row r="19" s="22" customFormat="1" ht="18.75" spans="1:23">
      <c r="A19" s="81"/>
      <c r="B19" s="79">
        <v>17</v>
      </c>
      <c r="C19" s="70">
        <v>20212533</v>
      </c>
      <c r="D19" s="65">
        <v>5</v>
      </c>
      <c r="E19" s="65">
        <v>5</v>
      </c>
      <c r="F19" s="65">
        <v>5</v>
      </c>
      <c r="G19" s="65">
        <v>5</v>
      </c>
      <c r="H19" s="65">
        <v>5</v>
      </c>
      <c r="I19" s="65">
        <v>5</v>
      </c>
      <c r="J19" s="65">
        <v>5</v>
      </c>
      <c r="K19" s="65">
        <v>5</v>
      </c>
      <c r="L19" s="65">
        <v>5</v>
      </c>
      <c r="M19" s="65">
        <v>5</v>
      </c>
      <c r="N19" s="65">
        <f t="shared" si="3"/>
        <v>50</v>
      </c>
      <c r="O19" s="71">
        <f t="shared" si="4"/>
        <v>5</v>
      </c>
      <c r="P19" s="65">
        <f t="shared" si="5"/>
        <v>1</v>
      </c>
      <c r="Q19" s="65"/>
      <c r="R19" s="65"/>
      <c r="S19" s="17"/>
      <c r="T19" s="17"/>
      <c r="U19" s="17"/>
      <c r="V19" s="17"/>
      <c r="W19" s="17"/>
    </row>
    <row r="20" s="22" customFormat="1" ht="18.75" spans="1:23">
      <c r="A20" s="81"/>
      <c r="B20" s="79">
        <v>18</v>
      </c>
      <c r="C20" s="70">
        <v>20212534</v>
      </c>
      <c r="D20" s="65">
        <v>5</v>
      </c>
      <c r="E20" s="65">
        <v>5</v>
      </c>
      <c r="F20" s="65">
        <v>5</v>
      </c>
      <c r="G20" s="65">
        <v>5</v>
      </c>
      <c r="H20" s="65">
        <v>5</v>
      </c>
      <c r="I20" s="65">
        <v>5</v>
      </c>
      <c r="J20" s="65">
        <v>5</v>
      </c>
      <c r="K20" s="65">
        <v>5</v>
      </c>
      <c r="L20" s="65">
        <v>5</v>
      </c>
      <c r="M20" s="65">
        <v>5</v>
      </c>
      <c r="N20" s="65">
        <f t="shared" si="3"/>
        <v>50</v>
      </c>
      <c r="O20" s="71">
        <f t="shared" si="4"/>
        <v>5</v>
      </c>
      <c r="P20" s="65">
        <f t="shared" si="5"/>
        <v>1</v>
      </c>
      <c r="Q20" s="65"/>
      <c r="R20" s="65"/>
      <c r="S20" s="17"/>
      <c r="T20" s="17"/>
      <c r="U20" s="17"/>
      <c r="V20" s="17"/>
      <c r="W20" s="17"/>
    </row>
    <row r="21" s="22" customFormat="1" ht="18.75" spans="1:23">
      <c r="A21" s="81"/>
      <c r="B21" s="79">
        <v>19</v>
      </c>
      <c r="C21" s="70">
        <v>20212535</v>
      </c>
      <c r="D21" s="65" t="s">
        <v>318</v>
      </c>
      <c r="E21" s="65" t="s">
        <v>318</v>
      </c>
      <c r="F21" s="65">
        <v>5</v>
      </c>
      <c r="G21" s="65">
        <v>5</v>
      </c>
      <c r="H21" s="65">
        <v>5</v>
      </c>
      <c r="I21" s="65">
        <v>5</v>
      </c>
      <c r="J21" s="65">
        <v>5</v>
      </c>
      <c r="K21" s="65">
        <v>5</v>
      </c>
      <c r="L21" s="65">
        <v>5</v>
      </c>
      <c r="M21" s="65">
        <v>5</v>
      </c>
      <c r="N21" s="65">
        <f t="shared" si="3"/>
        <v>40</v>
      </c>
      <c r="O21" s="71">
        <f t="shared" si="4"/>
        <v>5</v>
      </c>
      <c r="P21" s="65">
        <f t="shared" si="5"/>
        <v>1</v>
      </c>
      <c r="Q21" s="65" t="s">
        <v>323</v>
      </c>
      <c r="R21" s="65"/>
      <c r="S21" s="17"/>
      <c r="T21" s="17"/>
      <c r="U21" s="17"/>
      <c r="V21" s="17"/>
      <c r="W21" s="17"/>
    </row>
    <row r="22" s="22" customFormat="1" ht="18.75" spans="1:23">
      <c r="A22" s="81"/>
      <c r="B22" s="79">
        <v>20</v>
      </c>
      <c r="C22" s="70">
        <v>20212631</v>
      </c>
      <c r="D22" s="65">
        <v>5</v>
      </c>
      <c r="E22" s="65">
        <v>5</v>
      </c>
      <c r="F22" s="65">
        <v>5</v>
      </c>
      <c r="G22" s="65">
        <v>0</v>
      </c>
      <c r="H22" s="65">
        <v>5</v>
      </c>
      <c r="I22" s="65">
        <v>2</v>
      </c>
      <c r="J22" s="65">
        <v>5</v>
      </c>
      <c r="K22" s="65">
        <v>5</v>
      </c>
      <c r="L22" s="65">
        <v>5</v>
      </c>
      <c r="M22" s="65">
        <v>4.5</v>
      </c>
      <c r="N22" s="65">
        <f t="shared" si="3"/>
        <v>41.5</v>
      </c>
      <c r="O22" s="71">
        <f t="shared" si="4"/>
        <v>4.15</v>
      </c>
      <c r="P22" s="65">
        <f t="shared" si="5"/>
        <v>13</v>
      </c>
      <c r="Q22" s="65"/>
      <c r="R22" s="65" t="s">
        <v>324</v>
      </c>
      <c r="S22" s="17"/>
      <c r="T22" s="17"/>
      <c r="U22" s="17"/>
      <c r="V22" s="17"/>
      <c r="W22" s="17"/>
    </row>
    <row r="23" s="22" customFormat="1" ht="18.75" spans="1:23">
      <c r="A23" s="81"/>
      <c r="B23" s="79">
        <v>21</v>
      </c>
      <c r="C23" s="70">
        <v>20212632</v>
      </c>
      <c r="D23" s="65">
        <v>5</v>
      </c>
      <c r="E23" s="65">
        <v>5</v>
      </c>
      <c r="F23" s="65">
        <v>5</v>
      </c>
      <c r="G23" s="65">
        <v>3</v>
      </c>
      <c r="H23" s="65" t="s">
        <v>318</v>
      </c>
      <c r="I23" s="65" t="s">
        <v>318</v>
      </c>
      <c r="J23" s="65">
        <v>5</v>
      </c>
      <c r="K23" s="65">
        <v>5</v>
      </c>
      <c r="L23" s="65">
        <v>5</v>
      </c>
      <c r="M23" s="65">
        <v>4</v>
      </c>
      <c r="N23" s="65">
        <f t="shared" si="3"/>
        <v>37</v>
      </c>
      <c r="O23" s="71">
        <f t="shared" si="4"/>
        <v>4.625</v>
      </c>
      <c r="P23" s="65">
        <f t="shared" si="5"/>
        <v>11</v>
      </c>
      <c r="Q23" s="65" t="s">
        <v>325</v>
      </c>
      <c r="R23" s="65" t="s">
        <v>326</v>
      </c>
      <c r="S23" s="17"/>
      <c r="T23" s="17"/>
      <c r="U23" s="17"/>
      <c r="V23" s="17"/>
      <c r="W23" s="17"/>
    </row>
    <row r="24" s="22" customFormat="1" ht="18.75" spans="1:23">
      <c r="A24" s="81"/>
      <c r="B24" s="79">
        <v>22</v>
      </c>
      <c r="C24" s="70">
        <v>20212633</v>
      </c>
      <c r="D24" s="65">
        <v>5</v>
      </c>
      <c r="E24" s="65">
        <v>4.5</v>
      </c>
      <c r="F24" s="65">
        <v>5</v>
      </c>
      <c r="G24" s="65">
        <v>0</v>
      </c>
      <c r="H24" s="65">
        <v>5</v>
      </c>
      <c r="I24" s="65">
        <v>3</v>
      </c>
      <c r="J24" s="65">
        <v>5</v>
      </c>
      <c r="K24" s="65">
        <v>5</v>
      </c>
      <c r="L24" s="65">
        <v>5</v>
      </c>
      <c r="M24" s="65">
        <v>4</v>
      </c>
      <c r="N24" s="65">
        <f t="shared" si="3"/>
        <v>41.5</v>
      </c>
      <c r="O24" s="71">
        <f t="shared" si="4"/>
        <v>4.15</v>
      </c>
      <c r="P24" s="65">
        <f t="shared" si="5"/>
        <v>13</v>
      </c>
      <c r="Q24" s="65"/>
      <c r="R24" s="65" t="s">
        <v>327</v>
      </c>
      <c r="S24" s="17"/>
      <c r="T24" s="17"/>
      <c r="U24" s="17"/>
      <c r="V24" s="17"/>
      <c r="W24" s="17"/>
    </row>
    <row r="25" s="22" customFormat="1" ht="18.75" spans="1:23">
      <c r="A25" s="81"/>
      <c r="B25" s="79">
        <v>23</v>
      </c>
      <c r="C25" s="70">
        <v>20212634</v>
      </c>
      <c r="D25" s="65">
        <v>5</v>
      </c>
      <c r="E25" s="65">
        <v>5</v>
      </c>
      <c r="F25" s="65">
        <v>5</v>
      </c>
      <c r="G25" s="65">
        <v>3.5</v>
      </c>
      <c r="H25" s="65" t="s">
        <v>318</v>
      </c>
      <c r="I25" s="65" t="s">
        <v>318</v>
      </c>
      <c r="J25" s="65">
        <v>5</v>
      </c>
      <c r="K25" s="65">
        <v>5</v>
      </c>
      <c r="L25" s="65">
        <v>5</v>
      </c>
      <c r="M25" s="65">
        <v>4</v>
      </c>
      <c r="N25" s="65">
        <f t="shared" si="3"/>
        <v>37.5</v>
      </c>
      <c r="O25" s="71">
        <f t="shared" si="4"/>
        <v>4.6875</v>
      </c>
      <c r="P25" s="65">
        <f t="shared" si="5"/>
        <v>10</v>
      </c>
      <c r="Q25" s="65" t="s">
        <v>325</v>
      </c>
      <c r="R25" s="65" t="s">
        <v>328</v>
      </c>
      <c r="S25" s="17"/>
      <c r="T25" s="17"/>
      <c r="U25" s="17"/>
      <c r="V25" s="17"/>
      <c r="W25" s="17"/>
    </row>
    <row r="26" s="22" customFormat="1" ht="15.65" customHeight="1" spans="1:23">
      <c r="A26" s="79" t="s">
        <v>4</v>
      </c>
      <c r="B26" s="79">
        <v>24</v>
      </c>
      <c r="C26" s="65">
        <v>20212731</v>
      </c>
      <c r="D26" s="65">
        <v>5</v>
      </c>
      <c r="E26" s="65">
        <v>5</v>
      </c>
      <c r="F26" s="65">
        <v>5</v>
      </c>
      <c r="G26" s="65">
        <v>5</v>
      </c>
      <c r="H26" s="65">
        <v>4.6</v>
      </c>
      <c r="I26" s="65">
        <v>5</v>
      </c>
      <c r="J26" s="65">
        <v>5</v>
      </c>
      <c r="K26" s="65">
        <v>5</v>
      </c>
      <c r="L26" s="65">
        <v>5</v>
      </c>
      <c r="M26" s="65">
        <v>5</v>
      </c>
      <c r="N26" s="65">
        <f t="shared" si="3"/>
        <v>49.6</v>
      </c>
      <c r="O26" s="71">
        <f t="shared" si="4"/>
        <v>4.96</v>
      </c>
      <c r="P26" s="65">
        <f>RANK(O26,$O$26:$O$39,0)</f>
        <v>14</v>
      </c>
      <c r="Q26" s="65" t="s">
        <v>329</v>
      </c>
      <c r="R26" s="65"/>
      <c r="S26" s="17"/>
      <c r="T26" s="17"/>
      <c r="U26" s="17"/>
      <c r="V26" s="17"/>
      <c r="W26" s="17"/>
    </row>
    <row r="27" s="22" customFormat="1" ht="18.75" spans="1:19">
      <c r="A27" s="79"/>
      <c r="B27" s="79">
        <v>25</v>
      </c>
      <c r="C27" s="65">
        <v>20212831</v>
      </c>
      <c r="D27" s="65">
        <v>5</v>
      </c>
      <c r="E27" s="65">
        <v>5</v>
      </c>
      <c r="F27" s="65">
        <v>5</v>
      </c>
      <c r="G27" s="65">
        <v>5</v>
      </c>
      <c r="H27" s="65">
        <v>5</v>
      </c>
      <c r="I27" s="65">
        <v>5</v>
      </c>
      <c r="J27" s="65">
        <v>5</v>
      </c>
      <c r="K27" s="65">
        <v>5</v>
      </c>
      <c r="L27" s="65">
        <v>5</v>
      </c>
      <c r="M27" s="65">
        <v>5</v>
      </c>
      <c r="N27" s="65">
        <f t="shared" ref="N27:N40" si="6">SUM(D27:M27)</f>
        <v>50</v>
      </c>
      <c r="O27" s="71">
        <f t="shared" ref="O27:O40" si="7">AVERAGE(D27:M27)</f>
        <v>5</v>
      </c>
      <c r="P27" s="65">
        <f t="shared" ref="P27:P39" si="8">RANK(O27,$O$26:$O$39,0)</f>
        <v>1</v>
      </c>
      <c r="Q27" s="65" t="s">
        <v>330</v>
      </c>
      <c r="R27" s="65"/>
      <c r="S27" s="17"/>
    </row>
    <row r="28" s="22" customFormat="1" ht="18.75" spans="1:19">
      <c r="A28" s="79"/>
      <c r="B28" s="79">
        <v>26</v>
      </c>
      <c r="C28" s="65">
        <v>20212832</v>
      </c>
      <c r="D28" s="65">
        <v>5</v>
      </c>
      <c r="E28" s="65">
        <v>5</v>
      </c>
      <c r="F28" s="65">
        <v>5</v>
      </c>
      <c r="G28" s="65">
        <v>5</v>
      </c>
      <c r="H28" s="65">
        <v>5</v>
      </c>
      <c r="I28" s="65">
        <v>5</v>
      </c>
      <c r="J28" s="65">
        <v>5</v>
      </c>
      <c r="K28" s="65">
        <v>5</v>
      </c>
      <c r="L28" s="65" t="s">
        <v>318</v>
      </c>
      <c r="M28" s="65" t="s">
        <v>318</v>
      </c>
      <c r="N28" s="65">
        <f t="shared" si="6"/>
        <v>40</v>
      </c>
      <c r="O28" s="71">
        <f t="shared" si="7"/>
        <v>5</v>
      </c>
      <c r="P28" s="65">
        <f t="shared" si="8"/>
        <v>1</v>
      </c>
      <c r="Q28" s="65" t="s">
        <v>331</v>
      </c>
      <c r="R28" s="65"/>
      <c r="S28" s="17"/>
    </row>
    <row r="29" s="22" customFormat="1" ht="18.75" spans="1:19">
      <c r="A29" s="79"/>
      <c r="B29" s="79">
        <v>27</v>
      </c>
      <c r="C29" s="65">
        <v>20212931</v>
      </c>
      <c r="D29" s="65">
        <v>5</v>
      </c>
      <c r="E29" s="65">
        <v>5</v>
      </c>
      <c r="F29" s="65">
        <v>5</v>
      </c>
      <c r="G29" s="65">
        <v>5</v>
      </c>
      <c r="H29" s="65">
        <v>5</v>
      </c>
      <c r="I29" s="65">
        <v>5</v>
      </c>
      <c r="J29" s="65">
        <v>5</v>
      </c>
      <c r="K29" s="65">
        <v>5</v>
      </c>
      <c r="L29" s="65" t="s">
        <v>318</v>
      </c>
      <c r="M29" s="65" t="s">
        <v>318</v>
      </c>
      <c r="N29" s="65">
        <f t="shared" si="6"/>
        <v>40</v>
      </c>
      <c r="O29" s="71">
        <f t="shared" si="7"/>
        <v>5</v>
      </c>
      <c r="P29" s="65">
        <f t="shared" si="8"/>
        <v>1</v>
      </c>
      <c r="Q29" s="65"/>
      <c r="R29" s="65" t="s">
        <v>332</v>
      </c>
      <c r="S29" s="17"/>
    </row>
    <row r="30" s="22" customFormat="1" ht="18.75" spans="1:19">
      <c r="A30" s="79"/>
      <c r="B30" s="79">
        <v>28</v>
      </c>
      <c r="C30" s="65">
        <v>20212932</v>
      </c>
      <c r="D30" s="65" t="s">
        <v>318</v>
      </c>
      <c r="E30" s="65" t="s">
        <v>318</v>
      </c>
      <c r="F30" s="65">
        <v>5</v>
      </c>
      <c r="G30" s="65">
        <v>5</v>
      </c>
      <c r="H30" s="65">
        <v>5</v>
      </c>
      <c r="I30" s="65">
        <v>5</v>
      </c>
      <c r="J30" s="65">
        <v>5</v>
      </c>
      <c r="K30" s="65">
        <v>5</v>
      </c>
      <c r="L30" s="65">
        <v>5</v>
      </c>
      <c r="M30" s="65">
        <v>5</v>
      </c>
      <c r="N30" s="65">
        <f t="shared" si="6"/>
        <v>40</v>
      </c>
      <c r="O30" s="71">
        <f t="shared" si="7"/>
        <v>5</v>
      </c>
      <c r="P30" s="65">
        <f t="shared" si="8"/>
        <v>1</v>
      </c>
      <c r="Q30" s="65"/>
      <c r="R30" s="65" t="s">
        <v>331</v>
      </c>
      <c r="S30" s="17"/>
    </row>
    <row r="31" s="22" customFormat="1" ht="18.75" spans="1:19">
      <c r="A31" s="79"/>
      <c r="B31" s="79">
        <v>29</v>
      </c>
      <c r="C31" s="65">
        <v>20212933</v>
      </c>
      <c r="D31" s="65" t="s">
        <v>318</v>
      </c>
      <c r="E31" s="65" t="s">
        <v>318</v>
      </c>
      <c r="F31" s="65">
        <v>5</v>
      </c>
      <c r="G31" s="65">
        <v>5</v>
      </c>
      <c r="H31" s="65">
        <v>5</v>
      </c>
      <c r="I31" s="65">
        <v>5</v>
      </c>
      <c r="J31" s="65">
        <v>5</v>
      </c>
      <c r="K31" s="65">
        <v>5</v>
      </c>
      <c r="L31" s="65">
        <v>5</v>
      </c>
      <c r="M31" s="65">
        <v>5</v>
      </c>
      <c r="N31" s="65">
        <f t="shared" si="6"/>
        <v>40</v>
      </c>
      <c r="O31" s="71">
        <f t="shared" si="7"/>
        <v>5</v>
      </c>
      <c r="P31" s="65">
        <f t="shared" si="8"/>
        <v>1</v>
      </c>
      <c r="Q31" s="65" t="s">
        <v>331</v>
      </c>
      <c r="R31" s="65" t="s">
        <v>331</v>
      </c>
      <c r="S31" s="17"/>
    </row>
    <row r="32" s="22" customFormat="1" ht="18.75" spans="1:19">
      <c r="A32" s="79"/>
      <c r="B32" s="79">
        <v>30</v>
      </c>
      <c r="C32" s="65">
        <v>20213031</v>
      </c>
      <c r="D32" s="65" t="s">
        <v>318</v>
      </c>
      <c r="E32" s="65" t="s">
        <v>318</v>
      </c>
      <c r="F32" s="65">
        <v>5</v>
      </c>
      <c r="G32" s="65">
        <v>5</v>
      </c>
      <c r="H32" s="65">
        <v>5</v>
      </c>
      <c r="I32" s="65">
        <v>5</v>
      </c>
      <c r="J32" s="65">
        <v>5</v>
      </c>
      <c r="K32" s="65">
        <v>5</v>
      </c>
      <c r="L32" s="65">
        <v>5</v>
      </c>
      <c r="M32" s="65">
        <v>5</v>
      </c>
      <c r="N32" s="65">
        <f t="shared" si="6"/>
        <v>40</v>
      </c>
      <c r="O32" s="71">
        <f t="shared" si="7"/>
        <v>5</v>
      </c>
      <c r="P32" s="65">
        <f t="shared" si="8"/>
        <v>1</v>
      </c>
      <c r="Q32" s="65" t="s">
        <v>331</v>
      </c>
      <c r="R32" s="65" t="s">
        <v>333</v>
      </c>
      <c r="S32" s="17"/>
    </row>
    <row r="33" s="22" customFormat="1" ht="18.75" spans="1:19">
      <c r="A33" s="79"/>
      <c r="B33" s="79">
        <v>31</v>
      </c>
      <c r="C33" s="65">
        <v>20213032</v>
      </c>
      <c r="D33" s="65" t="s">
        <v>318</v>
      </c>
      <c r="E33" s="65" t="s">
        <v>318</v>
      </c>
      <c r="F33" s="65">
        <v>5</v>
      </c>
      <c r="G33" s="65">
        <v>5</v>
      </c>
      <c r="H33" s="65">
        <v>5</v>
      </c>
      <c r="I33" s="65">
        <v>5</v>
      </c>
      <c r="J33" s="65">
        <v>5</v>
      </c>
      <c r="K33" s="65">
        <v>5</v>
      </c>
      <c r="L33" s="65">
        <v>5</v>
      </c>
      <c r="M33" s="65">
        <v>5</v>
      </c>
      <c r="N33" s="65">
        <f t="shared" si="6"/>
        <v>40</v>
      </c>
      <c r="O33" s="71">
        <f t="shared" si="7"/>
        <v>5</v>
      </c>
      <c r="P33" s="65">
        <f t="shared" si="8"/>
        <v>1</v>
      </c>
      <c r="Q33" s="65" t="s">
        <v>331</v>
      </c>
      <c r="R33" s="65" t="s">
        <v>333</v>
      </c>
      <c r="S33" s="17"/>
    </row>
    <row r="34" s="22" customFormat="1" ht="18.75" spans="1:19">
      <c r="A34" s="79"/>
      <c r="B34" s="79">
        <v>32</v>
      </c>
      <c r="C34" s="65">
        <v>20213033</v>
      </c>
      <c r="D34" s="65" t="s">
        <v>318</v>
      </c>
      <c r="E34" s="65" t="s">
        <v>318</v>
      </c>
      <c r="F34" s="65">
        <v>5</v>
      </c>
      <c r="G34" s="65">
        <v>5</v>
      </c>
      <c r="H34" s="65" t="s">
        <v>318</v>
      </c>
      <c r="I34" s="65" t="s">
        <v>318</v>
      </c>
      <c r="J34" s="65">
        <v>5</v>
      </c>
      <c r="K34" s="65">
        <v>5</v>
      </c>
      <c r="L34" s="65">
        <v>5</v>
      </c>
      <c r="M34" s="65">
        <v>5</v>
      </c>
      <c r="N34" s="65">
        <f t="shared" si="6"/>
        <v>30</v>
      </c>
      <c r="O34" s="71">
        <f t="shared" si="7"/>
        <v>5</v>
      </c>
      <c r="P34" s="65">
        <f t="shared" si="8"/>
        <v>1</v>
      </c>
      <c r="Q34" s="65" t="s">
        <v>334</v>
      </c>
      <c r="R34" s="65" t="s">
        <v>335</v>
      </c>
      <c r="S34" s="17"/>
    </row>
    <row r="35" s="22" customFormat="1" ht="18.75" spans="1:19">
      <c r="A35" s="79"/>
      <c r="B35" s="79">
        <v>33</v>
      </c>
      <c r="C35" s="65">
        <v>20213631</v>
      </c>
      <c r="D35" s="65">
        <v>5</v>
      </c>
      <c r="E35" s="65">
        <v>5</v>
      </c>
      <c r="F35" s="65">
        <v>5</v>
      </c>
      <c r="G35" s="65">
        <v>5</v>
      </c>
      <c r="H35" s="65">
        <v>5</v>
      </c>
      <c r="I35" s="65">
        <v>5</v>
      </c>
      <c r="J35" s="65">
        <v>5</v>
      </c>
      <c r="K35" s="65">
        <v>5</v>
      </c>
      <c r="L35" s="65" t="s">
        <v>318</v>
      </c>
      <c r="M35" s="65" t="s">
        <v>318</v>
      </c>
      <c r="N35" s="65">
        <f t="shared" si="6"/>
        <v>40</v>
      </c>
      <c r="O35" s="71">
        <f t="shared" si="7"/>
        <v>5</v>
      </c>
      <c r="P35" s="65">
        <f t="shared" si="8"/>
        <v>1</v>
      </c>
      <c r="Q35" s="65" t="s">
        <v>331</v>
      </c>
      <c r="R35" s="65" t="s">
        <v>332</v>
      </c>
      <c r="S35" s="17"/>
    </row>
    <row r="36" s="22" customFormat="1" ht="18.75" spans="1:19">
      <c r="A36" s="79"/>
      <c r="B36" s="79">
        <v>34</v>
      </c>
      <c r="C36" s="65">
        <v>20213632</v>
      </c>
      <c r="D36" s="65" t="s">
        <v>318</v>
      </c>
      <c r="E36" s="65" t="s">
        <v>318</v>
      </c>
      <c r="F36" s="65">
        <v>5</v>
      </c>
      <c r="G36" s="65">
        <v>5</v>
      </c>
      <c r="H36" s="65">
        <v>5</v>
      </c>
      <c r="I36" s="65">
        <v>5</v>
      </c>
      <c r="J36" s="65">
        <v>5</v>
      </c>
      <c r="K36" s="65">
        <v>5</v>
      </c>
      <c r="L36" s="65" t="s">
        <v>318</v>
      </c>
      <c r="M36" s="65" t="s">
        <v>318</v>
      </c>
      <c r="N36" s="65">
        <f t="shared" si="6"/>
        <v>30</v>
      </c>
      <c r="O36" s="71">
        <f t="shared" si="7"/>
        <v>5</v>
      </c>
      <c r="P36" s="65">
        <f t="shared" si="8"/>
        <v>1</v>
      </c>
      <c r="Q36" s="65" t="s">
        <v>331</v>
      </c>
      <c r="R36" s="65" t="s">
        <v>336</v>
      </c>
      <c r="S36" s="17"/>
    </row>
    <row r="37" s="22" customFormat="1" ht="18.75" spans="1:19">
      <c r="A37" s="79"/>
      <c r="B37" s="79">
        <v>35</v>
      </c>
      <c r="C37" s="65">
        <v>20213633</v>
      </c>
      <c r="D37" s="65">
        <v>5</v>
      </c>
      <c r="E37" s="65">
        <v>5</v>
      </c>
      <c r="F37" s="65">
        <v>5</v>
      </c>
      <c r="G37" s="65">
        <v>5</v>
      </c>
      <c r="H37" s="65">
        <v>5</v>
      </c>
      <c r="I37" s="65">
        <v>5</v>
      </c>
      <c r="J37" s="65">
        <v>5</v>
      </c>
      <c r="K37" s="65">
        <v>5</v>
      </c>
      <c r="L37" s="65" t="s">
        <v>318</v>
      </c>
      <c r="M37" s="65" t="s">
        <v>318</v>
      </c>
      <c r="N37" s="65">
        <f t="shared" si="6"/>
        <v>40</v>
      </c>
      <c r="O37" s="71">
        <f t="shared" si="7"/>
        <v>5</v>
      </c>
      <c r="P37" s="65">
        <f t="shared" si="8"/>
        <v>1</v>
      </c>
      <c r="Q37" s="65" t="s">
        <v>334</v>
      </c>
      <c r="R37" s="65" t="s">
        <v>332</v>
      </c>
      <c r="S37" s="17"/>
    </row>
    <row r="38" s="22" customFormat="1" ht="18.75" spans="1:19">
      <c r="A38" s="79"/>
      <c r="B38" s="79">
        <v>36</v>
      </c>
      <c r="C38" s="65">
        <v>20213634</v>
      </c>
      <c r="D38" s="65">
        <v>5</v>
      </c>
      <c r="E38" s="65">
        <v>5</v>
      </c>
      <c r="F38" s="65">
        <v>5</v>
      </c>
      <c r="G38" s="65">
        <v>5</v>
      </c>
      <c r="H38" s="65">
        <v>5</v>
      </c>
      <c r="I38" s="65">
        <v>5</v>
      </c>
      <c r="J38" s="65">
        <v>5</v>
      </c>
      <c r="K38" s="65">
        <v>5</v>
      </c>
      <c r="L38" s="65">
        <v>5</v>
      </c>
      <c r="M38" s="65">
        <v>5</v>
      </c>
      <c r="N38" s="65">
        <f t="shared" si="6"/>
        <v>50</v>
      </c>
      <c r="O38" s="71">
        <f t="shared" si="7"/>
        <v>5</v>
      </c>
      <c r="P38" s="65">
        <f t="shared" si="8"/>
        <v>1</v>
      </c>
      <c r="Q38" s="65" t="s">
        <v>331</v>
      </c>
      <c r="R38" s="65"/>
      <c r="S38" s="17"/>
    </row>
    <row r="39" s="22" customFormat="1" ht="14.25" customHeight="1" spans="1:19">
      <c r="A39" s="79"/>
      <c r="B39" s="79">
        <v>37</v>
      </c>
      <c r="C39" s="65">
        <v>20213635</v>
      </c>
      <c r="D39" s="65">
        <v>5</v>
      </c>
      <c r="E39" s="65">
        <v>5</v>
      </c>
      <c r="F39" s="65">
        <v>5</v>
      </c>
      <c r="G39" s="65">
        <v>5</v>
      </c>
      <c r="H39" s="65">
        <v>5</v>
      </c>
      <c r="I39" s="65">
        <v>5</v>
      </c>
      <c r="J39" s="65">
        <v>5</v>
      </c>
      <c r="K39" s="65">
        <v>5</v>
      </c>
      <c r="L39" s="65">
        <v>5</v>
      </c>
      <c r="M39" s="65">
        <v>5</v>
      </c>
      <c r="N39" s="65">
        <f t="shared" si="6"/>
        <v>50</v>
      </c>
      <c r="O39" s="71">
        <f t="shared" si="7"/>
        <v>5</v>
      </c>
      <c r="P39" s="65">
        <f t="shared" si="8"/>
        <v>1</v>
      </c>
      <c r="Q39" s="65"/>
      <c r="R39" s="65"/>
      <c r="S39" s="17"/>
    </row>
    <row r="40" s="22" customFormat="1" ht="18.75" spans="1:19">
      <c r="A40" s="79" t="s">
        <v>5</v>
      </c>
      <c r="B40" s="79">
        <v>38</v>
      </c>
      <c r="C40" s="65">
        <v>20212331</v>
      </c>
      <c r="D40" s="65">
        <v>5</v>
      </c>
      <c r="E40" s="65">
        <v>5</v>
      </c>
      <c r="F40" s="65">
        <v>5</v>
      </c>
      <c r="G40" s="65">
        <v>5</v>
      </c>
      <c r="H40" s="65">
        <v>5</v>
      </c>
      <c r="I40" s="65">
        <v>5</v>
      </c>
      <c r="J40" s="65">
        <v>5</v>
      </c>
      <c r="K40" s="65">
        <v>5</v>
      </c>
      <c r="L40" s="65">
        <v>5</v>
      </c>
      <c r="M40" s="65">
        <v>5</v>
      </c>
      <c r="N40" s="65">
        <f t="shared" si="6"/>
        <v>50</v>
      </c>
      <c r="O40" s="71">
        <f t="shared" si="7"/>
        <v>5</v>
      </c>
      <c r="P40" s="65">
        <f>RANK(O40,$O$40:$O$42,0)</f>
        <v>1</v>
      </c>
      <c r="Q40" s="65"/>
      <c r="R40" s="65" t="s">
        <v>337</v>
      </c>
      <c r="S40" s="17"/>
    </row>
    <row r="41" s="22" customFormat="1" ht="18.75" spans="1:19">
      <c r="A41" s="65"/>
      <c r="B41" s="79">
        <v>39</v>
      </c>
      <c r="C41" s="65">
        <v>20212332</v>
      </c>
      <c r="D41" s="65">
        <v>5</v>
      </c>
      <c r="E41" s="65">
        <v>5</v>
      </c>
      <c r="F41" s="65">
        <v>5</v>
      </c>
      <c r="G41" s="65">
        <v>5</v>
      </c>
      <c r="H41" s="65">
        <v>5</v>
      </c>
      <c r="I41" s="65">
        <v>5</v>
      </c>
      <c r="J41" s="65">
        <v>5</v>
      </c>
      <c r="K41" s="65">
        <v>5</v>
      </c>
      <c r="L41" s="65">
        <v>5</v>
      </c>
      <c r="M41" s="65">
        <v>5</v>
      </c>
      <c r="N41" s="65">
        <f t="shared" ref="N41:N42" si="9">SUM(D41:M41)</f>
        <v>50</v>
      </c>
      <c r="O41" s="71">
        <f t="shared" ref="O41:O42" si="10">AVERAGE(D41:M41)</f>
        <v>5</v>
      </c>
      <c r="P41" s="65">
        <f t="shared" ref="P41:P42" si="11">RANK(O41,$O$40:$O$42,0)</f>
        <v>1</v>
      </c>
      <c r="Q41" s="65"/>
      <c r="R41" s="65"/>
      <c r="S41" s="17"/>
    </row>
    <row r="42" s="22" customFormat="1" ht="18.75" spans="1:19">
      <c r="A42" s="65"/>
      <c r="B42" s="79">
        <v>40</v>
      </c>
      <c r="C42" s="65">
        <v>20212333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  <c r="I42" s="65">
        <v>5</v>
      </c>
      <c r="J42" s="65">
        <v>5</v>
      </c>
      <c r="K42" s="65">
        <v>5</v>
      </c>
      <c r="L42" s="65">
        <v>5</v>
      </c>
      <c r="M42" s="65">
        <v>5</v>
      </c>
      <c r="N42" s="65">
        <f t="shared" si="9"/>
        <v>50</v>
      </c>
      <c r="O42" s="71">
        <f t="shared" si="10"/>
        <v>5</v>
      </c>
      <c r="P42" s="65">
        <f t="shared" si="11"/>
        <v>1</v>
      </c>
      <c r="Q42" s="65"/>
      <c r="R42" s="65"/>
      <c r="S42" s="17"/>
    </row>
    <row r="43" ht="18.75" spans="1:18">
      <c r="A43" s="82"/>
      <c r="B43" s="83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</row>
    <row r="44" ht="18.75" spans="1:18">
      <c r="A44" s="82"/>
      <c r="B44" s="83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</row>
    <row r="45" ht="18.75" spans="1:18">
      <c r="A45" s="82"/>
      <c r="B45" s="83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</row>
    <row r="46" ht="18.75" spans="1:18">
      <c r="A46" s="82"/>
      <c r="B46" s="83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</row>
    <row r="47" ht="18.75" spans="1:18">
      <c r="A47" s="82"/>
      <c r="B47" s="83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</row>
    <row r="48" ht="18.75" spans="1:18">
      <c r="A48" s="82"/>
      <c r="B48" s="83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</row>
    <row r="49" ht="18.75" spans="1:18">
      <c r="A49" s="82"/>
      <c r="B49" s="83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</row>
    <row r="50" ht="18.75" spans="1:18">
      <c r="A50" s="82"/>
      <c r="B50" s="83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</row>
    <row r="51" ht="18.75" spans="1:18">
      <c r="A51" s="82"/>
      <c r="B51" s="83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</row>
    <row r="52" ht="18.75" spans="1:18">
      <c r="A52" s="82"/>
      <c r="B52" s="83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</row>
    <row r="53" ht="18.75" spans="1:18">
      <c r="A53" s="82"/>
      <c r="B53" s="83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</row>
    <row r="54" ht="18.75" spans="1:18">
      <c r="A54" s="82"/>
      <c r="B54" s="83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</row>
    <row r="55" ht="18.75" spans="1:18">
      <c r="A55" s="82"/>
      <c r="B55" s="83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</row>
    <row r="56" ht="18.75" spans="1:18">
      <c r="A56" s="82"/>
      <c r="B56" s="83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</row>
    <row r="57" ht="18.75" spans="1:18">
      <c r="A57" s="82"/>
      <c r="B57" s="83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</row>
  </sheetData>
  <mergeCells count="5">
    <mergeCell ref="A1:R1"/>
    <mergeCell ref="A3:A11"/>
    <mergeCell ref="A12:A25"/>
    <mergeCell ref="A26:A39"/>
    <mergeCell ref="A40:A42"/>
  </mergeCells>
  <pageMargins left="0.75" right="0.75" top="1" bottom="1" header="0.5" footer="0.5"/>
  <pageSetup paperSize="9" orientation="portrait"/>
  <headerFooter/>
  <ignoredErrors>
    <ignoredError sqref="N25:O27 N23:O23 N17:O19 N20:N22 N24:O24 O20:O22 O29:O30 O15 N29:N30 O38:O42 N38:N42 N28:O28 O3:O7 O8:O14 N16:O16 N3:N1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4"/>
  <sheetViews>
    <sheetView workbookViewId="0">
      <selection activeCell="J141" sqref="J141"/>
    </sheetView>
  </sheetViews>
  <sheetFormatPr defaultColWidth="9" defaultRowHeight="13.5" outlineLevelCol="4"/>
  <cols>
    <col min="1" max="1" width="21.6333333333333" customWidth="1"/>
    <col min="2" max="2" width="24.6333333333333" customWidth="1"/>
    <col min="3" max="3" width="23.1833333333333" customWidth="1"/>
    <col min="4" max="4" width="24.6333333333333" customWidth="1"/>
    <col min="5" max="5" width="20.45" customWidth="1"/>
  </cols>
  <sheetData>
    <row r="1" ht="22.5" spans="1:5">
      <c r="A1" s="23" t="s">
        <v>338</v>
      </c>
      <c r="B1" s="23"/>
      <c r="C1" s="23"/>
      <c r="D1" s="23"/>
      <c r="E1" s="23"/>
    </row>
    <row r="2" ht="20.25" spans="1:5">
      <c r="A2" s="24" t="s">
        <v>20</v>
      </c>
      <c r="B2" s="45" t="s">
        <v>339</v>
      </c>
      <c r="C2" s="45" t="s">
        <v>33</v>
      </c>
      <c r="D2" s="43" t="s">
        <v>340</v>
      </c>
      <c r="E2" s="45" t="s">
        <v>35</v>
      </c>
    </row>
    <row r="3" ht="18.75" spans="1:5">
      <c r="A3" s="65" t="s">
        <v>2</v>
      </c>
      <c r="B3" s="65">
        <v>20212131</v>
      </c>
      <c r="C3" s="65" t="s">
        <v>341</v>
      </c>
      <c r="D3" s="66">
        <v>5.29</v>
      </c>
      <c r="E3" s="65">
        <v>2</v>
      </c>
    </row>
    <row r="4" ht="18.75" spans="1:5">
      <c r="A4" s="65"/>
      <c r="B4" s="65"/>
      <c r="C4" s="65" t="s">
        <v>342</v>
      </c>
      <c r="D4" s="66">
        <v>5.29</v>
      </c>
      <c r="E4" s="65">
        <v>6</v>
      </c>
    </row>
    <row r="5" ht="18.75" spans="1:5">
      <c r="A5" s="65"/>
      <c r="B5" s="65"/>
      <c r="C5" s="65"/>
      <c r="D5" s="66">
        <v>5.3</v>
      </c>
      <c r="E5" s="65"/>
    </row>
    <row r="6" ht="18.75" spans="1:5">
      <c r="A6" s="65"/>
      <c r="B6" s="65"/>
      <c r="C6" s="65"/>
      <c r="D6" s="66">
        <v>5.31</v>
      </c>
      <c r="E6" s="65"/>
    </row>
    <row r="7" ht="18.75" spans="1:5">
      <c r="A7" s="65"/>
      <c r="B7" s="65"/>
      <c r="C7" s="65" t="s">
        <v>343</v>
      </c>
      <c r="D7" s="66">
        <v>5.3</v>
      </c>
      <c r="E7" s="65">
        <v>4</v>
      </c>
    </row>
    <row r="8" ht="18.75" spans="1:5">
      <c r="A8" s="65"/>
      <c r="B8" s="65"/>
      <c r="C8" s="65"/>
      <c r="D8" s="65">
        <v>5.31</v>
      </c>
      <c r="E8" s="65"/>
    </row>
    <row r="9" ht="18.75" spans="1:5">
      <c r="A9" s="65"/>
      <c r="B9" s="65"/>
      <c r="C9" s="65" t="s">
        <v>344</v>
      </c>
      <c r="D9" s="65">
        <v>5.31</v>
      </c>
      <c r="E9" s="65">
        <v>4</v>
      </c>
    </row>
    <row r="10" ht="18.75" spans="1:5">
      <c r="A10" s="65"/>
      <c r="B10" s="65"/>
      <c r="C10" s="65"/>
      <c r="D10" s="65">
        <v>6.1</v>
      </c>
      <c r="E10" s="65"/>
    </row>
    <row r="11" ht="18.75" spans="1:5">
      <c r="A11" s="65"/>
      <c r="B11" s="65"/>
      <c r="C11" s="65" t="s">
        <v>345</v>
      </c>
      <c r="D11" s="65">
        <v>5.31</v>
      </c>
      <c r="E11" s="65">
        <v>4</v>
      </c>
    </row>
    <row r="12" ht="18.75" spans="1:5">
      <c r="A12" s="65"/>
      <c r="B12" s="65"/>
      <c r="C12" s="65"/>
      <c r="D12" s="65">
        <v>6.1</v>
      </c>
      <c r="E12" s="65"/>
    </row>
    <row r="13" ht="18.75" spans="1:5">
      <c r="A13" s="65"/>
      <c r="B13" s="65"/>
      <c r="C13" s="65" t="s">
        <v>346</v>
      </c>
      <c r="D13" s="65">
        <v>5.31</v>
      </c>
      <c r="E13" s="65">
        <v>4</v>
      </c>
    </row>
    <row r="14" ht="18.75" spans="1:5">
      <c r="A14" s="65"/>
      <c r="B14" s="65"/>
      <c r="C14" s="65"/>
      <c r="D14" s="65">
        <v>6.1</v>
      </c>
      <c r="E14" s="65"/>
    </row>
    <row r="15" ht="18.75" spans="1:5">
      <c r="A15" s="65"/>
      <c r="B15" s="65">
        <v>20212132</v>
      </c>
      <c r="C15" s="35" t="s">
        <v>347</v>
      </c>
      <c r="D15" s="66">
        <v>5.29</v>
      </c>
      <c r="E15" s="65">
        <v>8</v>
      </c>
    </row>
    <row r="16" ht="18.75" spans="1:5">
      <c r="A16" s="65"/>
      <c r="B16" s="65"/>
      <c r="C16" s="67"/>
      <c r="D16" s="66">
        <v>5.3</v>
      </c>
      <c r="E16" s="65"/>
    </row>
    <row r="17" ht="18.75" spans="1:5">
      <c r="A17" s="65"/>
      <c r="B17" s="65"/>
      <c r="C17" s="67"/>
      <c r="D17" s="66">
        <v>5.31</v>
      </c>
      <c r="E17" s="65"/>
    </row>
    <row r="18" ht="18.75" spans="1:5">
      <c r="A18" s="65"/>
      <c r="B18" s="65"/>
      <c r="C18" s="68"/>
      <c r="D18" s="65">
        <v>6.1</v>
      </c>
      <c r="E18" s="65"/>
    </row>
    <row r="19" ht="18.75" spans="1:5">
      <c r="A19" s="65"/>
      <c r="B19" s="65"/>
      <c r="C19" s="65" t="s">
        <v>39</v>
      </c>
      <c r="D19" s="66">
        <v>5.29</v>
      </c>
      <c r="E19" s="65">
        <v>8</v>
      </c>
    </row>
    <row r="20" ht="18.75" spans="1:5">
      <c r="A20" s="65"/>
      <c r="B20" s="65"/>
      <c r="C20" s="65"/>
      <c r="D20" s="66">
        <v>5.3</v>
      </c>
      <c r="E20" s="65"/>
    </row>
    <row r="21" ht="18.75" spans="1:5">
      <c r="A21" s="65"/>
      <c r="B21" s="65"/>
      <c r="C21" s="65"/>
      <c r="D21" s="66">
        <v>5.31</v>
      </c>
      <c r="E21" s="65"/>
    </row>
    <row r="22" ht="18.75" spans="1:5">
      <c r="A22" s="65"/>
      <c r="B22" s="65"/>
      <c r="C22" s="65"/>
      <c r="D22" s="65">
        <v>6.1</v>
      </c>
      <c r="E22" s="65"/>
    </row>
    <row r="23" ht="18.75" spans="1:5">
      <c r="A23" s="65"/>
      <c r="B23" s="65"/>
      <c r="C23" s="65" t="s">
        <v>348</v>
      </c>
      <c r="D23" s="66">
        <v>5.29</v>
      </c>
      <c r="E23" s="65">
        <v>2</v>
      </c>
    </row>
    <row r="24" ht="18.75" spans="1:5">
      <c r="A24" s="65"/>
      <c r="B24" s="65"/>
      <c r="C24" s="65" t="s">
        <v>349</v>
      </c>
      <c r="D24" s="66">
        <v>5.29</v>
      </c>
      <c r="E24" s="65">
        <v>2</v>
      </c>
    </row>
    <row r="25" ht="18.75" spans="1:5">
      <c r="A25" s="65"/>
      <c r="B25" s="65"/>
      <c r="C25" s="65" t="s">
        <v>350</v>
      </c>
      <c r="D25" s="66">
        <v>5.29</v>
      </c>
      <c r="E25" s="65">
        <v>2</v>
      </c>
    </row>
    <row r="26" spans="1:5">
      <c r="A26" s="65"/>
      <c r="B26" s="65"/>
      <c r="C26" s="65" t="s">
        <v>351</v>
      </c>
      <c r="D26" s="66">
        <v>5.3</v>
      </c>
      <c r="E26" s="65">
        <v>4</v>
      </c>
    </row>
    <row r="27" spans="1:5">
      <c r="A27" s="65"/>
      <c r="B27" s="65"/>
      <c r="C27" s="65"/>
      <c r="D27" s="66"/>
      <c r="E27" s="65"/>
    </row>
    <row r="28" ht="18.75" spans="1:5">
      <c r="A28" s="65"/>
      <c r="B28" s="65"/>
      <c r="C28" s="65" t="s">
        <v>352</v>
      </c>
      <c r="D28" s="65">
        <v>6.1</v>
      </c>
      <c r="E28" s="65">
        <v>2</v>
      </c>
    </row>
    <row r="29" ht="18.75" spans="1:5">
      <c r="A29" s="65"/>
      <c r="B29" s="65"/>
      <c r="C29" s="65" t="s">
        <v>126</v>
      </c>
      <c r="D29" s="65">
        <v>6.1</v>
      </c>
      <c r="E29" s="65">
        <v>2</v>
      </c>
    </row>
    <row r="30" ht="18.75" spans="1:5">
      <c r="A30" s="65"/>
      <c r="B30" s="65">
        <v>20212134</v>
      </c>
      <c r="C30" s="65" t="s">
        <v>353</v>
      </c>
      <c r="D30" s="66">
        <v>5.29</v>
      </c>
      <c r="E30" s="65">
        <v>2</v>
      </c>
    </row>
    <row r="31" ht="18.75" spans="1:5">
      <c r="A31" s="65"/>
      <c r="B31" s="65"/>
      <c r="C31" s="65" t="s">
        <v>354</v>
      </c>
      <c r="D31" s="66">
        <v>5.29</v>
      </c>
      <c r="E31" s="65">
        <v>2</v>
      </c>
    </row>
    <row r="32" ht="18.75" spans="1:5">
      <c r="A32" s="65"/>
      <c r="B32" s="65"/>
      <c r="C32" s="65" t="s">
        <v>355</v>
      </c>
      <c r="D32" s="65">
        <v>6.1</v>
      </c>
      <c r="E32" s="65">
        <v>2</v>
      </c>
    </row>
    <row r="33" ht="18.75" spans="1:5">
      <c r="A33" s="65"/>
      <c r="B33" s="65"/>
      <c r="C33" s="65" t="s">
        <v>356</v>
      </c>
      <c r="D33" s="65">
        <v>6.1</v>
      </c>
      <c r="E33" s="65">
        <v>2</v>
      </c>
    </row>
    <row r="34" ht="18.75" spans="1:5">
      <c r="A34" s="65"/>
      <c r="B34" s="65"/>
      <c r="C34" s="65" t="s">
        <v>357</v>
      </c>
      <c r="D34" s="65">
        <v>6.1</v>
      </c>
      <c r="E34" s="65">
        <v>2</v>
      </c>
    </row>
    <row r="35" ht="18.75" spans="1:5">
      <c r="A35" s="65"/>
      <c r="B35" s="65">
        <v>20212135</v>
      </c>
      <c r="C35" s="65" t="s">
        <v>358</v>
      </c>
      <c r="D35" s="66">
        <v>5.29</v>
      </c>
      <c r="E35" s="65">
        <v>2</v>
      </c>
    </row>
    <row r="36" ht="18.75" spans="1:5">
      <c r="A36" s="65"/>
      <c r="B36" s="65">
        <v>20212136</v>
      </c>
      <c r="C36" s="65" t="s">
        <v>359</v>
      </c>
      <c r="D36" s="66">
        <v>5.29</v>
      </c>
      <c r="E36" s="65">
        <v>2</v>
      </c>
    </row>
    <row r="37" ht="18.75" spans="1:5">
      <c r="A37" s="65"/>
      <c r="B37" s="65"/>
      <c r="C37" s="65" t="s">
        <v>360</v>
      </c>
      <c r="D37" s="66">
        <v>5.29</v>
      </c>
      <c r="E37" s="65">
        <v>2</v>
      </c>
    </row>
    <row r="38" ht="18.75" spans="1:5">
      <c r="A38" s="65"/>
      <c r="B38" s="65"/>
      <c r="C38" s="65" t="s">
        <v>361</v>
      </c>
      <c r="D38" s="65">
        <v>6.1</v>
      </c>
      <c r="E38" s="65">
        <v>2</v>
      </c>
    </row>
    <row r="39" ht="18.75" spans="1:5">
      <c r="A39" s="65"/>
      <c r="B39" s="65"/>
      <c r="C39" s="65" t="s">
        <v>362</v>
      </c>
      <c r="D39" s="65">
        <v>6.1</v>
      </c>
      <c r="E39" s="65">
        <v>2</v>
      </c>
    </row>
    <row r="40" ht="18.75" spans="1:5">
      <c r="A40" s="65"/>
      <c r="B40" s="65">
        <v>20212137</v>
      </c>
      <c r="C40" s="65" t="s">
        <v>363</v>
      </c>
      <c r="D40" s="66">
        <v>5.29</v>
      </c>
      <c r="E40" s="65">
        <v>6</v>
      </c>
    </row>
    <row r="41" ht="18.75" spans="1:5">
      <c r="A41" s="65"/>
      <c r="B41" s="65"/>
      <c r="C41" s="65"/>
      <c r="D41" s="66">
        <v>5.31</v>
      </c>
      <c r="E41" s="65"/>
    </row>
    <row r="42" ht="18.75" spans="1:5">
      <c r="A42" s="65"/>
      <c r="B42" s="65"/>
      <c r="C42" s="65"/>
      <c r="D42" s="65">
        <v>6.1</v>
      </c>
      <c r="E42" s="65"/>
    </row>
    <row r="43" ht="18.75" spans="1:5">
      <c r="A43" s="65"/>
      <c r="B43" s="65"/>
      <c r="C43" s="65" t="s">
        <v>364</v>
      </c>
      <c r="D43" s="66">
        <v>5.29</v>
      </c>
      <c r="E43" s="65">
        <v>4</v>
      </c>
    </row>
    <row r="44" ht="18.75" spans="1:5">
      <c r="A44" s="65"/>
      <c r="B44" s="65"/>
      <c r="C44" s="65"/>
      <c r="D44" s="66">
        <v>5.31</v>
      </c>
      <c r="E44" s="65"/>
    </row>
    <row r="45" ht="18.75" spans="1:5">
      <c r="A45" s="65"/>
      <c r="B45" s="65"/>
      <c r="C45" s="65" t="s">
        <v>365</v>
      </c>
      <c r="D45" s="66">
        <v>5.29</v>
      </c>
      <c r="E45" s="65">
        <v>6</v>
      </c>
    </row>
    <row r="46" ht="18.75" spans="1:5">
      <c r="A46" s="65"/>
      <c r="B46" s="65"/>
      <c r="C46" s="65"/>
      <c r="D46" s="66">
        <v>5.31</v>
      </c>
      <c r="E46" s="65"/>
    </row>
    <row r="47" ht="18.75" spans="1:5">
      <c r="A47" s="65"/>
      <c r="B47" s="65"/>
      <c r="C47" s="65"/>
      <c r="D47" s="65">
        <v>6.1</v>
      </c>
      <c r="E47" s="65"/>
    </row>
    <row r="48" ht="18.75" spans="1:5">
      <c r="A48" s="65"/>
      <c r="B48" s="65"/>
      <c r="C48" s="65" t="s">
        <v>366</v>
      </c>
      <c r="D48" s="66">
        <v>5.29</v>
      </c>
      <c r="E48" s="65">
        <v>4</v>
      </c>
    </row>
    <row r="49" ht="18.75" spans="1:5">
      <c r="A49" s="65"/>
      <c r="B49" s="65"/>
      <c r="C49" s="65"/>
      <c r="D49" s="66">
        <v>5.31</v>
      </c>
      <c r="E49" s="65"/>
    </row>
    <row r="50" ht="18.75" spans="1:5">
      <c r="A50" s="65"/>
      <c r="B50" s="65"/>
      <c r="C50" s="65" t="s">
        <v>367</v>
      </c>
      <c r="D50" s="66">
        <v>5.29</v>
      </c>
      <c r="E50" s="65">
        <v>4</v>
      </c>
    </row>
    <row r="51" ht="18.75" spans="1:5">
      <c r="A51" s="65"/>
      <c r="B51" s="65"/>
      <c r="C51" s="65"/>
      <c r="D51" s="65">
        <v>5.31</v>
      </c>
      <c r="E51" s="65"/>
    </row>
    <row r="52" ht="18.75" spans="1:5">
      <c r="A52" s="65"/>
      <c r="B52" s="65"/>
      <c r="C52" s="65" t="s">
        <v>368</v>
      </c>
      <c r="D52" s="65">
        <v>5.31</v>
      </c>
      <c r="E52" s="65">
        <v>2</v>
      </c>
    </row>
    <row r="53" ht="18.75" spans="1:5">
      <c r="A53" s="65"/>
      <c r="B53" s="65"/>
      <c r="C53" s="65" t="s">
        <v>369</v>
      </c>
      <c r="D53" s="65">
        <v>5.31</v>
      </c>
      <c r="E53" s="65">
        <v>4</v>
      </c>
    </row>
    <row r="54" ht="18.75" spans="1:5">
      <c r="A54" s="65"/>
      <c r="B54" s="65"/>
      <c r="C54" s="65"/>
      <c r="D54" s="65">
        <v>6.1</v>
      </c>
      <c r="E54" s="65"/>
    </row>
    <row r="55" ht="18.75" spans="1:5">
      <c r="A55" s="65"/>
      <c r="B55" s="65"/>
      <c r="C55" s="65" t="s">
        <v>370</v>
      </c>
      <c r="D55" s="65">
        <v>6.1</v>
      </c>
      <c r="E55" s="65">
        <v>2</v>
      </c>
    </row>
    <row r="56" ht="18.75" spans="1:5">
      <c r="A56" s="65"/>
      <c r="B56" s="65"/>
      <c r="C56" s="65" t="s">
        <v>371</v>
      </c>
      <c r="D56" s="65">
        <v>6.1</v>
      </c>
      <c r="E56" s="65">
        <v>2</v>
      </c>
    </row>
    <row r="57" ht="18.75" spans="1:5">
      <c r="A57" s="65"/>
      <c r="B57" s="65"/>
      <c r="C57" s="65" t="s">
        <v>372</v>
      </c>
      <c r="D57" s="65">
        <v>6.2</v>
      </c>
      <c r="E57" s="65">
        <v>2</v>
      </c>
    </row>
    <row r="58" ht="18.75" spans="1:5">
      <c r="A58" s="65"/>
      <c r="B58" s="65"/>
      <c r="C58" s="65" t="s">
        <v>373</v>
      </c>
      <c r="D58" s="65">
        <v>6.2</v>
      </c>
      <c r="E58" s="65">
        <v>2</v>
      </c>
    </row>
    <row r="59" ht="18.75" spans="1:5">
      <c r="A59" s="65"/>
      <c r="B59" s="65"/>
      <c r="C59" s="65" t="s">
        <v>368</v>
      </c>
      <c r="D59" s="65">
        <v>6.2</v>
      </c>
      <c r="E59" s="65">
        <v>2</v>
      </c>
    </row>
    <row r="60" ht="18.75" spans="1:5">
      <c r="A60" s="65"/>
      <c r="B60" s="65"/>
      <c r="C60" s="65" t="s">
        <v>374</v>
      </c>
      <c r="D60" s="65">
        <v>6.2</v>
      </c>
      <c r="E60" s="65">
        <v>2</v>
      </c>
    </row>
    <row r="61" ht="18.75" spans="1:5">
      <c r="A61" s="65"/>
      <c r="B61" s="65">
        <v>20212138</v>
      </c>
      <c r="C61" s="65" t="s">
        <v>375</v>
      </c>
      <c r="D61" s="66">
        <v>5.29</v>
      </c>
      <c r="E61" s="65">
        <v>2</v>
      </c>
    </row>
    <row r="62" ht="18.75" spans="1:5">
      <c r="A62" s="65"/>
      <c r="B62" s="65"/>
      <c r="C62" s="65" t="s">
        <v>376</v>
      </c>
      <c r="D62" s="66">
        <v>5.29</v>
      </c>
      <c r="E62" s="65">
        <v>2</v>
      </c>
    </row>
    <row r="63" ht="18.75" spans="1:5">
      <c r="A63" s="65"/>
      <c r="B63" s="65"/>
      <c r="C63" s="65" t="s">
        <v>377</v>
      </c>
      <c r="D63" s="65">
        <v>6.1</v>
      </c>
      <c r="E63" s="65">
        <v>2</v>
      </c>
    </row>
    <row r="64" ht="18.75" spans="1:5">
      <c r="A64" s="65"/>
      <c r="B64" s="65"/>
      <c r="C64" s="65" t="s">
        <v>378</v>
      </c>
      <c r="D64" s="65">
        <v>6.1</v>
      </c>
      <c r="E64" s="65">
        <v>2</v>
      </c>
    </row>
    <row r="65" ht="18.75" spans="1:5">
      <c r="A65" s="65"/>
      <c r="B65" s="65"/>
      <c r="C65" s="65" t="s">
        <v>379</v>
      </c>
      <c r="D65" s="65">
        <v>6.1</v>
      </c>
      <c r="E65" s="65">
        <v>2</v>
      </c>
    </row>
    <row r="66" ht="18.75" spans="1:5">
      <c r="A66" s="65"/>
      <c r="B66" s="65"/>
      <c r="C66" s="65" t="s">
        <v>380</v>
      </c>
      <c r="D66" s="65">
        <v>6.1</v>
      </c>
      <c r="E66" s="65">
        <v>2</v>
      </c>
    </row>
    <row r="67" ht="18.75" spans="1:5">
      <c r="A67" s="65"/>
      <c r="B67" s="65"/>
      <c r="C67" s="65" t="s">
        <v>381</v>
      </c>
      <c r="D67" s="65">
        <v>6.1</v>
      </c>
      <c r="E67" s="65">
        <v>2</v>
      </c>
    </row>
    <row r="68" ht="18.75" spans="1:5">
      <c r="A68" s="65"/>
      <c r="B68" s="65"/>
      <c r="C68" s="65" t="s">
        <v>382</v>
      </c>
      <c r="D68" s="65">
        <v>6.1</v>
      </c>
      <c r="E68" s="65">
        <v>2</v>
      </c>
    </row>
    <row r="69" ht="18.75" spans="1:5">
      <c r="A69" s="65"/>
      <c r="B69" s="65"/>
      <c r="C69" s="65" t="s">
        <v>383</v>
      </c>
      <c r="D69" s="65">
        <v>6.1</v>
      </c>
      <c r="E69" s="65">
        <v>2</v>
      </c>
    </row>
    <row r="70" ht="18.75" spans="1:5">
      <c r="A70" s="65"/>
      <c r="B70" s="65"/>
      <c r="C70" s="65" t="s">
        <v>384</v>
      </c>
      <c r="D70" s="65">
        <v>6.1</v>
      </c>
      <c r="E70" s="65">
        <v>2</v>
      </c>
    </row>
    <row r="71" ht="18.75" spans="1:5">
      <c r="A71" s="65"/>
      <c r="B71" s="65"/>
      <c r="C71" s="65" t="s">
        <v>385</v>
      </c>
      <c r="D71" s="65">
        <v>6.1</v>
      </c>
      <c r="E71" s="65">
        <v>2</v>
      </c>
    </row>
    <row r="72" ht="18.75" spans="1:5">
      <c r="A72" s="65"/>
      <c r="B72" s="65">
        <v>20213131</v>
      </c>
      <c r="C72" s="65" t="s">
        <v>386</v>
      </c>
      <c r="D72" s="66">
        <v>5.29</v>
      </c>
      <c r="E72" s="65">
        <v>2</v>
      </c>
    </row>
    <row r="73" ht="18.75" spans="1:5">
      <c r="A73" s="65"/>
      <c r="B73" s="65"/>
      <c r="C73" s="65" t="s">
        <v>387</v>
      </c>
      <c r="D73" s="65">
        <v>5.31</v>
      </c>
      <c r="E73" s="65">
        <v>2</v>
      </c>
    </row>
    <row r="74" ht="18.75" spans="1:5">
      <c r="A74" s="65"/>
      <c r="B74" s="65"/>
      <c r="C74" s="65" t="s">
        <v>388</v>
      </c>
      <c r="D74" s="65">
        <v>5.31</v>
      </c>
      <c r="E74" s="65">
        <v>2</v>
      </c>
    </row>
    <row r="75" ht="18.75" spans="1:5">
      <c r="A75" s="65"/>
      <c r="B75" s="65"/>
      <c r="C75" s="65" t="s">
        <v>389</v>
      </c>
      <c r="D75" s="65">
        <v>5.31</v>
      </c>
      <c r="E75" s="65">
        <v>2</v>
      </c>
    </row>
    <row r="76" ht="18.75" spans="1:5">
      <c r="A76" s="65"/>
      <c r="B76" s="65"/>
      <c r="C76" s="65" t="s">
        <v>390</v>
      </c>
      <c r="D76" s="65">
        <v>5.31</v>
      </c>
      <c r="E76" s="65">
        <v>4</v>
      </c>
    </row>
    <row r="77" ht="18.75" spans="1:5">
      <c r="A77" s="65"/>
      <c r="B77" s="65"/>
      <c r="C77" s="65"/>
      <c r="D77" s="65">
        <v>6.1</v>
      </c>
      <c r="E77" s="65"/>
    </row>
    <row r="78" ht="18.75" spans="1:5">
      <c r="A78" s="65"/>
      <c r="B78" s="65"/>
      <c r="C78" s="65" t="s">
        <v>391</v>
      </c>
      <c r="D78" s="65">
        <v>6.2</v>
      </c>
      <c r="E78" s="65">
        <v>2</v>
      </c>
    </row>
    <row r="79" ht="18.75" spans="1:5">
      <c r="A79" s="65"/>
      <c r="B79" s="65"/>
      <c r="C79" s="65" t="s">
        <v>388</v>
      </c>
      <c r="D79" s="65">
        <v>6.2</v>
      </c>
      <c r="E79" s="65">
        <v>2</v>
      </c>
    </row>
    <row r="80" ht="18.75" spans="1:5">
      <c r="A80" s="69" t="s">
        <v>3</v>
      </c>
      <c r="B80" s="70">
        <v>20212631</v>
      </c>
      <c r="C80" s="70" t="s">
        <v>392</v>
      </c>
      <c r="D80" s="71">
        <v>5.29</v>
      </c>
      <c r="E80" s="70">
        <v>2</v>
      </c>
    </row>
    <row r="81" ht="18.75" spans="1:5">
      <c r="A81" s="69"/>
      <c r="B81" s="70"/>
      <c r="C81" s="70" t="s">
        <v>393</v>
      </c>
      <c r="D81" s="71">
        <v>5.29</v>
      </c>
      <c r="E81" s="70">
        <v>2</v>
      </c>
    </row>
    <row r="82" ht="18.75" spans="1:5">
      <c r="A82" s="69"/>
      <c r="B82" s="70"/>
      <c r="C82" s="70" t="s">
        <v>394</v>
      </c>
      <c r="D82" s="71">
        <v>5.29</v>
      </c>
      <c r="E82" s="70">
        <v>2</v>
      </c>
    </row>
    <row r="83" ht="18.75" spans="1:5">
      <c r="A83" s="69"/>
      <c r="B83" s="70"/>
      <c r="C83" s="70" t="s">
        <v>395</v>
      </c>
      <c r="D83" s="71">
        <v>5.29</v>
      </c>
      <c r="E83" s="70">
        <v>2</v>
      </c>
    </row>
    <row r="84" ht="18.75" spans="1:5">
      <c r="A84" s="69"/>
      <c r="B84" s="70"/>
      <c r="C84" s="70" t="s">
        <v>396</v>
      </c>
      <c r="D84" s="71">
        <v>5.29</v>
      </c>
      <c r="E84" s="70">
        <v>2</v>
      </c>
    </row>
    <row r="85" ht="18.75" spans="1:5">
      <c r="A85" s="69"/>
      <c r="B85" s="70"/>
      <c r="C85" s="70" t="s">
        <v>397</v>
      </c>
      <c r="D85" s="71">
        <v>5.29</v>
      </c>
      <c r="E85" s="70">
        <v>2</v>
      </c>
    </row>
    <row r="86" ht="18.75" spans="1:5">
      <c r="A86" s="69"/>
      <c r="B86" s="70">
        <v>20212434</v>
      </c>
      <c r="C86" s="70" t="s">
        <v>398</v>
      </c>
      <c r="D86" s="71">
        <v>5.29</v>
      </c>
      <c r="E86" s="70">
        <v>2</v>
      </c>
    </row>
    <row r="87" ht="18.75" spans="1:5">
      <c r="A87" s="69"/>
      <c r="B87" s="70">
        <v>20212435</v>
      </c>
      <c r="C87" s="70" t="s">
        <v>399</v>
      </c>
      <c r="D87" s="71">
        <v>5.29</v>
      </c>
      <c r="E87" s="70">
        <v>2</v>
      </c>
    </row>
    <row r="88" ht="18.75" spans="1:5">
      <c r="A88" s="69"/>
      <c r="B88" s="70"/>
      <c r="C88" s="70" t="s">
        <v>400</v>
      </c>
      <c r="D88" s="71">
        <v>5.29</v>
      </c>
      <c r="E88" s="70">
        <v>2</v>
      </c>
    </row>
    <row r="89" ht="18.75" spans="1:5">
      <c r="A89" s="69"/>
      <c r="B89" s="70"/>
      <c r="C89" s="70" t="s">
        <v>401</v>
      </c>
      <c r="D89" s="71">
        <v>5.29</v>
      </c>
      <c r="E89" s="70">
        <v>2</v>
      </c>
    </row>
    <row r="90" ht="18.75" spans="1:5">
      <c r="A90" s="69"/>
      <c r="B90" s="70"/>
      <c r="C90" s="70" t="s">
        <v>402</v>
      </c>
      <c r="D90" s="71">
        <v>5.29</v>
      </c>
      <c r="E90" s="70">
        <v>2</v>
      </c>
    </row>
    <row r="91" ht="18.75" spans="1:5">
      <c r="A91" s="69"/>
      <c r="B91" s="70"/>
      <c r="C91" s="70" t="s">
        <v>403</v>
      </c>
      <c r="D91" s="71">
        <v>5.29</v>
      </c>
      <c r="E91" s="70">
        <v>2</v>
      </c>
    </row>
    <row r="92" ht="18.75" spans="1:5">
      <c r="A92" s="69"/>
      <c r="B92" s="70"/>
      <c r="C92" s="70" t="s">
        <v>404</v>
      </c>
      <c r="D92" s="71">
        <v>5.29</v>
      </c>
      <c r="E92" s="70">
        <v>2</v>
      </c>
    </row>
    <row r="93" ht="18.75" spans="1:5">
      <c r="A93" s="69"/>
      <c r="B93" s="70"/>
      <c r="C93" s="70" t="s">
        <v>405</v>
      </c>
      <c r="D93" s="71">
        <v>5.29</v>
      </c>
      <c r="E93" s="70">
        <v>2</v>
      </c>
    </row>
    <row r="94" ht="18.75" spans="1:5">
      <c r="A94" s="69"/>
      <c r="B94" s="70"/>
      <c r="C94" s="70" t="s">
        <v>406</v>
      </c>
      <c r="D94" s="71">
        <v>5.29</v>
      </c>
      <c r="E94" s="70">
        <v>2</v>
      </c>
    </row>
    <row r="95" ht="18.75" spans="1:5">
      <c r="A95" s="69"/>
      <c r="B95" s="70"/>
      <c r="C95" s="70" t="s">
        <v>407</v>
      </c>
      <c r="D95" s="71">
        <v>5.29</v>
      </c>
      <c r="E95" s="70">
        <v>2</v>
      </c>
    </row>
    <row r="96" ht="18.75" spans="1:5">
      <c r="A96" s="69"/>
      <c r="B96" s="70"/>
      <c r="C96" s="70" t="s">
        <v>408</v>
      </c>
      <c r="D96" s="71">
        <v>5.29</v>
      </c>
      <c r="E96" s="70">
        <v>2</v>
      </c>
    </row>
    <row r="97" ht="17.4" customHeight="1" spans="1:5">
      <c r="A97" s="69"/>
      <c r="B97" s="70"/>
      <c r="C97" s="70" t="s">
        <v>409</v>
      </c>
      <c r="D97" s="71">
        <v>5.29</v>
      </c>
      <c r="E97" s="70">
        <v>2</v>
      </c>
    </row>
    <row r="98" ht="17.4" customHeight="1" spans="1:5">
      <c r="A98" s="69"/>
      <c r="B98" s="70">
        <v>20212433</v>
      </c>
      <c r="C98" s="70" t="s">
        <v>410</v>
      </c>
      <c r="D98" s="71">
        <v>5.31</v>
      </c>
      <c r="E98" s="70">
        <v>2</v>
      </c>
    </row>
    <row r="99" ht="17.4" customHeight="1" spans="1:5">
      <c r="A99" s="69"/>
      <c r="B99" s="70">
        <v>20212431</v>
      </c>
      <c r="C99" s="70" t="s">
        <v>411</v>
      </c>
      <c r="D99" s="70">
        <v>6.1</v>
      </c>
      <c r="E99" s="70">
        <v>2</v>
      </c>
    </row>
    <row r="100" ht="17.4" customHeight="1" spans="1:5">
      <c r="A100" s="69"/>
      <c r="B100" s="70"/>
      <c r="C100" s="70"/>
      <c r="D100" s="70">
        <v>6.2</v>
      </c>
      <c r="E100" s="70">
        <v>2</v>
      </c>
    </row>
    <row r="101" ht="17.4" customHeight="1" spans="1:5">
      <c r="A101" s="69"/>
      <c r="B101" s="70"/>
      <c r="C101" s="70"/>
      <c r="D101" s="71">
        <v>5.29</v>
      </c>
      <c r="E101" s="70">
        <v>2</v>
      </c>
    </row>
    <row r="102" ht="17.4" customHeight="1" spans="1:5">
      <c r="A102" s="69"/>
      <c r="B102" s="70"/>
      <c r="C102" s="70"/>
      <c r="D102" s="71">
        <v>5.31</v>
      </c>
      <c r="E102" s="70">
        <v>2</v>
      </c>
    </row>
    <row r="103" ht="17.4" customHeight="1" spans="1:5">
      <c r="A103" s="69"/>
      <c r="B103" s="70">
        <v>20212535</v>
      </c>
      <c r="C103" s="70" t="s">
        <v>412</v>
      </c>
      <c r="D103" s="71">
        <v>5.3</v>
      </c>
      <c r="E103" s="70">
        <v>2</v>
      </c>
    </row>
    <row r="104" ht="17.4" customHeight="1" spans="1:5">
      <c r="A104" s="69"/>
      <c r="B104" s="70"/>
      <c r="C104" s="70" t="s">
        <v>413</v>
      </c>
      <c r="D104" s="71">
        <v>5.3</v>
      </c>
      <c r="E104" s="70">
        <v>2</v>
      </c>
    </row>
    <row r="105" ht="17.4" customHeight="1" spans="1:5">
      <c r="A105" s="69"/>
      <c r="B105" s="70"/>
      <c r="C105" s="70" t="s">
        <v>414</v>
      </c>
      <c r="D105" s="71">
        <v>5.3</v>
      </c>
      <c r="E105" s="70">
        <v>2</v>
      </c>
    </row>
    <row r="106" ht="17.4" customHeight="1" spans="1:5">
      <c r="A106" s="69"/>
      <c r="B106" s="70"/>
      <c r="C106" s="70" t="s">
        <v>415</v>
      </c>
      <c r="D106" s="71">
        <v>5.31</v>
      </c>
      <c r="E106" s="70">
        <v>2</v>
      </c>
    </row>
    <row r="107" ht="17.4" customHeight="1" spans="1:5">
      <c r="A107" s="69"/>
      <c r="B107" s="70"/>
      <c r="C107" s="70" t="s">
        <v>414</v>
      </c>
      <c r="D107" s="71">
        <v>5.31</v>
      </c>
      <c r="E107" s="70">
        <v>2</v>
      </c>
    </row>
    <row r="108" ht="17.4" customHeight="1" spans="1:5">
      <c r="A108" s="69"/>
      <c r="B108" s="70"/>
      <c r="C108" s="70" t="s">
        <v>416</v>
      </c>
      <c r="D108" s="71">
        <v>5.31</v>
      </c>
      <c r="E108" s="70">
        <v>2</v>
      </c>
    </row>
    <row r="109" ht="17.4" customHeight="1" spans="1:5">
      <c r="A109" s="69"/>
      <c r="B109" s="70"/>
      <c r="C109" s="70"/>
      <c r="D109" s="70">
        <v>6.1</v>
      </c>
      <c r="E109" s="70">
        <v>2</v>
      </c>
    </row>
    <row r="110" ht="17.4" customHeight="1" spans="1:5">
      <c r="A110" s="69"/>
      <c r="B110" s="70"/>
      <c r="C110" s="70"/>
      <c r="D110" s="70">
        <v>6.2</v>
      </c>
      <c r="E110" s="70">
        <v>2</v>
      </c>
    </row>
    <row r="111" ht="17.4" customHeight="1" spans="1:5">
      <c r="A111" s="69"/>
      <c r="B111" s="70"/>
      <c r="C111" s="70"/>
      <c r="D111" s="71">
        <v>5.3</v>
      </c>
      <c r="E111" s="70">
        <v>2</v>
      </c>
    </row>
    <row r="112" ht="17.4" customHeight="1" spans="1:5">
      <c r="A112" s="69"/>
      <c r="B112" s="70">
        <v>20212632</v>
      </c>
      <c r="C112" s="70" t="s">
        <v>417</v>
      </c>
      <c r="D112" s="70">
        <v>6.2</v>
      </c>
      <c r="E112" s="70">
        <v>2</v>
      </c>
    </row>
    <row r="113" ht="17.4" customHeight="1" spans="1:5">
      <c r="A113" s="65" t="s">
        <v>4</v>
      </c>
      <c r="B113" s="65">
        <v>20212731</v>
      </c>
      <c r="C113" s="65" t="s">
        <v>418</v>
      </c>
      <c r="D113" s="65">
        <v>5.31</v>
      </c>
      <c r="E113" s="65">
        <v>2</v>
      </c>
    </row>
    <row r="114" ht="17.4" customHeight="1" spans="1:5">
      <c r="A114" s="65"/>
      <c r="B114" s="65"/>
      <c r="C114" s="65" t="s">
        <v>419</v>
      </c>
      <c r="D114" s="65">
        <v>5.31</v>
      </c>
      <c r="E114" s="65">
        <v>2</v>
      </c>
    </row>
    <row r="115" ht="17.4" customHeight="1" spans="1:5">
      <c r="A115" s="65" t="s">
        <v>5</v>
      </c>
      <c r="B115" s="65">
        <v>20212331</v>
      </c>
      <c r="C115" s="65" t="s">
        <v>420</v>
      </c>
      <c r="D115" s="65" t="s">
        <v>421</v>
      </c>
      <c r="E115" s="65"/>
    </row>
    <row r="116" ht="17.4" customHeight="1" spans="1:5">
      <c r="A116" s="65"/>
      <c r="B116" s="65"/>
      <c r="C116" s="65" t="s">
        <v>422</v>
      </c>
      <c r="D116" s="71">
        <v>5.29</v>
      </c>
      <c r="E116" s="65">
        <v>2</v>
      </c>
    </row>
    <row r="117" ht="17.4" customHeight="1" spans="1:5">
      <c r="A117" s="65"/>
      <c r="B117" s="65"/>
      <c r="C117" s="65" t="s">
        <v>265</v>
      </c>
      <c r="D117" s="71">
        <v>5.29</v>
      </c>
      <c r="E117" s="65">
        <v>2</v>
      </c>
    </row>
    <row r="118" ht="17.4" customHeight="1" spans="1:5">
      <c r="A118" s="65"/>
      <c r="B118" s="65"/>
      <c r="C118" s="65" t="s">
        <v>423</v>
      </c>
      <c r="D118" s="71">
        <v>5.29</v>
      </c>
      <c r="E118" s="65">
        <v>2</v>
      </c>
    </row>
    <row r="119" ht="17.4" customHeight="1" spans="1:5">
      <c r="A119" s="65"/>
      <c r="B119" s="65"/>
      <c r="C119" s="65" t="s">
        <v>272</v>
      </c>
      <c r="D119" s="71">
        <v>5.29</v>
      </c>
      <c r="E119" s="65">
        <v>2</v>
      </c>
    </row>
    <row r="120" ht="17.4" customHeight="1" spans="1:5">
      <c r="A120" s="65"/>
      <c r="B120" s="65"/>
      <c r="C120" s="65" t="s">
        <v>271</v>
      </c>
      <c r="D120" s="71">
        <v>5.29</v>
      </c>
      <c r="E120" s="65">
        <v>2</v>
      </c>
    </row>
    <row r="121" ht="17.4" customHeight="1" spans="1:5">
      <c r="A121" s="65"/>
      <c r="B121" s="65"/>
      <c r="C121" s="65" t="s">
        <v>424</v>
      </c>
      <c r="D121" s="71">
        <v>5.29</v>
      </c>
      <c r="E121" s="65">
        <v>2</v>
      </c>
    </row>
    <row r="122" ht="17.4" customHeight="1" spans="1:5">
      <c r="A122" s="65"/>
      <c r="B122" s="65"/>
      <c r="C122" s="71" t="s">
        <v>425</v>
      </c>
      <c r="D122" s="71">
        <v>5.29</v>
      </c>
      <c r="E122" s="65">
        <v>4</v>
      </c>
    </row>
    <row r="123" ht="17.4" customHeight="1" spans="1:5">
      <c r="A123" s="65"/>
      <c r="B123" s="65"/>
      <c r="C123" s="71"/>
      <c r="D123" s="65">
        <v>6.3</v>
      </c>
      <c r="E123" s="65"/>
    </row>
    <row r="124" ht="17.4" customHeight="1" spans="1:5">
      <c r="A124" s="65"/>
      <c r="B124" s="65"/>
      <c r="C124" s="71" t="s">
        <v>275</v>
      </c>
      <c r="D124" s="71">
        <v>5.29</v>
      </c>
      <c r="E124" s="65">
        <v>2</v>
      </c>
    </row>
    <row r="125" ht="17.4" customHeight="1" spans="1:5">
      <c r="A125" s="65"/>
      <c r="B125" s="65">
        <v>20212332</v>
      </c>
      <c r="C125" s="65" t="s">
        <v>426</v>
      </c>
      <c r="D125" s="71">
        <v>5.29</v>
      </c>
      <c r="E125" s="65">
        <v>2</v>
      </c>
    </row>
    <row r="126" ht="17.4" customHeight="1" spans="1:5">
      <c r="A126" s="65"/>
      <c r="B126" s="65"/>
      <c r="C126" s="65" t="s">
        <v>427</v>
      </c>
      <c r="D126" s="71">
        <v>5.29</v>
      </c>
      <c r="E126" s="65">
        <v>2</v>
      </c>
    </row>
    <row r="127" ht="17.4" customHeight="1" spans="1:5">
      <c r="A127" s="65"/>
      <c r="B127" s="65"/>
      <c r="C127" s="65" t="s">
        <v>428</v>
      </c>
      <c r="D127" s="71">
        <v>5.29</v>
      </c>
      <c r="E127" s="65">
        <v>2</v>
      </c>
    </row>
    <row r="128" ht="17.4" customHeight="1" spans="1:5">
      <c r="A128" s="65"/>
      <c r="B128" s="65"/>
      <c r="C128" s="65" t="s">
        <v>429</v>
      </c>
      <c r="D128" s="71">
        <v>5.29</v>
      </c>
      <c r="E128" s="65">
        <v>2</v>
      </c>
    </row>
    <row r="129" ht="17.4" customHeight="1" spans="1:5">
      <c r="A129" s="65"/>
      <c r="B129" s="65"/>
      <c r="C129" s="65" t="s">
        <v>281</v>
      </c>
      <c r="D129" s="71">
        <v>5.29</v>
      </c>
      <c r="E129" s="65">
        <v>2</v>
      </c>
    </row>
    <row r="130" ht="17.4" customHeight="1" spans="1:5">
      <c r="A130" s="65"/>
      <c r="B130" s="65"/>
      <c r="C130" s="65" t="s">
        <v>430</v>
      </c>
      <c r="D130" s="71">
        <v>5.29</v>
      </c>
      <c r="E130" s="65">
        <v>2</v>
      </c>
    </row>
    <row r="131" ht="17.4" customHeight="1" spans="1:5">
      <c r="A131" s="65"/>
      <c r="B131" s="65"/>
      <c r="C131" s="65" t="s">
        <v>431</v>
      </c>
      <c r="D131" s="71">
        <v>5.29</v>
      </c>
      <c r="E131" s="65">
        <v>2</v>
      </c>
    </row>
    <row r="132" ht="17.4" customHeight="1" spans="1:5">
      <c r="A132" s="65"/>
      <c r="B132" s="65"/>
      <c r="C132" s="65" t="s">
        <v>432</v>
      </c>
      <c r="D132" s="71">
        <v>5.29</v>
      </c>
      <c r="E132" s="65">
        <v>2</v>
      </c>
    </row>
    <row r="133" ht="17.4" customHeight="1" spans="1:5">
      <c r="A133" s="65"/>
      <c r="B133" s="65"/>
      <c r="C133" s="65" t="s">
        <v>282</v>
      </c>
      <c r="D133" s="71">
        <v>5.29</v>
      </c>
      <c r="E133" s="65">
        <v>2</v>
      </c>
    </row>
    <row r="134" ht="17.4" customHeight="1" spans="1:5">
      <c r="A134" s="65"/>
      <c r="B134" s="65"/>
      <c r="C134" s="65" t="s">
        <v>433</v>
      </c>
      <c r="D134" s="71">
        <v>5.29</v>
      </c>
      <c r="E134" s="65">
        <v>2</v>
      </c>
    </row>
    <row r="135" ht="17.4" customHeight="1" spans="1:5">
      <c r="A135" s="65"/>
      <c r="B135" s="65"/>
      <c r="C135" s="65" t="s">
        <v>277</v>
      </c>
      <c r="D135" s="71">
        <v>5.29</v>
      </c>
      <c r="E135" s="65">
        <v>2</v>
      </c>
    </row>
    <row r="136" ht="17.4" customHeight="1" spans="1:5">
      <c r="A136" s="65"/>
      <c r="B136" s="65"/>
      <c r="C136" s="65"/>
      <c r="D136" s="71">
        <v>5.31</v>
      </c>
      <c r="E136" s="65">
        <v>2</v>
      </c>
    </row>
    <row r="137" ht="17.4" customHeight="1" spans="1:5">
      <c r="A137" s="65"/>
      <c r="B137" s="65"/>
      <c r="C137" s="65" t="s">
        <v>434</v>
      </c>
      <c r="D137" s="65">
        <v>6.2</v>
      </c>
      <c r="E137" s="65">
        <v>2</v>
      </c>
    </row>
    <row r="138" ht="17.4" customHeight="1" spans="1:5">
      <c r="A138" s="65"/>
      <c r="B138" s="65">
        <v>20212333</v>
      </c>
      <c r="C138" s="65" t="s">
        <v>435</v>
      </c>
      <c r="D138" s="65" t="s">
        <v>436</v>
      </c>
      <c r="E138" s="65"/>
    </row>
    <row r="139" ht="17.4" customHeight="1" spans="1:5">
      <c r="A139" s="65"/>
      <c r="B139" s="65"/>
      <c r="C139" s="65" t="s">
        <v>288</v>
      </c>
      <c r="D139" s="71">
        <v>5.29</v>
      </c>
      <c r="E139" s="65">
        <v>6</v>
      </c>
    </row>
    <row r="140" ht="17.4" customHeight="1" spans="1:5">
      <c r="A140" s="65"/>
      <c r="B140" s="65"/>
      <c r="C140" s="65"/>
      <c r="D140" s="65">
        <v>6.2</v>
      </c>
      <c r="E140" s="65"/>
    </row>
    <row r="141" ht="17.4" customHeight="1" spans="1:5">
      <c r="A141" s="65"/>
      <c r="B141" s="65"/>
      <c r="C141" s="65"/>
      <c r="D141" s="71">
        <v>5.3</v>
      </c>
      <c r="E141" s="65"/>
    </row>
    <row r="142" ht="17.4" customHeight="1" spans="1:5">
      <c r="A142" s="65"/>
      <c r="B142" s="65"/>
      <c r="C142" s="65" t="s">
        <v>437</v>
      </c>
      <c r="D142" s="71">
        <v>5.29</v>
      </c>
      <c r="E142" s="65">
        <v>2</v>
      </c>
    </row>
    <row r="143" ht="17.4" customHeight="1" spans="1:5">
      <c r="A143" s="65"/>
      <c r="B143" s="65"/>
      <c r="C143" s="65" t="s">
        <v>438</v>
      </c>
      <c r="D143" s="71">
        <v>5.3</v>
      </c>
      <c r="E143" s="65">
        <v>2</v>
      </c>
    </row>
    <row r="144" ht="18.75" spans="1:5">
      <c r="A144" s="65"/>
      <c r="B144" s="65"/>
      <c r="C144" s="65" t="s">
        <v>439</v>
      </c>
      <c r="D144" s="65">
        <v>6.1</v>
      </c>
      <c r="E144" s="65">
        <v>2</v>
      </c>
    </row>
  </sheetData>
  <mergeCells count="60">
    <mergeCell ref="A1:E1"/>
    <mergeCell ref="D115:E115"/>
    <mergeCell ref="D138:E138"/>
    <mergeCell ref="A3:A79"/>
    <mergeCell ref="A80:A112"/>
    <mergeCell ref="A113:A114"/>
    <mergeCell ref="A115:A144"/>
    <mergeCell ref="B3:B14"/>
    <mergeCell ref="B15:B29"/>
    <mergeCell ref="B30:B34"/>
    <mergeCell ref="B36:B39"/>
    <mergeCell ref="B40:B60"/>
    <mergeCell ref="B61:B71"/>
    <mergeCell ref="B72:B79"/>
    <mergeCell ref="B80:B85"/>
    <mergeCell ref="B87:B97"/>
    <mergeCell ref="B99:B102"/>
    <mergeCell ref="B103:B111"/>
    <mergeCell ref="B113:B114"/>
    <mergeCell ref="B115:B124"/>
    <mergeCell ref="B125:B137"/>
    <mergeCell ref="B138:B144"/>
    <mergeCell ref="C4:C6"/>
    <mergeCell ref="C7:C8"/>
    <mergeCell ref="C9:C10"/>
    <mergeCell ref="C11:C12"/>
    <mergeCell ref="C13:C14"/>
    <mergeCell ref="C15:C18"/>
    <mergeCell ref="C19:C22"/>
    <mergeCell ref="C26:C27"/>
    <mergeCell ref="C40:C42"/>
    <mergeCell ref="C43:C44"/>
    <mergeCell ref="C45:C47"/>
    <mergeCell ref="C48:C49"/>
    <mergeCell ref="C50:C51"/>
    <mergeCell ref="C53:C54"/>
    <mergeCell ref="C76:C77"/>
    <mergeCell ref="C99:C102"/>
    <mergeCell ref="C108:C111"/>
    <mergeCell ref="C122:C123"/>
    <mergeCell ref="C135:C136"/>
    <mergeCell ref="C139:C141"/>
    <mergeCell ref="D26:D27"/>
    <mergeCell ref="E4:E6"/>
    <mergeCell ref="E7:E8"/>
    <mergeCell ref="E9:E10"/>
    <mergeCell ref="E11:E12"/>
    <mergeCell ref="E13:E14"/>
    <mergeCell ref="E15:E18"/>
    <mergeCell ref="E19:E22"/>
    <mergeCell ref="E26:E27"/>
    <mergeCell ref="E40:E42"/>
    <mergeCell ref="E43:E44"/>
    <mergeCell ref="E45:E47"/>
    <mergeCell ref="E48:E49"/>
    <mergeCell ref="E50:E51"/>
    <mergeCell ref="E53:E54"/>
    <mergeCell ref="E76:E77"/>
    <mergeCell ref="E122:E123"/>
    <mergeCell ref="E139:E141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3" sqref="A3:A4"/>
    </sheetView>
  </sheetViews>
  <sheetFormatPr defaultColWidth="9" defaultRowHeight="13.5"/>
  <cols>
    <col min="1" max="1" width="20.6333333333333" customWidth="1"/>
    <col min="2" max="2" width="12.8166666666667" customWidth="1"/>
    <col min="3" max="3" width="10" customWidth="1"/>
    <col min="4" max="4" width="26" customWidth="1"/>
    <col min="5" max="7" width="14.5416666666667" customWidth="1"/>
  </cols>
  <sheetData>
    <row r="1" s="19" customFormat="1" ht="22.5" spans="1:9">
      <c r="A1" s="41" t="s">
        <v>440</v>
      </c>
      <c r="B1" s="42"/>
      <c r="C1" s="42"/>
      <c r="D1" s="42"/>
      <c r="E1" s="42"/>
      <c r="F1" s="42"/>
      <c r="G1" s="42"/>
      <c r="H1" s="42"/>
      <c r="I1" s="59"/>
    </row>
    <row r="2" s="39" customFormat="1" ht="20.25" spans="1:9">
      <c r="A2" s="24" t="s">
        <v>20</v>
      </c>
      <c r="B2" s="43" t="s">
        <v>339</v>
      </c>
      <c r="C2" s="43" t="s">
        <v>33</v>
      </c>
      <c r="D2" s="44" t="s">
        <v>34</v>
      </c>
      <c r="E2" s="45" t="s">
        <v>35</v>
      </c>
      <c r="F2" s="43" t="s">
        <v>36</v>
      </c>
      <c r="G2" s="43" t="s">
        <v>37</v>
      </c>
      <c r="H2" s="46" t="s">
        <v>27</v>
      </c>
      <c r="I2" s="60"/>
    </row>
    <row r="3" s="39" customFormat="1" ht="20.25" spans="1:9">
      <c r="A3" s="6" t="s">
        <v>2</v>
      </c>
      <c r="B3" s="47">
        <v>20212134</v>
      </c>
      <c r="C3" s="48" t="s">
        <v>441</v>
      </c>
      <c r="D3" s="48" t="s">
        <v>46</v>
      </c>
      <c r="E3" s="48">
        <v>2</v>
      </c>
      <c r="F3" s="48" t="s">
        <v>29</v>
      </c>
      <c r="G3" s="48" t="s">
        <v>41</v>
      </c>
      <c r="H3" s="49"/>
      <c r="I3" s="61"/>
    </row>
    <row r="4" s="40" customFormat="1" ht="20.4" customHeight="1" spans="1:9">
      <c r="A4" s="9"/>
      <c r="B4" s="50"/>
      <c r="C4" s="48" t="s">
        <v>442</v>
      </c>
      <c r="D4" s="48" t="s">
        <v>46</v>
      </c>
      <c r="E4" s="48">
        <v>2</v>
      </c>
      <c r="F4" s="48" t="s">
        <v>29</v>
      </c>
      <c r="G4" s="48" t="s">
        <v>41</v>
      </c>
      <c r="H4" s="51"/>
      <c r="I4" s="11"/>
    </row>
    <row r="5" ht="18.75" spans="1:9">
      <c r="A5" s="10" t="s">
        <v>3</v>
      </c>
      <c r="B5" s="52" t="s">
        <v>443</v>
      </c>
      <c r="C5" s="53"/>
      <c r="D5" s="53"/>
      <c r="E5" s="53"/>
      <c r="F5" s="53"/>
      <c r="G5" s="53"/>
      <c r="H5" s="53"/>
      <c r="I5" s="62"/>
    </row>
    <row r="6" ht="18.75" spans="1:9">
      <c r="A6" s="7" t="s">
        <v>4</v>
      </c>
      <c r="B6" s="54"/>
      <c r="C6" s="55"/>
      <c r="D6" s="55"/>
      <c r="E6" s="55"/>
      <c r="F6" s="55"/>
      <c r="G6" s="55"/>
      <c r="H6" s="55"/>
      <c r="I6" s="63"/>
    </row>
    <row r="7" ht="18.75" spans="1:9">
      <c r="A7" s="7" t="s">
        <v>5</v>
      </c>
      <c r="B7" s="56"/>
      <c r="C7" s="57"/>
      <c r="D7" s="57"/>
      <c r="E7" s="57"/>
      <c r="F7" s="57"/>
      <c r="G7" s="57"/>
      <c r="H7" s="57"/>
      <c r="I7" s="64"/>
    </row>
    <row r="11" spans="1:11">
      <c r="A11" s="58"/>
      <c r="K11" s="58"/>
    </row>
  </sheetData>
  <mergeCells count="7">
    <mergeCell ref="A1:I1"/>
    <mergeCell ref="H2:I2"/>
    <mergeCell ref="H3:I3"/>
    <mergeCell ref="H4:I4"/>
    <mergeCell ref="A3:A4"/>
    <mergeCell ref="B3:B4"/>
    <mergeCell ref="B5:I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学院学风反馈表</vt:lpstr>
      <vt:lpstr>日常旷课率</vt:lpstr>
      <vt:lpstr>日常旷课名单</vt:lpstr>
      <vt:lpstr>日常请假率</vt:lpstr>
      <vt:lpstr>日常请假名单</vt:lpstr>
      <vt:lpstr>日常迟到早退名单</vt:lpstr>
      <vt:lpstr>晚自习风气统计表</vt:lpstr>
      <vt:lpstr>晚自习请假</vt:lpstr>
      <vt:lpstr>晚自习旷课</vt:lpstr>
      <vt:lpstr>晚自习迟到早退</vt:lpstr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小华对我biubiubiu</dc:creator>
  <cp:lastModifiedBy>sally</cp:lastModifiedBy>
  <dcterms:created xsi:type="dcterms:W3CDTF">2021-04-04T12:18:00Z</dcterms:created>
  <dcterms:modified xsi:type="dcterms:W3CDTF">2022-06-15T00:07:05Z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38E11B2A9BC040B9A415C670E9C00E32</vt:lpwstr>
  </property>
  <property fmtid="{D5CDD505-2E9C-101B-9397-08002B2CF9AE}" pid="3" name="KSOProductBuildVer">
    <vt:lpwstr>2052-11.8.2.10154</vt:lpwstr>
  </property>
  <property fmtid="{D5CDD505-2E9C-101B-9397-08002B2CF9AE}" pid="4" name="KSOReadingLayout">
    <vt:bool>false</vt:bool>
  </property>
</Properties>
</file>