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50"/>
  </bookViews>
  <sheets>
    <sheet name="学院学风反馈表" sheetId="1" r:id="rId1"/>
    <sheet name="日常旷课率" sheetId="2" r:id="rId2"/>
    <sheet name="日常旷课名单" sheetId="3" r:id="rId3"/>
    <sheet name="日常请假率" sheetId="4" r:id="rId4"/>
    <sheet name="日常请假名单" sheetId="5" r:id="rId5"/>
    <sheet name="日常迟到早退" sheetId="14" r:id="rId6"/>
    <sheet name="晚自习风气统计表" sheetId="8" r:id="rId7"/>
    <sheet name="晚自习请假" sheetId="11" r:id="rId8"/>
    <sheet name="晚自习旷课" sheetId="9" r:id="rId9"/>
    <sheet name="晚自习迟到早退" sheetId="10" r:id="rId10"/>
    <sheet name="统计表" sheetId="12" r:id="rId11"/>
  </sheets>
  <definedNames>
    <definedName name="_xlnm._FilterDatabase" localSheetId="4" hidden="1">日常请假名单!$A$2:$I$278</definedName>
    <definedName name="_xlnm._FilterDatabase" localSheetId="10" hidden="1">统计表!$A$2:$E$205</definedName>
  </definedNames>
  <calcPr calcId="144525"/>
</workbook>
</file>

<file path=xl/sharedStrings.xml><?xml version="1.0" encoding="utf-8"?>
<sst xmlns="http://schemas.openxmlformats.org/spreadsheetml/2006/main" count="1486" uniqueCount="521">
  <si>
    <t>湖州学院2021-2022学年第二学期学风建设情况通报（第12周 5月9日-5月15日 ）</t>
  </si>
  <si>
    <t>学风指标</t>
  </si>
  <si>
    <t>经济管理学院</t>
  </si>
  <si>
    <t>人文学院</t>
  </si>
  <si>
    <t>理工学院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</si>
  <si>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</si>
  <si>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</si>
  <si>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</si>
  <si>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</si>
  <si>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</si>
  <si>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</si>
  <si>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晚自习风气统计表</t>
  </si>
  <si>
    <t>班级明细</t>
  </si>
  <si>
    <t>晚自习请假</t>
  </si>
  <si>
    <t>晚自习旷课</t>
  </si>
  <si>
    <t>晚自习迟到早退</t>
  </si>
  <si>
    <t>各学院统计表规范程度</t>
  </si>
  <si>
    <t>交齐且规范</t>
  </si>
  <si>
    <t>日常旷课率排名</t>
  </si>
  <si>
    <t>学院</t>
  </si>
  <si>
    <t>序号</t>
  </si>
  <si>
    <t>班级</t>
  </si>
  <si>
    <t>旷课人次</t>
  </si>
  <si>
    <t>班级总人数</t>
  </si>
  <si>
    <t>旷课率</t>
  </si>
  <si>
    <t>旷课率排名</t>
  </si>
  <si>
    <t>备注</t>
  </si>
  <si>
    <t>实习</t>
  </si>
  <si>
    <t>无故旷课</t>
  </si>
  <si>
    <t>湖州学院日常旷课名单统计表</t>
  </si>
  <si>
    <t>学号</t>
  </si>
  <si>
    <t>课程</t>
  </si>
  <si>
    <t>姓名</t>
  </si>
  <si>
    <t>详细节数（日期）</t>
  </si>
  <si>
    <t>累计节数</t>
  </si>
  <si>
    <t>旷课原因</t>
  </si>
  <si>
    <t>通报批评</t>
  </si>
  <si>
    <t>计算机办公</t>
  </si>
  <si>
    <t>李世航</t>
  </si>
  <si>
    <t>3（5.10）</t>
  </si>
  <si>
    <t>创新创业基础</t>
  </si>
  <si>
    <t>吴昊天</t>
  </si>
  <si>
    <t>2（5.9）</t>
  </si>
  <si>
    <t>运筹学</t>
  </si>
  <si>
    <t>3（5.9）</t>
  </si>
  <si>
    <t>大学生职业发展与就业指导（2）</t>
  </si>
  <si>
    <t>李梅夏</t>
  </si>
  <si>
    <t>2（5.11）</t>
  </si>
  <si>
    <t>英语听力</t>
  </si>
  <si>
    <t>王雪蕾</t>
  </si>
  <si>
    <t>毛概</t>
  </si>
  <si>
    <t>欧洲文化入门</t>
  </si>
  <si>
    <t>2（5.12）</t>
  </si>
  <si>
    <t>综合英语</t>
  </si>
  <si>
    <t>商务英语写作</t>
  </si>
  <si>
    <t>方振羽</t>
  </si>
  <si>
    <t>俞文杰</t>
  </si>
  <si>
    <t>丁俊晖</t>
  </si>
  <si>
    <t>汤家诚</t>
  </si>
  <si>
    <t>线性代数</t>
  </si>
  <si>
    <t>胡远</t>
  </si>
  <si>
    <t>2（5.10）</t>
  </si>
  <si>
    <t>C程序设计</t>
  </si>
  <si>
    <t>刘畅</t>
  </si>
  <si>
    <t>体育市场营销</t>
  </si>
  <si>
    <t>豆永航</t>
  </si>
  <si>
    <t>通报批评或警告处分</t>
  </si>
  <si>
    <t>武术与搏击</t>
  </si>
  <si>
    <t>体育休闲概论</t>
  </si>
  <si>
    <t>篮球专项</t>
  </si>
  <si>
    <t>大学英语（4）</t>
  </si>
  <si>
    <t>运动经营</t>
  </si>
  <si>
    <t>运动训练学</t>
  </si>
  <si>
    <t>大学语文</t>
  </si>
  <si>
    <t>王重文</t>
  </si>
  <si>
    <t>2（5.10)</t>
  </si>
  <si>
    <t>2000字检讨</t>
  </si>
  <si>
    <t>卢一帆</t>
  </si>
  <si>
    <t>王楮</t>
  </si>
  <si>
    <t>於子昂</t>
  </si>
  <si>
    <t>曹鸿斌</t>
  </si>
  <si>
    <t>湖州学院日常请假率排名</t>
  </si>
  <si>
    <t>请假人次</t>
  </si>
  <si>
    <t>请假率</t>
  </si>
  <si>
    <t>请假率排名</t>
  </si>
  <si>
    <t>许淑丽请假条未交</t>
  </si>
  <si>
    <t>湖州学院日常请假统计表</t>
  </si>
  <si>
    <t>请假节数（日期）</t>
  </si>
  <si>
    <t>颜蔚淑</t>
  </si>
  <si>
    <t>财务管理</t>
  </si>
  <si>
    <t>商务英语口语</t>
  </si>
  <si>
    <t>国际市场营销</t>
  </si>
  <si>
    <t>3（5.11）</t>
  </si>
  <si>
    <t>计量经济学</t>
  </si>
  <si>
    <t>3（5.12）</t>
  </si>
  <si>
    <t>跨国公司概论</t>
  </si>
  <si>
    <t>2（5.13）</t>
  </si>
  <si>
    <t>国际投资</t>
  </si>
  <si>
    <t>3（5.13）</t>
  </si>
  <si>
    <t>国际商务单证</t>
  </si>
  <si>
    <t>李贞娴</t>
  </si>
  <si>
    <t>张凯圆</t>
  </si>
  <si>
    <t>郭鸿鹏</t>
  </si>
  <si>
    <t>蒙永思</t>
  </si>
  <si>
    <t>杨子薇</t>
  </si>
  <si>
    <t>王奥博</t>
  </si>
  <si>
    <t>屠状状</t>
  </si>
  <si>
    <t>项腾辉</t>
  </si>
  <si>
    <t>郁杨</t>
  </si>
  <si>
    <t>商务英语</t>
  </si>
  <si>
    <t>电子商务系统设计</t>
  </si>
  <si>
    <t>新零售运营管理</t>
  </si>
  <si>
    <t>网络经济学</t>
  </si>
  <si>
    <t>SPSS应用软件</t>
  </si>
  <si>
    <t>电子商务法律</t>
  </si>
  <si>
    <t>秦梦春</t>
  </si>
  <si>
    <t>2 (5.9)</t>
  </si>
  <si>
    <t>钱佳欣</t>
  </si>
  <si>
    <t>物流专业英语</t>
  </si>
  <si>
    <t>物流信息管理</t>
  </si>
  <si>
    <t>钱笑妍</t>
  </si>
  <si>
    <t>量化投资策略</t>
  </si>
  <si>
    <t>大学生职业发展与就业分析</t>
  </si>
  <si>
    <t>证券学</t>
  </si>
  <si>
    <t>商业银行管理</t>
  </si>
  <si>
    <t>金融风险管理</t>
  </si>
  <si>
    <t>财政学</t>
  </si>
  <si>
    <t>基金管理</t>
  </si>
  <si>
    <t>杨天泽</t>
  </si>
  <si>
    <t>大学生职业发展与就业指导</t>
  </si>
  <si>
    <t>杨钰洲</t>
  </si>
  <si>
    <t>毛佳</t>
  </si>
  <si>
    <t>高敬伟</t>
  </si>
  <si>
    <t>行政法</t>
  </si>
  <si>
    <t>章涵</t>
  </si>
  <si>
    <t>社会保障概论</t>
  </si>
  <si>
    <t>申论与行政</t>
  </si>
  <si>
    <t>组织行为学</t>
  </si>
  <si>
    <t>人力资源管理与开发</t>
  </si>
  <si>
    <t>办公室管理</t>
  </si>
  <si>
    <t>姚国姣</t>
  </si>
  <si>
    <t>市场调查</t>
  </si>
  <si>
    <t>SPSS</t>
  </si>
  <si>
    <t>大学英语</t>
  </si>
  <si>
    <t>营销渠道</t>
  </si>
  <si>
    <t>创业创新基础</t>
  </si>
  <si>
    <t>毛泽东思想和中国特色社会主义理论体系概论</t>
  </si>
  <si>
    <t>王凡</t>
  </si>
  <si>
    <t>数据库原理</t>
  </si>
  <si>
    <t>计算机网络</t>
  </si>
  <si>
    <t>电子商务物流管理</t>
  </si>
  <si>
    <t>网络营销学</t>
  </si>
  <si>
    <t>网页设计与制作</t>
  </si>
  <si>
    <t>张莹</t>
  </si>
  <si>
    <t>统计学</t>
  </si>
  <si>
    <t>3（5.6）</t>
  </si>
  <si>
    <t>王岚</t>
  </si>
  <si>
    <t>物流模拟与仿真</t>
  </si>
  <si>
    <t>吕娜</t>
  </si>
  <si>
    <t>金融市场</t>
  </si>
  <si>
    <t>2（5.2）</t>
  </si>
  <si>
    <t>保险学</t>
  </si>
  <si>
    <t>3（5.2）</t>
  </si>
  <si>
    <t>胡鑫钰</t>
  </si>
  <si>
    <t>王宇欣</t>
  </si>
  <si>
    <t>周科希</t>
  </si>
  <si>
    <t>思想道德与法制</t>
  </si>
  <si>
    <t>许淑丽</t>
  </si>
  <si>
    <t>市场调查与预测</t>
  </si>
  <si>
    <t>跨境电子商务</t>
  </si>
  <si>
    <t>国际贸易谈判</t>
  </si>
  <si>
    <t>国际贸易理论与政策</t>
  </si>
  <si>
    <t>国际贸易实务</t>
  </si>
  <si>
    <t>吕佳敏</t>
  </si>
  <si>
    <t>2（5.09）</t>
  </si>
  <si>
    <t>李振</t>
  </si>
  <si>
    <t>大学英语4</t>
  </si>
  <si>
    <t>跨境电商</t>
  </si>
  <si>
    <t>国贸政策</t>
  </si>
  <si>
    <t>王家昊</t>
  </si>
  <si>
    <t>黄旭丹</t>
  </si>
  <si>
    <t>国贸理论与政策</t>
  </si>
  <si>
    <t>时雨珍</t>
  </si>
  <si>
    <t>高梦梦</t>
  </si>
  <si>
    <t>施子怡</t>
  </si>
  <si>
    <t>中国现当代文学</t>
  </si>
  <si>
    <t>董碧媛</t>
  </si>
  <si>
    <t>日与写作（1）</t>
  </si>
  <si>
    <t>高级日语（2）</t>
  </si>
  <si>
    <t>日语翻译理论与实践</t>
  </si>
  <si>
    <t>滕茜</t>
  </si>
  <si>
    <t>广告策划与设计（2)</t>
  </si>
  <si>
    <t>张佳颖</t>
  </si>
  <si>
    <t>跨文化商务交际</t>
  </si>
  <si>
    <t>商务英语翻译</t>
  </si>
  <si>
    <t>管理学</t>
  </si>
  <si>
    <t>国贸</t>
  </si>
  <si>
    <t>高级商务英语</t>
  </si>
  <si>
    <t>日语</t>
  </si>
  <si>
    <t>林梓心</t>
  </si>
  <si>
    <t>文化概论（2）</t>
  </si>
  <si>
    <t>经典文学作品选读（2）</t>
  </si>
  <si>
    <t>雷仪萍</t>
  </si>
  <si>
    <t>经典文学作品选读（3）</t>
  </si>
  <si>
    <t>胡缤尹</t>
  </si>
  <si>
    <t>思想道德与法治</t>
  </si>
  <si>
    <t>蒋筠卓</t>
  </si>
  <si>
    <t>居住空间设计</t>
  </si>
  <si>
    <t>潘澄浩</t>
  </si>
  <si>
    <t>设计思维方法</t>
  </si>
  <si>
    <t>4（5.10）</t>
  </si>
  <si>
    <t>桑林侨</t>
  </si>
  <si>
    <t>罗嘉欣</t>
  </si>
  <si>
    <t>楼馨玥</t>
  </si>
  <si>
    <t>徐逢源</t>
  </si>
  <si>
    <t>大学生心理健康</t>
  </si>
  <si>
    <t>郑雅</t>
  </si>
  <si>
    <t>曾莉萱</t>
  </si>
  <si>
    <t>陈妤欣</t>
  </si>
  <si>
    <t>朱夏霖</t>
  </si>
  <si>
    <t>设计色彩</t>
  </si>
  <si>
    <t>8（5.10）</t>
  </si>
  <si>
    <t>谢诗瑶</t>
  </si>
  <si>
    <t>周吉菁</t>
  </si>
  <si>
    <t>袁宇</t>
  </si>
  <si>
    <t>黄昊宇</t>
  </si>
  <si>
    <t>吴欣洁</t>
  </si>
  <si>
    <t>招贴设计</t>
  </si>
  <si>
    <t>施佳格</t>
  </si>
  <si>
    <t>沈奕晴</t>
  </si>
  <si>
    <t>中国文学批评史</t>
  </si>
  <si>
    <t>孟艺</t>
  </si>
  <si>
    <t>美学</t>
  </si>
  <si>
    <t>陈钰馨</t>
  </si>
  <si>
    <t>何晓悦</t>
  </si>
  <si>
    <t>现当代诗歌研究</t>
  </si>
  <si>
    <t>文学概论（2）</t>
  </si>
  <si>
    <t>刘菲菲</t>
  </si>
  <si>
    <t>写作（2）</t>
  </si>
  <si>
    <t>林彦君</t>
  </si>
  <si>
    <t>吕锦佳</t>
  </si>
  <si>
    <t>周瑜琦</t>
  </si>
  <si>
    <t>朱君颖</t>
  </si>
  <si>
    <t>高级英语（2）</t>
  </si>
  <si>
    <t>董佳昕</t>
  </si>
  <si>
    <t>英语词汇学</t>
  </si>
  <si>
    <t>英语笔译（2）</t>
  </si>
  <si>
    <t>英语写作（4）</t>
  </si>
  <si>
    <t>第二外语（2）</t>
  </si>
  <si>
    <t>英国文学（2）</t>
  </si>
  <si>
    <t>张红飞</t>
  </si>
  <si>
    <t>徐容</t>
  </si>
  <si>
    <t>黄克栋</t>
  </si>
  <si>
    <t>写作</t>
  </si>
  <si>
    <t>经典文学选读</t>
  </si>
  <si>
    <t>王雨夏</t>
  </si>
  <si>
    <t>徐瑜优</t>
  </si>
  <si>
    <t>缪瑷鲡</t>
  </si>
  <si>
    <t>老年康复护理</t>
  </si>
  <si>
    <t>外科护理</t>
  </si>
  <si>
    <t>戴涣涣</t>
  </si>
  <si>
    <t>蔡明磊</t>
  </si>
  <si>
    <t>乐喆颖</t>
  </si>
  <si>
    <t>尉沈钰</t>
  </si>
  <si>
    <t>杜瑶瑶</t>
  </si>
  <si>
    <t>徐思思</t>
  </si>
  <si>
    <t>护理技能综合训练</t>
  </si>
  <si>
    <t>黄晓佳</t>
  </si>
  <si>
    <t>毛可欣</t>
  </si>
  <si>
    <t>李悦阳</t>
  </si>
  <si>
    <t>赵露丹</t>
  </si>
  <si>
    <t>王瑶婷</t>
  </si>
  <si>
    <t>徐怡婷</t>
  </si>
  <si>
    <t>内科</t>
  </si>
  <si>
    <t>外科</t>
  </si>
  <si>
    <t>护理查房</t>
  </si>
  <si>
    <t>护理研究</t>
  </si>
  <si>
    <t>老年健康照护与促进</t>
  </si>
  <si>
    <t>护理综合技能训练</t>
  </si>
  <si>
    <t>急危重症护理学</t>
  </si>
  <si>
    <t>俞宁宁</t>
  </si>
  <si>
    <t>张雨倩</t>
  </si>
  <si>
    <t>老年健康照护和促进</t>
  </si>
  <si>
    <t>俞欣悦</t>
  </si>
  <si>
    <t>沈一鸣</t>
  </si>
  <si>
    <t>俞泽燕</t>
  </si>
  <si>
    <t>王舒婕</t>
  </si>
  <si>
    <t>杨亚贤</t>
  </si>
  <si>
    <t>吕敏</t>
  </si>
  <si>
    <t>章雨晴</t>
  </si>
  <si>
    <t>徐佳芸</t>
  </si>
  <si>
    <t>唐玲</t>
  </si>
  <si>
    <t>张婕</t>
  </si>
  <si>
    <t>张婷</t>
  </si>
  <si>
    <t>汪婧</t>
  </si>
  <si>
    <t>黄佳艳</t>
  </si>
  <si>
    <t>张昀</t>
  </si>
  <si>
    <t>陈汉平</t>
  </si>
  <si>
    <t>沈瑞永</t>
  </si>
  <si>
    <t>姜萍安</t>
  </si>
  <si>
    <t>高运东</t>
  </si>
  <si>
    <t>沈欢</t>
  </si>
  <si>
    <t>姚海波</t>
  </si>
  <si>
    <t>单片机原理及应用</t>
  </si>
  <si>
    <t>信号与系统</t>
  </si>
  <si>
    <t>中国近现代史纲要</t>
  </si>
  <si>
    <t>模拟电路</t>
  </si>
  <si>
    <t>张子强</t>
  </si>
  <si>
    <t>王世元</t>
  </si>
  <si>
    <t>护理学基础</t>
  </si>
  <si>
    <t>胡梁一</t>
  </si>
  <si>
    <t>戎恬</t>
  </si>
  <si>
    <t>专利与项目申报指导</t>
  </si>
  <si>
    <t>李怡</t>
  </si>
  <si>
    <t>有机化学实验</t>
  </si>
  <si>
    <t>4（5.9）</t>
  </si>
  <si>
    <t>贺子瑜</t>
  </si>
  <si>
    <t>洪梦婷</t>
  </si>
  <si>
    <t>马克斯主义原理</t>
  </si>
  <si>
    <t>姚艳玲</t>
  </si>
  <si>
    <t>护理学专业英语</t>
  </si>
  <si>
    <t>郑琬倩</t>
  </si>
  <si>
    <t>王期</t>
  </si>
  <si>
    <t>阮虞佳</t>
  </si>
  <si>
    <t>毛圆园</t>
  </si>
  <si>
    <t>俞亚薇</t>
  </si>
  <si>
    <t>毛艳丽</t>
  </si>
  <si>
    <t>冉艳平</t>
  </si>
  <si>
    <t>邵佳邻</t>
  </si>
  <si>
    <t>林姿辰</t>
  </si>
  <si>
    <t>贵艺婷</t>
  </si>
  <si>
    <t>徐王琳</t>
  </si>
  <si>
    <t>孙二龙</t>
  </si>
  <si>
    <t>吴冠成</t>
  </si>
  <si>
    <t>阮嘉铖</t>
  </si>
  <si>
    <t>贺新</t>
  </si>
  <si>
    <t>黄子涵</t>
  </si>
  <si>
    <t>赵颖</t>
  </si>
  <si>
    <t>朱柏豪</t>
  </si>
  <si>
    <t>叶浩楠</t>
  </si>
  <si>
    <t>谢绍军</t>
  </si>
  <si>
    <t>杨宗乐</t>
  </si>
  <si>
    <t>小球类（网球）</t>
  </si>
  <si>
    <t>基本体操与健美操</t>
  </si>
  <si>
    <t>田径与体能训练</t>
  </si>
  <si>
    <t>潘俊天</t>
  </si>
  <si>
    <t>林喆</t>
  </si>
  <si>
    <t>运动生理学</t>
  </si>
  <si>
    <t>卢俊雄</t>
  </si>
  <si>
    <t>湖州学院日常迟到早退统计表</t>
  </si>
  <si>
    <t>类别</t>
  </si>
  <si>
    <t>日期</t>
  </si>
  <si>
    <t>无</t>
  </si>
  <si>
    <t>夏昌冬</t>
  </si>
  <si>
    <t>内科护理学</t>
  </si>
  <si>
    <t>迟到</t>
  </si>
  <si>
    <t>迟到3mins</t>
  </si>
  <si>
    <t>迟到1min</t>
  </si>
  <si>
    <t>刘欣悦</t>
  </si>
  <si>
    <t>杨文武</t>
  </si>
  <si>
    <t>迟到2min</t>
  </si>
  <si>
    <t>詹涵晨</t>
  </si>
  <si>
    <t>迟到4min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</si>
  <si>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</si>
  <si>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</si>
  <si>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</si>
  <si>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</si>
  <si>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</si>
  <si>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</si>
  <si>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</si>
  <si>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</si>
  <si>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</si>
  <si>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</si>
  <si>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</si>
  <si>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</si>
  <si>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</si>
  <si>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</si>
  <si>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</si>
  <si>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周三2人迟到5min</t>
  </si>
  <si>
    <t>周一1人手机未交</t>
  </si>
  <si>
    <t>/</t>
  </si>
  <si>
    <t>周日多人手机未交 周一2人睡觉</t>
  </si>
  <si>
    <t>周日多人手机未交</t>
  </si>
  <si>
    <t>周日多人手机未交，周二多人手机未交</t>
  </si>
  <si>
    <t>周日班会</t>
  </si>
  <si>
    <t>周二多人手机未交；周三1人手机未交</t>
  </si>
  <si>
    <t>周日吵闹，多人手机未交 周一多人手机未交，周二2人睡觉，周四3人手机未交</t>
  </si>
  <si>
    <t>周日吵闹，王杨冉、姚俞琳手机未交 周一1人手机未交</t>
  </si>
  <si>
    <t>周四吵闹，2人手机未交</t>
  </si>
  <si>
    <t>周日上课</t>
  </si>
  <si>
    <t>周三2人手机未交</t>
  </si>
  <si>
    <t>周三全班未交手机</t>
  </si>
  <si>
    <t>手机未交</t>
  </si>
  <si>
    <t>周三全班吵闹</t>
  </si>
  <si>
    <t>周三全班未交手机，周四吵闹</t>
  </si>
  <si>
    <t>周四班会</t>
  </si>
  <si>
    <t>周日班会 周二班会 周四班会</t>
  </si>
  <si>
    <t>周日班会 周四班会</t>
  </si>
  <si>
    <t>没有手机袋</t>
  </si>
  <si>
    <t>湖州学院晚自修请假统计表</t>
  </si>
  <si>
    <t>班 级</t>
  </si>
  <si>
    <t>请假日期</t>
  </si>
  <si>
    <t>求晶晶</t>
  </si>
  <si>
    <t>张婕瑜</t>
  </si>
  <si>
    <t>王雪</t>
  </si>
  <si>
    <t>李梦玲</t>
  </si>
  <si>
    <t>周嘉亚</t>
  </si>
  <si>
    <t>李姣珂</t>
  </si>
  <si>
    <t>王铀飞</t>
  </si>
  <si>
    <t>莫晨益</t>
  </si>
  <si>
    <t>郑宇铖</t>
  </si>
  <si>
    <t>周嘉玉</t>
  </si>
  <si>
    <t>金佳霏</t>
  </si>
  <si>
    <t>吕玮婷</t>
  </si>
  <si>
    <t>林心悦</t>
  </si>
  <si>
    <t>王鑫</t>
  </si>
  <si>
    <t>曹可欣</t>
  </si>
  <si>
    <t>王跃晗</t>
  </si>
  <si>
    <t>陈庆凯</t>
  </si>
  <si>
    <t>朱敬业</t>
  </si>
  <si>
    <t>李森</t>
  </si>
  <si>
    <t>卓星宇</t>
  </si>
  <si>
    <t>王知全</t>
  </si>
  <si>
    <t>万杜祯</t>
  </si>
  <si>
    <t>陈丹妮</t>
  </si>
  <si>
    <t>沈奕瑶</t>
  </si>
  <si>
    <t>陈盈盈</t>
  </si>
  <si>
    <t>张莹莹</t>
  </si>
  <si>
    <t>江胜晨</t>
  </si>
  <si>
    <t>熊玉蓉</t>
  </si>
  <si>
    <t>翁志鑫</t>
  </si>
  <si>
    <t>吴思怡</t>
  </si>
  <si>
    <t>谢徐梦</t>
  </si>
  <si>
    <t>刘佳</t>
  </si>
  <si>
    <t>高金兰</t>
  </si>
  <si>
    <t>朱素慧</t>
  </si>
  <si>
    <t>钱欣怡</t>
  </si>
  <si>
    <t>贾云蔚</t>
  </si>
  <si>
    <t>吴若宁</t>
  </si>
  <si>
    <t>邵恺锐</t>
  </si>
  <si>
    <t>陈清</t>
  </si>
  <si>
    <t>张君兰</t>
  </si>
  <si>
    <t>袁湘岚</t>
  </si>
  <si>
    <t>邓冬宇</t>
  </si>
  <si>
    <t>刘彤</t>
  </si>
  <si>
    <t>赵小蕊</t>
  </si>
  <si>
    <t>陆逸婷</t>
  </si>
  <si>
    <t>林烨</t>
  </si>
  <si>
    <t>何佳琦</t>
  </si>
  <si>
    <t>徐洋</t>
  </si>
  <si>
    <t>傅晓洁</t>
  </si>
  <si>
    <t>吕梦阳</t>
  </si>
  <si>
    <t>杨雪</t>
  </si>
  <si>
    <t>陈瑜佳</t>
  </si>
  <si>
    <t>梁哲</t>
  </si>
  <si>
    <t>邹双林</t>
  </si>
  <si>
    <t>王建昌</t>
  </si>
  <si>
    <t>沈诺雯</t>
  </si>
  <si>
    <t>褚择旸</t>
  </si>
  <si>
    <t>叶诗阳</t>
  </si>
  <si>
    <t>褚俊健</t>
  </si>
  <si>
    <t>陈颖</t>
  </si>
  <si>
    <t>程静</t>
  </si>
  <si>
    <t>刘家瑞</t>
  </si>
  <si>
    <t>尹昱斌</t>
  </si>
  <si>
    <t>王路</t>
  </si>
  <si>
    <t>苏锦萍</t>
  </si>
  <si>
    <t>顾霄凡</t>
  </si>
  <si>
    <t>潘羽</t>
  </si>
  <si>
    <t>张小瑞</t>
  </si>
  <si>
    <t>王茂鲜</t>
  </si>
  <si>
    <t>方如紫超</t>
  </si>
  <si>
    <t>丁怡</t>
  </si>
  <si>
    <t>李莎</t>
  </si>
  <si>
    <t>汤颖</t>
  </si>
  <si>
    <t>王琳</t>
  </si>
  <si>
    <t>王良健</t>
  </si>
  <si>
    <t>秦丽园</t>
  </si>
  <si>
    <t>林心銮</t>
  </si>
  <si>
    <t>智静娴</t>
  </si>
  <si>
    <t>康鹏伟</t>
  </si>
  <si>
    <t>徐岩</t>
  </si>
  <si>
    <t>周于扬</t>
  </si>
  <si>
    <t>苟思悦</t>
  </si>
  <si>
    <t>王安琪</t>
  </si>
  <si>
    <t>代雯雯</t>
  </si>
  <si>
    <t>徐含旖</t>
  </si>
  <si>
    <t>李宗</t>
  </si>
  <si>
    <t>汪婷婷</t>
  </si>
  <si>
    <t>李怡娴</t>
  </si>
  <si>
    <t>吕邦策</t>
  </si>
  <si>
    <t>梁鲁平</t>
  </si>
  <si>
    <t>邓霖羚</t>
  </si>
  <si>
    <t>季俊吉</t>
  </si>
  <si>
    <t>方祥林</t>
  </si>
  <si>
    <t>钱梓怡</t>
  </si>
  <si>
    <t>黄锦煜</t>
  </si>
  <si>
    <t>李舒婷</t>
  </si>
  <si>
    <t>张昊田</t>
  </si>
  <si>
    <t>王乾宇</t>
  </si>
  <si>
    <t>杨舒燕</t>
  </si>
  <si>
    <t>吴伊嘉</t>
  </si>
  <si>
    <t>陈琪</t>
  </si>
  <si>
    <t>廖雨昕</t>
  </si>
  <si>
    <t>何雨彤</t>
  </si>
  <si>
    <t>于雨露</t>
  </si>
  <si>
    <t>潘颜玉</t>
  </si>
  <si>
    <t>高文奕</t>
  </si>
  <si>
    <t>长期请假（上海隔离）</t>
  </si>
  <si>
    <t>湖州学院晚自修旷课统计表</t>
  </si>
  <si>
    <t>处理结果</t>
  </si>
  <si>
    <t>湖州学院晚自修迟到早退统计表</t>
  </si>
  <si>
    <t>张佳一</t>
  </si>
  <si>
    <t>吕兆唯</t>
  </si>
  <si>
    <t>朱心怡</t>
  </si>
  <si>
    <t>迟到5min</t>
  </si>
  <si>
    <t>隆玉凤</t>
  </si>
  <si>
    <t>上交情况</t>
  </si>
  <si>
    <t>齐全</t>
  </si>
  <si>
    <t xml:space="preserve"> </t>
  </si>
  <si>
    <t>结课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</si>
</sst>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59">
    <font>
      <sz val="11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FF0000"/>
      <name val="仿宋_GB2312"/>
      <charset val="134"/>
    </font>
    <font>
      <sz val="12"/>
      <color rgb="FFFF000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黑体"/>
      <charset val="134"/>
    </font>
    <font>
      <b/>
      <sz val="16"/>
      <color indexed="8"/>
      <name val="黑体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6"/>
      <color rgb="FF000000"/>
      <name val="宋体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b/>
      <sz val="18"/>
      <color rgb="FF000000"/>
      <name val="黑体"/>
      <charset val="134"/>
    </font>
    <font>
      <b/>
      <sz val="18"/>
      <color indexed="8"/>
      <name val="宋体"/>
      <charset val="134"/>
    </font>
    <font>
      <sz val="12"/>
      <color indexed="8"/>
      <name val="仿宋_GB2312"/>
      <charset val="134"/>
    </font>
    <font>
      <b/>
      <sz val="12"/>
      <color indexed="8"/>
      <name val="宋体"/>
      <charset val="134"/>
    </font>
    <font>
      <b/>
      <sz val="16"/>
      <color rgb="FFFF0000"/>
      <name val="黑体"/>
      <charset val="134"/>
    </font>
    <font>
      <sz val="16"/>
      <name val="黑体"/>
      <charset val="134"/>
    </font>
    <font>
      <sz val="12"/>
      <name val="黑体"/>
      <charset val="134"/>
    </font>
    <font>
      <b/>
      <sz val="16"/>
      <color rgb="FF000000"/>
      <name val="黑体"/>
      <charset val="134"/>
    </font>
    <font>
      <b/>
      <sz val="12"/>
      <color rgb="FF000000"/>
      <name val="黑体"/>
      <charset val="134"/>
    </font>
    <font>
      <b/>
      <sz val="16"/>
      <name val="仿宋_GB2312"/>
      <charset val="134"/>
    </font>
    <font>
      <sz val="14"/>
      <name val="宋体"/>
      <charset val="134"/>
    </font>
    <font>
      <sz val="16"/>
      <name val="仿宋_GB2312"/>
      <charset val="134"/>
    </font>
    <font>
      <u/>
      <sz val="16"/>
      <color rgb="FF0000FF"/>
      <name val="仿宋_GB2312"/>
      <charset val="134"/>
    </font>
    <font>
      <u/>
      <sz val="16"/>
      <color rgb="FF800080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134"/>
    </font>
    <font>
      <u/>
      <sz val="16"/>
      <color rgb="FF80008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3" fillId="7" borderId="19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0">
      <protection locked="0"/>
    </xf>
    <xf numFmtId="9" fontId="9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12" borderId="22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1" fillId="10" borderId="25" applyNumberFormat="0" applyAlignment="0" applyProtection="0">
      <alignment vertical="center"/>
    </xf>
    <xf numFmtId="0" fontId="46" fillId="10" borderId="19" applyNumberFormat="0" applyAlignment="0" applyProtection="0">
      <alignment vertical="center"/>
    </xf>
    <xf numFmtId="0" fontId="48" fillId="19" borderId="23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8" fillId="0" borderId="0">
      <protection locked="0"/>
    </xf>
    <xf numFmtId="0" fontId="54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1" xfId="49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13" fillId="0" borderId="13" xfId="49" applyFont="1" applyFill="1" applyBorder="1" applyAlignment="1" applyProtection="1">
      <alignment horizontal="center" vertical="center"/>
    </xf>
    <xf numFmtId="0" fontId="13" fillId="0" borderId="14" xfId="49" applyFont="1" applyFill="1" applyBorder="1" applyAlignment="1" applyProtection="1">
      <alignment horizontal="center" vertical="center"/>
    </xf>
    <xf numFmtId="49" fontId="14" fillId="0" borderId="1" xfId="49" applyNumberFormat="1" applyFont="1" applyFill="1" applyBorder="1" applyAlignment="1" applyProtection="1">
      <alignment horizontal="center" vertical="center"/>
    </xf>
    <xf numFmtId="176" fontId="14" fillId="0" borderId="1" xfId="49" applyNumberFormat="1" applyFont="1" applyFill="1" applyBorder="1" applyAlignment="1" applyProtection="1">
      <alignment horizontal="center" vertical="center"/>
    </xf>
    <xf numFmtId="0" fontId="14" fillId="0" borderId="1" xfId="49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5" xfId="49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1" xfId="49" applyFont="1" applyBorder="1" applyAlignment="1" applyProtection="1">
      <alignment horizontal="center" vertical="center"/>
    </xf>
    <xf numFmtId="0" fontId="21" fillId="0" borderId="1" xfId="49" applyFont="1" applyFill="1" applyBorder="1" applyAlignment="1" applyProtection="1">
      <alignment horizontal="center" vertical="center"/>
    </xf>
    <xf numFmtId="0" fontId="22" fillId="0" borderId="1" xfId="49" applyFont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16" fillId="0" borderId="1" xfId="49" applyFont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6" fillId="0" borderId="1" xfId="49" applyNumberFormat="1" applyFont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0" fontId="28" fillId="0" borderId="1" xfId="0" applyNumberFormat="1" applyFont="1" applyFill="1" applyBorder="1" applyAlignment="1">
      <alignment horizontal="center" vertical="center"/>
    </xf>
    <xf numFmtId="10" fontId="5" fillId="0" borderId="1" xfId="11" applyNumberFormat="1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1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0" fontId="4" fillId="0" borderId="0" xfId="0" applyNumberFormat="1" applyFont="1">
      <alignment vertical="center"/>
    </xf>
    <xf numFmtId="10" fontId="0" fillId="0" borderId="0" xfId="0" applyNumberFormat="1" applyBorder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11" applyNumberFormat="1" applyFont="1" applyFill="1" applyBorder="1" applyAlignment="1">
      <alignment horizontal="center" vertical="center"/>
    </xf>
    <xf numFmtId="0" fontId="5" fillId="3" borderId="1" xfId="50" applyFont="1" applyFill="1" applyBorder="1" applyAlignment="1">
      <alignment horizontal="center" vertical="center"/>
    </xf>
    <xf numFmtId="10" fontId="10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0" fontId="0" fillId="0" borderId="0" xfId="0" applyNumberFormat="1" applyFont="1" applyFill="1">
      <alignment vertical="center"/>
    </xf>
    <xf numFmtId="0" fontId="31" fillId="0" borderId="0" xfId="0" applyFont="1">
      <alignment vertical="center"/>
    </xf>
    <xf numFmtId="0" fontId="31" fillId="0" borderId="0" xfId="0" applyFont="1" applyFill="1">
      <alignment vertical="center"/>
    </xf>
    <xf numFmtId="10" fontId="31" fillId="0" borderId="0" xfId="0" applyNumberFormat="1" applyFont="1">
      <alignment vertical="center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0" fontId="33" fillId="0" borderId="1" xfId="10" applyNumberFormat="1" applyFont="1" applyBorder="1" applyAlignment="1">
      <alignment horizontal="center" vertical="center"/>
      <protection locked="0"/>
    </xf>
    <xf numFmtId="10" fontId="33" fillId="0" borderId="1" xfId="10" applyNumberFormat="1" applyFont="1" applyBorder="1" applyAlignment="1">
      <alignment horizontal="center"/>
      <protection locked="0"/>
    </xf>
    <xf numFmtId="0" fontId="33" fillId="0" borderId="1" xfId="10" applyFont="1" applyBorder="1" applyAlignment="1">
      <alignment horizontal="center" vertical="center"/>
      <protection locked="0"/>
    </xf>
    <xf numFmtId="0" fontId="33" fillId="0" borderId="1" xfId="10" applyFont="1" applyBorder="1" applyAlignment="1">
      <alignment horizontal="center"/>
      <protection locked="0"/>
    </xf>
    <xf numFmtId="0" fontId="34" fillId="0" borderId="1" xfId="10" applyFont="1" applyBorder="1" applyAlignment="1">
      <alignment horizontal="center" vertical="center"/>
      <protection locked="0"/>
    </xf>
    <xf numFmtId="0" fontId="35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6" fillId="0" borderId="0" xfId="10" applyBorder="1">
      <protection locked="0"/>
    </xf>
    <xf numFmtId="10" fontId="34" fillId="0" borderId="0" xfId="10" applyNumberFormat="1" applyFont="1" applyBorder="1" applyAlignment="1">
      <alignment horizontal="center"/>
      <protection locked="0"/>
    </xf>
    <xf numFmtId="0" fontId="34" fillId="0" borderId="0" xfId="10" applyFont="1" applyBorder="1" applyAlignment="1">
      <alignment horizontal="center"/>
      <protection locked="0"/>
    </xf>
    <xf numFmtId="0" fontId="37" fillId="0" borderId="0" xfId="10" applyFont="1" applyBorder="1" applyAlignment="1">
      <alignment horizontal="center"/>
      <protection locked="0"/>
    </xf>
    <xf numFmtId="0" fontId="32" fillId="0" borderId="0" xfId="10" applyFont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workbookViewId="0">
      <selection activeCell="B3" sqref="B3"/>
    </sheetView>
  </sheetViews>
  <sheetFormatPr defaultColWidth="9" defaultRowHeight="20.25" outlineLevelCol="5"/>
  <cols>
    <col min="1" max="1" width="39.0916666666667" style="181" customWidth="1"/>
    <col min="2" max="5" width="24.8166666666667" style="181" customWidth="1"/>
    <col min="6" max="16384" width="9" style="181"/>
  </cols>
  <sheetData>
    <row r="1" s="179" customFormat="1" ht="21" customHeight="1" spans="1:5">
      <c r="A1" s="4" t="s">
        <v>0</v>
      </c>
      <c r="B1" s="5"/>
      <c r="C1" s="5"/>
      <c r="D1" s="5"/>
      <c r="E1" s="5"/>
    </row>
    <row r="2" s="180" customFormat="1" ht="21" customHeight="1" spans="1:5">
      <c r="A2" s="160" t="s">
        <v>1</v>
      </c>
      <c r="B2" s="160" t="s">
        <v>2</v>
      </c>
      <c r="C2" s="160" t="s">
        <v>3</v>
      </c>
      <c r="D2" s="160" t="s">
        <v>4</v>
      </c>
      <c r="E2" s="160" t="s">
        <v>5</v>
      </c>
    </row>
    <row r="3" s="179" customFormat="1" ht="21" customHeight="1" spans="1:5">
      <c r="A3" s="182" t="s">
        <v>6</v>
      </c>
      <c r="B3" s="183">
        <f>3/1851</f>
        <v>0.00162074554294976</v>
      </c>
      <c r="C3" s="183">
        <f>10/2458</f>
        <v>0.00406834825061025</v>
      </c>
      <c r="D3" s="184">
        <f>3/3138</f>
        <v>0.000956022944550669</v>
      </c>
      <c r="E3" s="183">
        <f>17/319</f>
        <v>0.0532915360501567</v>
      </c>
    </row>
    <row r="4" s="179" customFormat="1" ht="21" customHeight="1" spans="1:5">
      <c r="A4" s="182" t="s">
        <v>7</v>
      </c>
      <c r="B4" s="185">
        <v>3</v>
      </c>
      <c r="C4" s="186">
        <v>10</v>
      </c>
      <c r="D4" s="186">
        <v>3</v>
      </c>
      <c r="E4" s="185">
        <v>17</v>
      </c>
    </row>
    <row r="5" s="179" customFormat="1" ht="21" customHeight="1" spans="1:5">
      <c r="A5" s="182" t="s">
        <v>8</v>
      </c>
      <c r="B5" s="183">
        <f>88/1850</f>
        <v>0.0475675675675676</v>
      </c>
      <c r="C5" s="183">
        <f>69/2458</f>
        <v>0.0280716029292107</v>
      </c>
      <c r="D5" s="183">
        <f>95/3116</f>
        <v>0.0304878048780488</v>
      </c>
      <c r="E5" s="183">
        <f>24/319</f>
        <v>0.0752351097178683</v>
      </c>
    </row>
    <row r="6" s="179" customFormat="1" ht="21" customHeight="1" spans="1:5">
      <c r="A6" s="182" t="s">
        <v>9</v>
      </c>
      <c r="B6" s="185">
        <v>88</v>
      </c>
      <c r="C6" s="186">
        <v>69</v>
      </c>
      <c r="D6" s="186">
        <v>95</v>
      </c>
      <c r="E6" s="186">
        <v>24</v>
      </c>
    </row>
    <row r="7" s="179" customFormat="1" ht="21" customHeight="1" spans="1:5">
      <c r="A7" s="182" t="s">
        <v>10</v>
      </c>
      <c r="B7" s="182">
        <v>0</v>
      </c>
      <c r="C7" s="182">
        <v>0</v>
      </c>
      <c r="D7" s="185">
        <v>1</v>
      </c>
      <c r="E7" s="185">
        <v>5</v>
      </c>
    </row>
    <row r="8" s="179" customFormat="1" ht="21" customHeight="1" spans="1:5">
      <c r="A8" s="182" t="s">
        <v>11</v>
      </c>
      <c r="B8" s="187" t="s">
        <v>12</v>
      </c>
      <c r="C8" s="187" t="s">
        <v>12</v>
      </c>
      <c r="D8" s="187" t="s">
        <v>12</v>
      </c>
      <c r="E8" s="187" t="s">
        <v>12</v>
      </c>
    </row>
    <row r="9" s="179" customFormat="1" ht="21" customHeight="1" spans="1:5">
      <c r="A9" s="182" t="s">
        <v>13</v>
      </c>
      <c r="B9" s="185">
        <v>149</v>
      </c>
      <c r="C9" s="186">
        <v>7</v>
      </c>
      <c r="D9" s="186">
        <v>1</v>
      </c>
      <c r="E9" s="186">
        <v>2</v>
      </c>
    </row>
    <row r="10" s="179" customFormat="1" ht="21" customHeight="1" spans="1:5">
      <c r="A10" s="182" t="s">
        <v>14</v>
      </c>
      <c r="B10" s="182">
        <v>0</v>
      </c>
      <c r="C10" s="188">
        <v>0</v>
      </c>
      <c r="D10" s="188">
        <v>0</v>
      </c>
      <c r="E10" s="182">
        <v>0</v>
      </c>
    </row>
    <row r="11" s="179" customFormat="1" ht="21" customHeight="1" spans="1:5">
      <c r="A11" s="182" t="s">
        <v>15</v>
      </c>
      <c r="B11" s="186">
        <v>2</v>
      </c>
      <c r="C11" s="186">
        <v>2</v>
      </c>
      <c r="D11" s="182">
        <v>0</v>
      </c>
      <c r="E11" s="182">
        <v>0</v>
      </c>
    </row>
    <row r="12" s="179" customFormat="1" ht="21" customHeight="1" spans="1:5">
      <c r="A12" s="182" t="s">
        <v>16</v>
      </c>
      <c r="B12" s="188" t="s">
        <v>17</v>
      </c>
      <c r="C12" s="188" t="s">
        <v>17</v>
      </c>
      <c r="D12" s="188" t="s">
        <v>17</v>
      </c>
      <c r="E12" s="188" t="s">
        <v>17</v>
      </c>
    </row>
    <row r="13" s="179" customFormat="1" ht="21" customHeight="1" spans="1:5">
      <c r="A13" s="189"/>
      <c r="B13" s="189"/>
      <c r="C13" s="189"/>
      <c r="D13" s="189"/>
      <c r="E13" s="189"/>
    </row>
    <row r="14" spans="1:5">
      <c r="A14" s="190"/>
      <c r="B14" s="190"/>
      <c r="C14" s="190"/>
      <c r="D14" s="190"/>
      <c r="E14" s="190"/>
    </row>
    <row r="15" spans="1:5">
      <c r="A15" s="191"/>
      <c r="B15" s="191"/>
      <c r="C15" s="191"/>
      <c r="D15" s="191"/>
      <c r="E15" s="191"/>
    </row>
    <row r="16" spans="1:6">
      <c r="A16" s="191"/>
      <c r="B16" s="191"/>
      <c r="C16" s="191"/>
      <c r="D16" s="191"/>
      <c r="E16" s="191"/>
      <c r="F16" s="191"/>
    </row>
    <row r="17" spans="1:6">
      <c r="A17" s="191"/>
      <c r="B17" s="192"/>
      <c r="C17" s="192"/>
      <c r="D17" s="192"/>
      <c r="E17" s="192"/>
      <c r="F17" s="191"/>
    </row>
    <row r="18" spans="1:6">
      <c r="A18" s="191"/>
      <c r="B18" s="193"/>
      <c r="C18" s="193"/>
      <c r="D18" s="193"/>
      <c r="E18" s="194"/>
      <c r="F18" s="191"/>
    </row>
    <row r="19" spans="1:6">
      <c r="A19" s="191"/>
      <c r="B19" s="193"/>
      <c r="C19" s="193"/>
      <c r="D19" s="193"/>
      <c r="E19" s="194"/>
      <c r="F19" s="191"/>
    </row>
    <row r="20" spans="1:6">
      <c r="A20" s="191"/>
      <c r="B20" s="195"/>
      <c r="C20" s="195"/>
      <c r="D20" s="195"/>
      <c r="E20" s="195"/>
      <c r="F20" s="191"/>
    </row>
    <row r="21" spans="1:6">
      <c r="A21" s="191"/>
      <c r="B21" s="196"/>
      <c r="C21" s="196"/>
      <c r="D21" s="196"/>
      <c r="E21" s="196"/>
      <c r="F21" s="191"/>
    </row>
    <row r="22" spans="1:6">
      <c r="A22" s="191"/>
      <c r="B22" s="193"/>
      <c r="C22" s="196"/>
      <c r="D22" s="197"/>
      <c r="E22" s="193"/>
      <c r="F22" s="191"/>
    </row>
    <row r="23" spans="1:6">
      <c r="A23" s="191"/>
      <c r="B23" s="193"/>
      <c r="C23" s="196"/>
      <c r="D23" s="197"/>
      <c r="E23" s="193"/>
      <c r="F23" s="191"/>
    </row>
    <row r="24" spans="1:6">
      <c r="A24" s="191"/>
      <c r="B24" s="196"/>
      <c r="C24" s="193"/>
      <c r="D24" s="196"/>
      <c r="E24" s="196"/>
      <c r="F24" s="191"/>
    </row>
    <row r="25" spans="1:6">
      <c r="A25" s="191"/>
      <c r="B25" s="193"/>
      <c r="C25" s="193"/>
      <c r="D25" s="193"/>
      <c r="E25" s="198"/>
      <c r="F25" s="191"/>
    </row>
    <row r="26" spans="1:6">
      <c r="A26" s="191"/>
      <c r="B26" s="193"/>
      <c r="C26" s="193"/>
      <c r="D26" s="193"/>
      <c r="E26" s="198"/>
      <c r="F26" s="191"/>
    </row>
    <row r="27" spans="1:6">
      <c r="A27" s="191"/>
      <c r="B27" s="193"/>
      <c r="C27" s="196"/>
      <c r="D27" s="196"/>
      <c r="E27" s="196"/>
      <c r="F27" s="191"/>
    </row>
    <row r="28" spans="1:6">
      <c r="A28" s="191"/>
      <c r="B28" s="191"/>
      <c r="C28" s="191"/>
      <c r="D28" s="191"/>
      <c r="E28" s="191"/>
      <c r="F28" s="191"/>
    </row>
    <row r="29" spans="1:6">
      <c r="A29" s="191"/>
      <c r="B29" s="191"/>
      <c r="C29" s="191"/>
      <c r="D29" s="191"/>
      <c r="E29" s="191"/>
      <c r="F29" s="191"/>
    </row>
    <row r="30" spans="1:6">
      <c r="A30" s="191"/>
      <c r="B30" s="191"/>
      <c r="C30" s="191"/>
      <c r="D30" s="191"/>
      <c r="E30" s="191"/>
      <c r="F30" s="191"/>
    </row>
    <row r="31" spans="1:6">
      <c r="A31" s="191"/>
      <c r="B31" s="191"/>
      <c r="C31" s="191"/>
      <c r="D31" s="191"/>
      <c r="E31" s="191"/>
      <c r="F31" s="191"/>
    </row>
    <row r="32" spans="1:6">
      <c r="A32" s="191"/>
      <c r="B32" s="191"/>
      <c r="C32" s="191"/>
      <c r="D32" s="191"/>
      <c r="E32" s="191"/>
      <c r="F32" s="191"/>
    </row>
    <row r="33" spans="1:6">
      <c r="A33" s="191"/>
      <c r="B33" s="191"/>
      <c r="C33" s="191"/>
      <c r="D33" s="191"/>
      <c r="E33" s="191"/>
      <c r="F33" s="191"/>
    </row>
    <row r="34" spans="1:6">
      <c r="A34" s="191"/>
      <c r="B34" s="191"/>
      <c r="C34" s="191"/>
      <c r="D34" s="191"/>
      <c r="E34" s="191"/>
      <c r="F34" s="191"/>
    </row>
    <row r="35" spans="1:6">
      <c r="A35" s="191"/>
      <c r="B35" s="191"/>
      <c r="C35" s="191"/>
      <c r="D35" s="191"/>
      <c r="E35" s="191"/>
      <c r="F35" s="191"/>
    </row>
    <row r="36" spans="1:6">
      <c r="A36" s="191"/>
      <c r="B36" s="191"/>
      <c r="C36" s="191"/>
      <c r="D36" s="191"/>
      <c r="E36" s="191"/>
      <c r="F36" s="191"/>
    </row>
    <row r="37" spans="1:6">
      <c r="A37" s="191"/>
      <c r="B37" s="191"/>
      <c r="C37" s="191"/>
      <c r="D37" s="191"/>
      <c r="E37" s="191"/>
      <c r="F37" s="191"/>
    </row>
    <row r="38" spans="1:6">
      <c r="A38" s="191"/>
      <c r="B38" s="191"/>
      <c r="C38" s="191"/>
      <c r="D38" s="191"/>
      <c r="E38" s="191"/>
      <c r="F38" s="191"/>
    </row>
    <row r="39" spans="1:6">
      <c r="A39" s="191"/>
      <c r="B39" s="191"/>
      <c r="C39" s="191"/>
      <c r="D39" s="191"/>
      <c r="E39" s="191"/>
      <c r="F39" s="191"/>
    </row>
    <row r="40" spans="1:6">
      <c r="A40" s="191"/>
      <c r="B40" s="191"/>
      <c r="C40" s="191"/>
      <c r="D40" s="191"/>
      <c r="E40" s="191"/>
      <c r="F40" s="191"/>
    </row>
    <row r="41" spans="1:6">
      <c r="A41" s="191"/>
      <c r="B41" s="191"/>
      <c r="C41" s="191"/>
      <c r="D41" s="191"/>
      <c r="E41" s="191"/>
      <c r="F41" s="191"/>
    </row>
    <row r="42" spans="1:6">
      <c r="A42" s="191"/>
      <c r="B42" s="191"/>
      <c r="C42" s="191"/>
      <c r="D42" s="191"/>
      <c r="E42" s="191"/>
      <c r="F42" s="191"/>
    </row>
    <row r="43" spans="1:6">
      <c r="A43" s="191"/>
      <c r="B43" s="191"/>
      <c r="C43" s="191"/>
      <c r="D43" s="191"/>
      <c r="E43" s="191"/>
      <c r="F43" s="191"/>
    </row>
    <row r="44" spans="1:6">
      <c r="A44" s="191"/>
      <c r="B44" s="191"/>
      <c r="C44" s="191"/>
      <c r="D44" s="191"/>
      <c r="E44" s="191"/>
      <c r="F44" s="191"/>
    </row>
    <row r="45" spans="1:6">
      <c r="A45" s="191"/>
      <c r="B45" s="191"/>
      <c r="C45" s="191"/>
      <c r="D45" s="191"/>
      <c r="E45" s="191"/>
      <c r="F45" s="191"/>
    </row>
    <row r="46" spans="1:6">
      <c r="A46" s="191"/>
      <c r="B46" s="191"/>
      <c r="C46" s="191"/>
      <c r="D46" s="191"/>
      <c r="E46" s="191"/>
      <c r="F46" s="191"/>
    </row>
    <row r="47" spans="1:6">
      <c r="A47" s="191"/>
      <c r="B47" s="191"/>
      <c r="C47" s="191"/>
      <c r="D47" s="191"/>
      <c r="E47" s="191"/>
      <c r="F47" s="191"/>
    </row>
    <row r="48" spans="1:6">
      <c r="A48" s="191"/>
      <c r="B48" s="191"/>
      <c r="C48" s="191"/>
      <c r="D48" s="191"/>
      <c r="E48" s="191"/>
      <c r="F48" s="191"/>
    </row>
    <row r="49" spans="1:6">
      <c r="A49" s="191"/>
      <c r="B49" s="191"/>
      <c r="C49" s="191"/>
      <c r="D49" s="191"/>
      <c r="E49" s="191"/>
      <c r="F49" s="191"/>
    </row>
    <row r="50" spans="1:6">
      <c r="A50" s="191"/>
      <c r="B50" s="191"/>
      <c r="C50" s="191"/>
      <c r="D50" s="191"/>
      <c r="E50" s="191"/>
      <c r="F50" s="191"/>
    </row>
    <row r="51" spans="1:6">
      <c r="A51" s="191"/>
      <c r="B51" s="191"/>
      <c r="C51" s="191"/>
      <c r="D51" s="191"/>
      <c r="E51" s="191"/>
      <c r="F51" s="191"/>
    </row>
    <row r="52" spans="1:6">
      <c r="A52" s="191"/>
      <c r="B52" s="191"/>
      <c r="C52" s="191"/>
      <c r="D52" s="191"/>
      <c r="E52" s="191"/>
      <c r="F52" s="191"/>
    </row>
    <row r="53" spans="1:6">
      <c r="A53" s="191"/>
      <c r="B53" s="191"/>
      <c r="C53" s="191"/>
      <c r="D53" s="191"/>
      <c r="E53" s="191"/>
      <c r="F53" s="191"/>
    </row>
    <row r="54" spans="1:6">
      <c r="A54" s="191"/>
      <c r="B54" s="191"/>
      <c r="C54" s="191"/>
      <c r="D54" s="191"/>
      <c r="E54" s="191"/>
      <c r="F54" s="191"/>
    </row>
    <row r="55" spans="1:6">
      <c r="A55" s="191"/>
      <c r="B55" s="191"/>
      <c r="C55" s="191"/>
      <c r="D55" s="191"/>
      <c r="E55" s="191"/>
      <c r="F55" s="191"/>
    </row>
    <row r="56" spans="1:6">
      <c r="A56" s="191"/>
      <c r="B56" s="191"/>
      <c r="C56" s="191"/>
      <c r="D56" s="191"/>
      <c r="E56" s="191"/>
      <c r="F56" s="191"/>
    </row>
    <row r="57" spans="1:6">
      <c r="A57" s="191"/>
      <c r="B57" s="191"/>
      <c r="C57" s="191"/>
      <c r="D57" s="191"/>
      <c r="E57" s="191"/>
      <c r="F57" s="191"/>
    </row>
    <row r="58" spans="1:6">
      <c r="A58" s="191"/>
      <c r="B58" s="191"/>
      <c r="C58" s="191"/>
      <c r="D58" s="191"/>
      <c r="E58" s="191"/>
      <c r="F58" s="191"/>
    </row>
    <row r="59" spans="1:6">
      <c r="A59" s="191"/>
      <c r="B59" s="191"/>
      <c r="C59" s="191"/>
      <c r="D59" s="191"/>
      <c r="E59" s="191"/>
      <c r="F59" s="191"/>
    </row>
    <row r="60" spans="1:6">
      <c r="A60" s="191"/>
      <c r="B60" s="191"/>
      <c r="C60" s="191"/>
      <c r="D60" s="191"/>
      <c r="E60" s="191"/>
      <c r="F60" s="191"/>
    </row>
    <row r="61" spans="1:6">
      <c r="A61" s="191"/>
      <c r="B61" s="191"/>
      <c r="C61" s="191"/>
      <c r="D61" s="191"/>
      <c r="E61" s="191"/>
      <c r="F61" s="191"/>
    </row>
    <row r="62" spans="1:6">
      <c r="A62" s="191"/>
      <c r="B62" s="191"/>
      <c r="C62" s="191"/>
      <c r="D62" s="191"/>
      <c r="E62" s="191"/>
      <c r="F62" s="191"/>
    </row>
    <row r="63" spans="1:6">
      <c r="A63" s="191"/>
      <c r="B63" s="191"/>
      <c r="C63" s="191"/>
      <c r="D63" s="191"/>
      <c r="E63" s="191"/>
      <c r="F63" s="191"/>
    </row>
    <row r="64" spans="1:6">
      <c r="A64" s="191"/>
      <c r="B64" s="191"/>
      <c r="C64" s="191"/>
      <c r="D64" s="191"/>
      <c r="E64" s="191"/>
      <c r="F64" s="191"/>
    </row>
    <row r="65" spans="1:6">
      <c r="A65" s="191"/>
      <c r="B65" s="191"/>
      <c r="C65" s="191"/>
      <c r="D65" s="191"/>
      <c r="E65" s="191"/>
      <c r="F65" s="191"/>
    </row>
  </sheetData>
  <mergeCells count="1">
    <mergeCell ref="A1:E1"/>
  </mergeCells>
  <hyperlinks>
    <hyperlink ref="C8" location="晚自习风气统计表!A12" display="班级明细"/>
    <hyperlink ref="D8" location="晚自习风气统计表!A26" display="班级明细"/>
    <hyperlink ref="E8" location="晚自习风气统计表!A40" display="班级明细"/>
    <hyperlink ref="B8" location="晚自习风气统计表!A3" display="班级明细"/>
    <hyperlink ref="C6" location="日常请假名单!A91" display="69"/>
    <hyperlink ref="D5" location="日常请假率!A116" display="=95/3116"/>
    <hyperlink ref="D6" location="日常请假名单!A160" display="95"/>
    <hyperlink ref="C5" location="日常请假率!A50" display="=69/2458"/>
    <hyperlink ref="B5" location="日常请假率!A4" display="=88/1850"/>
    <hyperlink ref="B6" location="日常请假名单!A3" display="88"/>
    <hyperlink ref="E3" location="日常旷课率!A197" display="=17/319"/>
    <hyperlink ref="E4" location="日常旷课名单!A25" display="17"/>
    <hyperlink ref="E5" location="日常请假率!A197" display="=24/319"/>
    <hyperlink ref="E6" location="日常请假名单!A255" display="24"/>
    <hyperlink ref="E7" location="日常迟到早退!A6" display="5"/>
    <hyperlink ref="B9" location="晚自习请假!A3" display="149"/>
    <hyperlink ref="C9" location="晚自习请假!A152" display="7"/>
    <hyperlink ref="D9" location="晚自习请假!A159" display="1"/>
    <hyperlink ref="E9" location="晚自习请假!A160" display="2"/>
    <hyperlink ref="C3" location="日常旷课率!A50" display="=10/2458"/>
    <hyperlink ref="C4" location="日常旷课名单!A6" display="10"/>
    <hyperlink ref="B3" location="日常旷课率!A1" display="=3/1851"/>
    <hyperlink ref="B4" location="日常旷课名单!A3" display="3"/>
    <hyperlink ref="D7" location="日常迟到早退!A5" display="1"/>
    <hyperlink ref="D4" location="日常旷课名单!A16" display="3"/>
    <hyperlink ref="D3" location="日常旷课率!A116" display="=3/3138"/>
    <hyperlink ref="B11" location="晚自习迟到早退!A3" display="2"/>
    <hyperlink ref="C11" location="晚自习迟到早退!A6" display="2"/>
  </hyperlinks>
  <pageMargins left="0.75" right="0.75" top="1" bottom="1" header="0.5" footer="0.5"/>
  <pageSetup paperSize="9" orientation="portrait"/>
  <headerFooter/>
  <ignoredErrors>
    <ignoredError sqref="B3:E1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3" sqref="A3:A4"/>
    </sheetView>
  </sheetViews>
  <sheetFormatPr defaultColWidth="9" defaultRowHeight="13.5" outlineLevelRow="7" outlineLevelCol="5"/>
  <cols>
    <col min="1" max="1" width="28" customWidth="1"/>
    <col min="2" max="2" width="17" customWidth="1"/>
    <col min="3" max="3" width="14.1833333333333" customWidth="1"/>
    <col min="4" max="4" width="18.45" customWidth="1"/>
    <col min="5" max="5" width="17" customWidth="1"/>
    <col min="6" max="6" width="18.45" customWidth="1"/>
  </cols>
  <sheetData>
    <row r="1" s="26" customFormat="1" ht="22.5" spans="1:6">
      <c r="A1" s="30" t="s">
        <v>511</v>
      </c>
      <c r="B1" s="30"/>
      <c r="C1" s="30"/>
      <c r="D1" s="30"/>
      <c r="E1" s="30"/>
      <c r="F1" s="30"/>
    </row>
    <row r="2" s="27" customFormat="1" ht="20.25" spans="1:6">
      <c r="A2" s="31" t="s">
        <v>19</v>
      </c>
      <c r="B2" s="31" t="s">
        <v>21</v>
      </c>
      <c r="C2" s="31" t="s">
        <v>32</v>
      </c>
      <c r="D2" s="31" t="s">
        <v>350</v>
      </c>
      <c r="E2" s="31" t="s">
        <v>351</v>
      </c>
      <c r="F2" s="31" t="s">
        <v>26</v>
      </c>
    </row>
    <row r="3" s="28" customFormat="1" ht="18.75" spans="1:6">
      <c r="A3" s="32" t="s">
        <v>2</v>
      </c>
      <c r="B3" s="33">
        <v>20212134</v>
      </c>
      <c r="C3" s="33" t="s">
        <v>512</v>
      </c>
      <c r="D3" s="33" t="s">
        <v>355</v>
      </c>
      <c r="E3" s="34">
        <v>5.1</v>
      </c>
      <c r="F3" s="33"/>
    </row>
    <row r="4" s="28" customFormat="1" ht="18.75" spans="1:6">
      <c r="A4" s="35"/>
      <c r="B4" s="33"/>
      <c r="C4" s="33" t="s">
        <v>513</v>
      </c>
      <c r="D4" s="33" t="s">
        <v>355</v>
      </c>
      <c r="E4" s="34">
        <v>5.1</v>
      </c>
      <c r="F4" s="33"/>
    </row>
    <row r="5" s="29" customFormat="1" ht="18.75" spans="1:6">
      <c r="A5" s="36" t="s">
        <v>3</v>
      </c>
      <c r="B5" s="33">
        <v>20212431</v>
      </c>
      <c r="C5" s="33" t="s">
        <v>514</v>
      </c>
      <c r="D5" s="33" t="s">
        <v>355</v>
      </c>
      <c r="E5" s="33">
        <v>5.11</v>
      </c>
      <c r="F5" s="33" t="s">
        <v>515</v>
      </c>
    </row>
    <row r="6" s="29" customFormat="1" ht="18.75" spans="1:6">
      <c r="A6" s="37"/>
      <c r="B6" s="33"/>
      <c r="C6" s="33" t="s">
        <v>516</v>
      </c>
      <c r="D6" s="33" t="s">
        <v>355</v>
      </c>
      <c r="E6" s="33">
        <v>5.11</v>
      </c>
      <c r="F6" s="33" t="s">
        <v>515</v>
      </c>
    </row>
    <row r="7" s="29" customFormat="1" ht="17.5" customHeight="1" spans="1:6">
      <c r="A7" s="38" t="s">
        <v>4</v>
      </c>
      <c r="B7" s="39" t="s">
        <v>352</v>
      </c>
      <c r="C7" s="40"/>
      <c r="D7" s="40"/>
      <c r="E7" s="40"/>
      <c r="F7" s="41"/>
    </row>
    <row r="8" s="26" customFormat="1" ht="17.5" customHeight="1" spans="1:6">
      <c r="A8" s="42" t="s">
        <v>5</v>
      </c>
      <c r="B8" s="43"/>
      <c r="C8" s="44"/>
      <c r="D8" s="44"/>
      <c r="E8" s="44"/>
      <c r="F8" s="45"/>
    </row>
  </sheetData>
  <mergeCells count="6">
    <mergeCell ref="A1:F1"/>
    <mergeCell ref="A3:A4"/>
    <mergeCell ref="A5:A6"/>
    <mergeCell ref="B3:B4"/>
    <mergeCell ref="B5:B6"/>
    <mergeCell ref="B7:F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9"/>
  <sheetViews>
    <sheetView zoomScale="84" zoomScaleNormal="84" workbookViewId="0">
      <selection activeCell="G200" sqref="G200"/>
    </sheetView>
  </sheetViews>
  <sheetFormatPr defaultColWidth="9" defaultRowHeight="13.5"/>
  <cols>
    <col min="1" max="1" width="21.1833333333333" customWidth="1"/>
    <col min="2" max="2" width="7.36666666666667" style="3" customWidth="1"/>
    <col min="3" max="3" width="22.1833333333333" customWidth="1"/>
    <col min="4" max="4" width="19.5416666666667" customWidth="1"/>
    <col min="5" max="5" width="34.6333333333333" customWidth="1"/>
  </cols>
  <sheetData>
    <row r="1" s="1" customFormat="1" ht="22.5" spans="1:5">
      <c r="A1" s="4" t="s">
        <v>517</v>
      </c>
      <c r="B1" s="4"/>
      <c r="C1" s="4"/>
      <c r="D1" s="4"/>
      <c r="E1" s="4"/>
    </row>
    <row r="2" s="2" customFormat="1" ht="20.25" spans="1:5">
      <c r="A2" s="5" t="s">
        <v>19</v>
      </c>
      <c r="B2" s="5" t="s">
        <v>20</v>
      </c>
      <c r="C2" s="5" t="s">
        <v>21</v>
      </c>
      <c r="D2" s="5" t="s">
        <v>517</v>
      </c>
      <c r="E2" s="5" t="s">
        <v>26</v>
      </c>
    </row>
    <row r="3" s="2" customFormat="1" ht="18.75" spans="1:5">
      <c r="A3" s="6" t="s">
        <v>2</v>
      </c>
      <c r="B3" s="6">
        <v>1</v>
      </c>
      <c r="C3" s="7">
        <v>20182131</v>
      </c>
      <c r="D3" s="7"/>
      <c r="E3" s="7" t="s">
        <v>27</v>
      </c>
    </row>
    <row r="4" s="2" customFormat="1" ht="18.75" spans="1:5">
      <c r="A4" s="8"/>
      <c r="B4" s="6">
        <v>2</v>
      </c>
      <c r="C4" s="7">
        <v>20182132</v>
      </c>
      <c r="D4" s="7"/>
      <c r="E4" s="7" t="s">
        <v>27</v>
      </c>
    </row>
    <row r="5" s="2" customFormat="1" ht="18.75" spans="1:5">
      <c r="A5" s="8"/>
      <c r="B5" s="9">
        <v>3</v>
      </c>
      <c r="C5" s="7">
        <v>20182133</v>
      </c>
      <c r="D5" s="10"/>
      <c r="E5" s="11" t="s">
        <v>27</v>
      </c>
    </row>
    <row r="6" s="2" customFormat="1" ht="18.75" spans="1:5">
      <c r="A6" s="8"/>
      <c r="B6" s="6">
        <v>4</v>
      </c>
      <c r="C6" s="7">
        <v>20182134</v>
      </c>
      <c r="D6" s="11"/>
      <c r="E6" s="11" t="s">
        <v>27</v>
      </c>
    </row>
    <row r="7" s="2" customFormat="1" ht="18.75" spans="1:5">
      <c r="A7" s="8"/>
      <c r="B7" s="6">
        <v>5</v>
      </c>
      <c r="C7" s="7">
        <v>20182135</v>
      </c>
      <c r="D7" s="11"/>
      <c r="E7" s="11" t="s">
        <v>27</v>
      </c>
    </row>
    <row r="8" s="2" customFormat="1" ht="18.75" spans="1:5">
      <c r="A8" s="8"/>
      <c r="B8" s="6">
        <v>6</v>
      </c>
      <c r="C8" s="7">
        <v>20182136</v>
      </c>
      <c r="D8" s="11"/>
      <c r="E8" s="11" t="s">
        <v>27</v>
      </c>
    </row>
    <row r="9" s="2" customFormat="1" ht="18.75" spans="1:5">
      <c r="A9" s="8"/>
      <c r="B9" s="6">
        <v>7</v>
      </c>
      <c r="C9" s="7">
        <v>20182137</v>
      </c>
      <c r="D9" s="11"/>
      <c r="E9" s="11" t="s">
        <v>27</v>
      </c>
    </row>
    <row r="10" s="2" customFormat="1" ht="18.75" spans="1:5">
      <c r="A10" s="8"/>
      <c r="B10" s="6">
        <v>8</v>
      </c>
      <c r="C10" s="7">
        <v>20183131</v>
      </c>
      <c r="D10" s="11"/>
      <c r="E10" s="11" t="s">
        <v>27</v>
      </c>
    </row>
    <row r="11" s="2" customFormat="1" ht="18.75" spans="1:5">
      <c r="A11" s="8"/>
      <c r="B11" s="6">
        <v>9</v>
      </c>
      <c r="C11" s="7">
        <v>20183132</v>
      </c>
      <c r="D11" s="7"/>
      <c r="E11" s="7" t="s">
        <v>27</v>
      </c>
    </row>
    <row r="12" s="2" customFormat="1" ht="18.75" spans="1:5">
      <c r="A12" s="8"/>
      <c r="B12" s="9">
        <v>10</v>
      </c>
      <c r="C12" s="7">
        <v>20192131</v>
      </c>
      <c r="D12" s="7" t="s">
        <v>518</v>
      </c>
      <c r="E12" s="7"/>
    </row>
    <row r="13" s="2" customFormat="1" ht="18.75" spans="1:5">
      <c r="A13" s="8"/>
      <c r="B13" s="9">
        <v>11</v>
      </c>
      <c r="C13" s="7">
        <v>20192132</v>
      </c>
      <c r="D13" s="7" t="s">
        <v>518</v>
      </c>
      <c r="E13" s="7"/>
    </row>
    <row r="14" s="2" customFormat="1" ht="18.75" spans="1:5">
      <c r="A14" s="8"/>
      <c r="B14" s="9">
        <v>12</v>
      </c>
      <c r="C14" s="7">
        <v>20192133</v>
      </c>
      <c r="D14" s="7" t="s">
        <v>518</v>
      </c>
      <c r="E14" s="7"/>
    </row>
    <row r="15" s="2" customFormat="1" ht="18.75" spans="1:5">
      <c r="A15" s="8"/>
      <c r="B15" s="9">
        <v>13</v>
      </c>
      <c r="C15" s="7">
        <v>20192134</v>
      </c>
      <c r="D15" s="7" t="s">
        <v>518</v>
      </c>
      <c r="E15" s="7"/>
    </row>
    <row r="16" s="2" customFormat="1" ht="18.75" spans="1:5">
      <c r="A16" s="8"/>
      <c r="B16" s="9">
        <v>14</v>
      </c>
      <c r="C16" s="7">
        <v>20192135</v>
      </c>
      <c r="D16" s="7" t="s">
        <v>518</v>
      </c>
      <c r="E16" s="7"/>
    </row>
    <row r="17" s="2" customFormat="1" ht="18.75" spans="1:5">
      <c r="A17" s="8"/>
      <c r="B17" s="9">
        <v>15</v>
      </c>
      <c r="C17" s="7">
        <v>20192136</v>
      </c>
      <c r="D17" s="7" t="s">
        <v>518</v>
      </c>
      <c r="E17" s="7"/>
    </row>
    <row r="18" s="2" customFormat="1" ht="18.75" spans="1:5">
      <c r="A18" s="8"/>
      <c r="B18" s="9">
        <v>16</v>
      </c>
      <c r="C18" s="7">
        <v>20192137</v>
      </c>
      <c r="D18" s="7" t="s">
        <v>518</v>
      </c>
      <c r="E18" s="7"/>
    </row>
    <row r="19" s="2" customFormat="1" ht="18.75" spans="1:5">
      <c r="A19" s="8"/>
      <c r="B19" s="9">
        <v>17</v>
      </c>
      <c r="C19" s="7">
        <v>20193131</v>
      </c>
      <c r="D19" s="7" t="s">
        <v>518</v>
      </c>
      <c r="E19" s="7"/>
    </row>
    <row r="20" s="2" customFormat="1" ht="18.75" spans="1:5">
      <c r="A20" s="8"/>
      <c r="B20" s="9">
        <v>18</v>
      </c>
      <c r="C20" s="7">
        <v>20193132</v>
      </c>
      <c r="D20" s="7" t="s">
        <v>518</v>
      </c>
      <c r="E20" s="7"/>
    </row>
    <row r="21" s="2" customFormat="1" ht="18.75" spans="1:5">
      <c r="A21" s="8"/>
      <c r="B21" s="9">
        <v>19</v>
      </c>
      <c r="C21" s="7">
        <v>20202131</v>
      </c>
      <c r="D21" s="7" t="s">
        <v>518</v>
      </c>
      <c r="E21" s="7"/>
    </row>
    <row r="22" s="2" customFormat="1" ht="18.75" spans="1:5">
      <c r="A22" s="8"/>
      <c r="B22" s="9">
        <v>20</v>
      </c>
      <c r="C22" s="7">
        <v>20202132</v>
      </c>
      <c r="D22" s="7" t="s">
        <v>518</v>
      </c>
      <c r="E22" s="7"/>
    </row>
    <row r="23" s="2" customFormat="1" ht="18.75" spans="1:5">
      <c r="A23" s="8"/>
      <c r="B23" s="9">
        <v>21</v>
      </c>
      <c r="C23" s="7">
        <v>20202133</v>
      </c>
      <c r="D23" s="7" t="s">
        <v>518</v>
      </c>
      <c r="E23" s="7"/>
    </row>
    <row r="24" s="2" customFormat="1" ht="18.75" spans="1:5">
      <c r="A24" s="8"/>
      <c r="B24" s="9">
        <v>22</v>
      </c>
      <c r="C24" s="7">
        <v>20202134</v>
      </c>
      <c r="D24" s="11" t="s">
        <v>518</v>
      </c>
      <c r="E24" s="11"/>
    </row>
    <row r="25" s="2" customFormat="1" ht="18.75" spans="1:5">
      <c r="A25" s="8"/>
      <c r="B25" s="9">
        <v>23</v>
      </c>
      <c r="C25" s="7">
        <v>20202135</v>
      </c>
      <c r="D25" s="11" t="s">
        <v>518</v>
      </c>
      <c r="E25" s="11"/>
    </row>
    <row r="26" s="2" customFormat="1" ht="18.75" spans="1:5">
      <c r="A26" s="8"/>
      <c r="B26" s="9">
        <v>24</v>
      </c>
      <c r="C26" s="7">
        <v>20202136</v>
      </c>
      <c r="D26" s="11" t="s">
        <v>518</v>
      </c>
      <c r="E26" s="11"/>
    </row>
    <row r="27" s="2" customFormat="1" ht="18.75" spans="1:5">
      <c r="A27" s="8"/>
      <c r="B27" s="9">
        <v>25</v>
      </c>
      <c r="C27" s="7">
        <v>20202137</v>
      </c>
      <c r="D27" s="11" t="s">
        <v>518</v>
      </c>
      <c r="E27" s="11"/>
    </row>
    <row r="28" s="2" customFormat="1" ht="18.75" spans="1:5">
      <c r="A28" s="8"/>
      <c r="B28" s="9">
        <v>26</v>
      </c>
      <c r="C28" s="7">
        <v>20202141</v>
      </c>
      <c r="D28" s="12"/>
      <c r="E28" s="11" t="s">
        <v>27</v>
      </c>
    </row>
    <row r="29" s="2" customFormat="1" ht="18.75" spans="1:5">
      <c r="A29" s="8"/>
      <c r="B29" s="9">
        <v>27</v>
      </c>
      <c r="C29" s="7">
        <v>20202142</v>
      </c>
      <c r="D29" s="12"/>
      <c r="E29" s="11" t="s">
        <v>27</v>
      </c>
    </row>
    <row r="30" s="2" customFormat="1" ht="18.75" spans="1:5">
      <c r="A30" s="8"/>
      <c r="B30" s="9">
        <v>28</v>
      </c>
      <c r="C30" s="7">
        <v>20202143</v>
      </c>
      <c r="D30" s="11"/>
      <c r="E30" s="11" t="s">
        <v>27</v>
      </c>
    </row>
    <row r="31" s="2" customFormat="1" ht="18.75" spans="1:5">
      <c r="A31" s="8"/>
      <c r="B31" s="9">
        <v>29</v>
      </c>
      <c r="C31" s="7">
        <v>20202144</v>
      </c>
      <c r="D31" s="11"/>
      <c r="E31" s="11" t="s">
        <v>27</v>
      </c>
    </row>
    <row r="32" s="2" customFormat="1" ht="18.75" spans="1:5">
      <c r="A32" s="8"/>
      <c r="B32" s="9">
        <v>30</v>
      </c>
      <c r="C32" s="7">
        <v>20202145</v>
      </c>
      <c r="D32" s="11"/>
      <c r="E32" s="11" t="s">
        <v>27</v>
      </c>
    </row>
    <row r="33" s="2" customFormat="1" ht="18.75" spans="1:5">
      <c r="A33" s="8"/>
      <c r="B33" s="9">
        <v>31</v>
      </c>
      <c r="C33" s="7">
        <v>20203131</v>
      </c>
      <c r="D33" s="7" t="s">
        <v>518</v>
      </c>
      <c r="E33" s="7"/>
    </row>
    <row r="34" s="2" customFormat="1" ht="18.75" spans="1:5">
      <c r="A34" s="8"/>
      <c r="B34" s="9">
        <v>32</v>
      </c>
      <c r="C34" s="7">
        <v>20203132</v>
      </c>
      <c r="D34" s="7" t="s">
        <v>518</v>
      </c>
      <c r="E34" s="7"/>
    </row>
    <row r="35" s="2" customFormat="1" ht="18.75" spans="1:5">
      <c r="A35" s="8"/>
      <c r="B35" s="9">
        <v>33</v>
      </c>
      <c r="C35" s="11">
        <v>20203141</v>
      </c>
      <c r="D35" s="11"/>
      <c r="E35" s="11" t="s">
        <v>27</v>
      </c>
    </row>
    <row r="36" s="2" customFormat="1" ht="18.75" spans="1:5">
      <c r="A36" s="8"/>
      <c r="B36" s="9">
        <v>34</v>
      </c>
      <c r="C36" s="7">
        <v>20212131</v>
      </c>
      <c r="D36" s="7" t="s">
        <v>518</v>
      </c>
      <c r="E36" s="7"/>
    </row>
    <row r="37" s="2" customFormat="1" ht="18.75" spans="1:5">
      <c r="A37" s="8"/>
      <c r="B37" s="9">
        <v>35</v>
      </c>
      <c r="C37" s="7">
        <v>20212132</v>
      </c>
      <c r="D37" s="7" t="s">
        <v>518</v>
      </c>
      <c r="E37" s="7"/>
    </row>
    <row r="38" s="2" customFormat="1" ht="18.75" spans="1:5">
      <c r="A38" s="8"/>
      <c r="B38" s="9">
        <v>36</v>
      </c>
      <c r="C38" s="7">
        <v>20212133</v>
      </c>
      <c r="D38" s="7" t="s">
        <v>518</v>
      </c>
      <c r="E38" s="7"/>
    </row>
    <row r="39" s="2" customFormat="1" ht="18.75" spans="1:5">
      <c r="A39" s="8"/>
      <c r="B39" s="9">
        <v>37</v>
      </c>
      <c r="C39" s="7">
        <v>20212134</v>
      </c>
      <c r="D39" s="11" t="s">
        <v>518</v>
      </c>
      <c r="E39" s="7"/>
    </row>
    <row r="40" s="2" customFormat="1" ht="18.75" spans="1:5">
      <c r="A40" s="8"/>
      <c r="B40" s="9">
        <v>38</v>
      </c>
      <c r="C40" s="7">
        <v>20212135</v>
      </c>
      <c r="D40" s="7" t="s">
        <v>518</v>
      </c>
      <c r="E40" s="7"/>
    </row>
    <row r="41" s="2" customFormat="1" ht="18.75" spans="1:5">
      <c r="A41" s="8"/>
      <c r="B41" s="9">
        <v>39</v>
      </c>
      <c r="C41" s="7">
        <v>20212136</v>
      </c>
      <c r="D41" s="7" t="s">
        <v>518</v>
      </c>
      <c r="E41" s="7"/>
    </row>
    <row r="42" s="2" customFormat="1" ht="18.75" spans="1:9">
      <c r="A42" s="8"/>
      <c r="B42" s="9">
        <v>40</v>
      </c>
      <c r="C42" s="7">
        <v>20212137</v>
      </c>
      <c r="D42" s="7" t="s">
        <v>518</v>
      </c>
      <c r="E42" s="7"/>
      <c r="I42" s="17" t="s">
        <v>519</v>
      </c>
    </row>
    <row r="43" s="2" customFormat="1" ht="18.75" spans="1:5">
      <c r="A43" s="8"/>
      <c r="B43" s="9">
        <v>41</v>
      </c>
      <c r="C43" s="7">
        <v>20212138</v>
      </c>
      <c r="D43" s="11" t="s">
        <v>518</v>
      </c>
      <c r="E43" s="7"/>
    </row>
    <row r="44" s="2" customFormat="1" ht="18.75" spans="1:5">
      <c r="A44" s="8"/>
      <c r="B44" s="9">
        <v>42</v>
      </c>
      <c r="C44" s="7">
        <v>20213131</v>
      </c>
      <c r="D44" s="7" t="s">
        <v>518</v>
      </c>
      <c r="E44" s="7"/>
    </row>
    <row r="45" s="2" customFormat="1" ht="18.75" spans="1:5">
      <c r="A45" s="8"/>
      <c r="B45" s="9">
        <v>43</v>
      </c>
      <c r="C45" s="7">
        <v>20212141</v>
      </c>
      <c r="D45" s="11" t="s">
        <v>518</v>
      </c>
      <c r="E45" s="7"/>
    </row>
    <row r="46" s="2" customFormat="1" ht="18.75" spans="1:5">
      <c r="A46" s="8"/>
      <c r="B46" s="9">
        <v>44</v>
      </c>
      <c r="C46" s="7">
        <v>20212142</v>
      </c>
      <c r="D46" s="7" t="s">
        <v>518</v>
      </c>
      <c r="E46" s="7"/>
    </row>
    <row r="47" s="2" customFormat="1" ht="18.75" spans="1:5">
      <c r="A47" s="8"/>
      <c r="B47" s="9">
        <v>45</v>
      </c>
      <c r="C47" s="7">
        <v>20212143</v>
      </c>
      <c r="D47" s="11" t="s">
        <v>518</v>
      </c>
      <c r="E47" s="7"/>
    </row>
    <row r="48" s="2" customFormat="1" ht="18.75" spans="1:5">
      <c r="A48" s="8"/>
      <c r="B48" s="9">
        <v>46</v>
      </c>
      <c r="C48" s="7">
        <v>20212144</v>
      </c>
      <c r="D48" s="11" t="s">
        <v>518</v>
      </c>
      <c r="E48" s="7"/>
    </row>
    <row r="49" s="2" customFormat="1" ht="18.75" spans="1:5">
      <c r="A49" s="13"/>
      <c r="B49" s="9">
        <v>47</v>
      </c>
      <c r="C49" s="7">
        <v>20212145</v>
      </c>
      <c r="D49" s="11" t="s">
        <v>518</v>
      </c>
      <c r="E49" s="7"/>
    </row>
    <row r="50" s="2" customFormat="1" ht="18.75" spans="1:5">
      <c r="A50" s="6" t="s">
        <v>3</v>
      </c>
      <c r="B50" s="9">
        <v>48</v>
      </c>
      <c r="C50" s="14">
        <v>20182430</v>
      </c>
      <c r="D50" s="15"/>
      <c r="E50" s="11" t="s">
        <v>520</v>
      </c>
    </row>
    <row r="51" s="2" customFormat="1" ht="18.75" spans="1:5">
      <c r="A51" s="16"/>
      <c r="B51" s="9">
        <v>49</v>
      </c>
      <c r="C51" s="14">
        <v>20182431</v>
      </c>
      <c r="D51" s="15"/>
      <c r="E51" s="11" t="s">
        <v>520</v>
      </c>
    </row>
    <row r="52" s="2" customFormat="1" ht="18.75" spans="1:5">
      <c r="A52" s="16"/>
      <c r="B52" s="9">
        <v>50</v>
      </c>
      <c r="C52" s="14">
        <v>20182432</v>
      </c>
      <c r="D52" s="15"/>
      <c r="E52" s="11" t="s">
        <v>520</v>
      </c>
    </row>
    <row r="53" s="2" customFormat="1" ht="18.75" spans="1:5">
      <c r="A53" s="16"/>
      <c r="B53" s="9">
        <v>51</v>
      </c>
      <c r="C53" s="14">
        <v>20182433</v>
      </c>
      <c r="D53" s="15"/>
      <c r="E53" s="11" t="s">
        <v>520</v>
      </c>
    </row>
    <row r="54" s="2" customFormat="1" ht="18.75" spans="1:5">
      <c r="A54" s="16"/>
      <c r="B54" s="9">
        <v>52</v>
      </c>
      <c r="C54" s="14">
        <v>20182434</v>
      </c>
      <c r="D54" s="15"/>
      <c r="E54" s="11" t="s">
        <v>520</v>
      </c>
    </row>
    <row r="55" s="2" customFormat="1" ht="18.75" spans="1:5">
      <c r="A55" s="16"/>
      <c r="B55" s="9">
        <v>53</v>
      </c>
      <c r="C55" s="14">
        <v>20182435</v>
      </c>
      <c r="D55" s="15"/>
      <c r="E55" s="11" t="s">
        <v>520</v>
      </c>
    </row>
    <row r="56" s="2" customFormat="1" ht="18.75" spans="1:5">
      <c r="A56" s="16"/>
      <c r="B56" s="9">
        <v>54</v>
      </c>
      <c r="C56" s="14">
        <v>20182531</v>
      </c>
      <c r="D56" s="15"/>
      <c r="E56" s="11" t="s">
        <v>520</v>
      </c>
    </row>
    <row r="57" s="2" customFormat="1" ht="18.75" spans="1:5">
      <c r="A57" s="16"/>
      <c r="B57" s="9">
        <v>55</v>
      </c>
      <c r="C57" s="14">
        <v>20182532</v>
      </c>
      <c r="D57" s="15"/>
      <c r="E57" s="11" t="s">
        <v>520</v>
      </c>
    </row>
    <row r="58" s="2" customFormat="1" ht="18.75" spans="1:5">
      <c r="A58" s="16"/>
      <c r="B58" s="9">
        <v>56</v>
      </c>
      <c r="C58" s="14">
        <v>20182533</v>
      </c>
      <c r="D58" s="15"/>
      <c r="E58" s="11" t="s">
        <v>520</v>
      </c>
    </row>
    <row r="59" s="2" customFormat="1" ht="18.75" spans="1:5">
      <c r="A59" s="16"/>
      <c r="B59" s="9">
        <v>57</v>
      </c>
      <c r="C59" s="14">
        <v>20182534</v>
      </c>
      <c r="D59" s="15"/>
      <c r="E59" s="11" t="s">
        <v>520</v>
      </c>
    </row>
    <row r="60" s="2" customFormat="1" ht="18.75" spans="1:5">
      <c r="A60" s="16"/>
      <c r="B60" s="9">
        <v>58</v>
      </c>
      <c r="C60" s="14">
        <v>20182535</v>
      </c>
      <c r="D60" s="15"/>
      <c r="E60" s="11" t="s">
        <v>520</v>
      </c>
    </row>
    <row r="61" s="2" customFormat="1" ht="18.75" spans="1:5">
      <c r="A61" s="16"/>
      <c r="B61" s="9">
        <v>59</v>
      </c>
      <c r="C61" s="14">
        <v>20182536</v>
      </c>
      <c r="D61" s="15"/>
      <c r="E61" s="11" t="s">
        <v>520</v>
      </c>
    </row>
    <row r="62" s="2" customFormat="1" ht="18.75" spans="1:5">
      <c r="A62" s="16"/>
      <c r="B62" s="9">
        <v>60</v>
      </c>
      <c r="C62" s="14">
        <v>20182631</v>
      </c>
      <c r="D62" s="15"/>
      <c r="E62" s="11" t="s">
        <v>520</v>
      </c>
    </row>
    <row r="63" s="2" customFormat="1" ht="18.75" spans="1:5">
      <c r="A63" s="16"/>
      <c r="B63" s="9">
        <v>61</v>
      </c>
      <c r="C63" s="14">
        <v>20182632</v>
      </c>
      <c r="D63" s="15"/>
      <c r="E63" s="11" t="s">
        <v>520</v>
      </c>
    </row>
    <row r="64" s="2" customFormat="1" ht="18.75" spans="1:5">
      <c r="A64" s="16"/>
      <c r="B64" s="9">
        <v>62</v>
      </c>
      <c r="C64" s="14">
        <v>20182633</v>
      </c>
      <c r="D64" s="15"/>
      <c r="E64" s="11" t="s">
        <v>520</v>
      </c>
    </row>
    <row r="65" s="2" customFormat="1" ht="18.75" spans="1:5">
      <c r="A65" s="16"/>
      <c r="B65" s="9">
        <v>63</v>
      </c>
      <c r="C65" s="14">
        <v>20182634</v>
      </c>
      <c r="D65" s="15"/>
      <c r="E65" s="11" t="s">
        <v>520</v>
      </c>
    </row>
    <row r="66" s="2" customFormat="1" ht="18.75" spans="1:5">
      <c r="A66" s="16"/>
      <c r="B66" s="9">
        <v>64</v>
      </c>
      <c r="C66" s="14">
        <v>20192431</v>
      </c>
      <c r="D66" s="18" t="s">
        <v>518</v>
      </c>
      <c r="E66" s="11"/>
    </row>
    <row r="67" s="2" customFormat="1" ht="18.75" spans="1:5">
      <c r="A67" s="16"/>
      <c r="B67" s="9">
        <v>65</v>
      </c>
      <c r="C67" s="14">
        <v>20192432</v>
      </c>
      <c r="D67" s="18" t="s">
        <v>518</v>
      </c>
      <c r="E67" s="11"/>
    </row>
    <row r="68" s="2" customFormat="1" ht="18.75" spans="1:5">
      <c r="A68" s="16"/>
      <c r="B68" s="9">
        <v>66</v>
      </c>
      <c r="C68" s="14">
        <v>20192433</v>
      </c>
      <c r="D68" s="18" t="s">
        <v>518</v>
      </c>
      <c r="E68" s="11"/>
    </row>
    <row r="69" s="2" customFormat="1" ht="18.75" spans="1:5">
      <c r="A69" s="16"/>
      <c r="B69" s="9">
        <v>67</v>
      </c>
      <c r="C69" s="14">
        <v>20192434</v>
      </c>
      <c r="D69" s="18" t="s">
        <v>518</v>
      </c>
      <c r="E69" s="11"/>
    </row>
    <row r="70" s="2" customFormat="1" ht="18.75" spans="1:5">
      <c r="A70" s="16"/>
      <c r="B70" s="9">
        <v>68</v>
      </c>
      <c r="C70" s="14">
        <v>20192435</v>
      </c>
      <c r="D70" s="18" t="s">
        <v>518</v>
      </c>
      <c r="E70" s="11"/>
    </row>
    <row r="71" s="2" customFormat="1" ht="18.75" spans="1:5">
      <c r="A71" s="16"/>
      <c r="B71" s="9">
        <v>69</v>
      </c>
      <c r="C71" s="14">
        <v>20192436</v>
      </c>
      <c r="D71" s="18" t="s">
        <v>518</v>
      </c>
      <c r="E71" s="11"/>
    </row>
    <row r="72" s="2" customFormat="1" ht="18.75" spans="1:5">
      <c r="A72" s="16"/>
      <c r="B72" s="9">
        <v>70</v>
      </c>
      <c r="C72" s="14">
        <v>20192437</v>
      </c>
      <c r="D72" s="18" t="s">
        <v>518</v>
      </c>
      <c r="E72" s="11"/>
    </row>
    <row r="73" s="2" customFormat="1" ht="18.75" spans="1:5">
      <c r="A73" s="16"/>
      <c r="B73" s="9">
        <v>71</v>
      </c>
      <c r="C73" s="14">
        <v>20192531</v>
      </c>
      <c r="D73" s="18" t="s">
        <v>518</v>
      </c>
      <c r="E73" s="11"/>
    </row>
    <row r="74" s="2" customFormat="1" ht="18.75" spans="1:5">
      <c r="A74" s="16"/>
      <c r="B74" s="9">
        <v>72</v>
      </c>
      <c r="C74" s="14">
        <v>20192532</v>
      </c>
      <c r="D74" s="18" t="s">
        <v>518</v>
      </c>
      <c r="E74" s="11"/>
    </row>
    <row r="75" s="2" customFormat="1" ht="18.75" spans="1:5">
      <c r="A75" s="16"/>
      <c r="B75" s="9">
        <v>73</v>
      </c>
      <c r="C75" s="14">
        <v>20192533</v>
      </c>
      <c r="D75" s="18" t="s">
        <v>518</v>
      </c>
      <c r="E75" s="11"/>
    </row>
    <row r="76" s="2" customFormat="1" ht="18.75" spans="1:5">
      <c r="A76" s="16"/>
      <c r="B76" s="9">
        <v>74</v>
      </c>
      <c r="C76" s="14">
        <v>20192534</v>
      </c>
      <c r="D76" s="18" t="s">
        <v>518</v>
      </c>
      <c r="E76" s="11"/>
    </row>
    <row r="77" s="2" customFormat="1" ht="18.75" spans="1:5">
      <c r="A77" s="16"/>
      <c r="B77" s="9">
        <v>75</v>
      </c>
      <c r="C77" s="14">
        <v>20192535</v>
      </c>
      <c r="D77" s="18" t="s">
        <v>518</v>
      </c>
      <c r="E77" s="11"/>
    </row>
    <row r="78" s="2" customFormat="1" ht="18.75" spans="1:5">
      <c r="A78" s="16"/>
      <c r="B78" s="9">
        <v>76</v>
      </c>
      <c r="C78" s="14">
        <v>20192536</v>
      </c>
      <c r="D78" s="18" t="s">
        <v>518</v>
      </c>
      <c r="E78" s="11"/>
    </row>
    <row r="79" s="2" customFormat="1" ht="18.75" spans="1:5">
      <c r="A79" s="16"/>
      <c r="B79" s="9">
        <v>77</v>
      </c>
      <c r="C79" s="14">
        <v>20192631</v>
      </c>
      <c r="D79" s="18" t="s">
        <v>518</v>
      </c>
      <c r="E79" s="11"/>
    </row>
    <row r="80" s="2" customFormat="1" ht="18.75" spans="1:5">
      <c r="A80" s="16"/>
      <c r="B80" s="9">
        <v>78</v>
      </c>
      <c r="C80" s="14">
        <v>20192632</v>
      </c>
      <c r="D80" s="18" t="s">
        <v>518</v>
      </c>
      <c r="E80" s="11"/>
    </row>
    <row r="81" s="2" customFormat="1" ht="18.75" spans="1:5">
      <c r="A81" s="16"/>
      <c r="B81" s="9">
        <v>79</v>
      </c>
      <c r="C81" s="14">
        <v>20192633</v>
      </c>
      <c r="D81" s="18" t="s">
        <v>518</v>
      </c>
      <c r="E81" s="11"/>
    </row>
    <row r="82" s="2" customFormat="1" ht="18.75" spans="1:5">
      <c r="A82" s="16"/>
      <c r="B82" s="9">
        <v>80</v>
      </c>
      <c r="C82" s="14">
        <v>20192634</v>
      </c>
      <c r="D82" s="18" t="s">
        <v>518</v>
      </c>
      <c r="E82" s="11"/>
    </row>
    <row r="83" s="2" customFormat="1" ht="18.75" spans="1:5">
      <c r="A83" s="16"/>
      <c r="B83" s="9">
        <v>81</v>
      </c>
      <c r="C83" s="14">
        <v>20202430</v>
      </c>
      <c r="D83" s="18" t="s">
        <v>518</v>
      </c>
      <c r="E83" s="11"/>
    </row>
    <row r="84" s="2" customFormat="1" ht="18.75" spans="1:5">
      <c r="A84" s="16"/>
      <c r="B84" s="9">
        <v>82</v>
      </c>
      <c r="C84" s="14">
        <v>20202431</v>
      </c>
      <c r="D84" s="18" t="s">
        <v>518</v>
      </c>
      <c r="E84" s="11"/>
    </row>
    <row r="85" s="2" customFormat="1" ht="18.75" spans="1:5">
      <c r="A85" s="16"/>
      <c r="B85" s="9">
        <v>83</v>
      </c>
      <c r="C85" s="14">
        <v>20202432</v>
      </c>
      <c r="D85" s="18" t="s">
        <v>518</v>
      </c>
      <c r="E85" s="11"/>
    </row>
    <row r="86" s="2" customFormat="1" ht="18.75" spans="1:5">
      <c r="A86" s="16"/>
      <c r="B86" s="9">
        <v>84</v>
      </c>
      <c r="C86" s="14">
        <v>20202433</v>
      </c>
      <c r="D86" s="18" t="s">
        <v>518</v>
      </c>
      <c r="E86" s="11"/>
    </row>
    <row r="87" s="2" customFormat="1" ht="18.75" spans="1:5">
      <c r="A87" s="16"/>
      <c r="B87" s="9">
        <v>85</v>
      </c>
      <c r="C87" s="14">
        <v>20202434</v>
      </c>
      <c r="D87" s="18" t="s">
        <v>518</v>
      </c>
      <c r="E87" s="11"/>
    </row>
    <row r="88" s="2" customFormat="1" ht="18.75" spans="1:5">
      <c r="A88" s="16"/>
      <c r="B88" s="9">
        <v>86</v>
      </c>
      <c r="C88" s="14">
        <v>20202435</v>
      </c>
      <c r="D88" s="18" t="s">
        <v>518</v>
      </c>
      <c r="E88" s="11"/>
    </row>
    <row r="89" s="2" customFormat="1" ht="18.75" spans="1:5">
      <c r="A89" s="16"/>
      <c r="B89" s="9">
        <v>87</v>
      </c>
      <c r="C89" s="14">
        <v>20202531</v>
      </c>
      <c r="D89" s="18" t="s">
        <v>518</v>
      </c>
      <c r="E89" s="11"/>
    </row>
    <row r="90" s="2" customFormat="1" ht="18.75" spans="1:5">
      <c r="A90" s="16"/>
      <c r="B90" s="9">
        <v>88</v>
      </c>
      <c r="C90" s="14">
        <v>20202532</v>
      </c>
      <c r="D90" s="18" t="s">
        <v>518</v>
      </c>
      <c r="E90" s="11"/>
    </row>
    <row r="91" s="2" customFormat="1" ht="18.75" spans="1:5">
      <c r="A91" s="16"/>
      <c r="B91" s="9">
        <v>89</v>
      </c>
      <c r="C91" s="14">
        <v>20202533</v>
      </c>
      <c r="D91" s="18" t="s">
        <v>518</v>
      </c>
      <c r="E91" s="11"/>
    </row>
    <row r="92" s="2" customFormat="1" ht="18.75" spans="1:5">
      <c r="A92" s="16"/>
      <c r="B92" s="9">
        <v>90</v>
      </c>
      <c r="C92" s="14">
        <v>20202534</v>
      </c>
      <c r="D92" s="18" t="s">
        <v>518</v>
      </c>
      <c r="E92" s="11"/>
    </row>
    <row r="93" s="2" customFormat="1" ht="18.75" spans="1:5">
      <c r="A93" s="16"/>
      <c r="B93" s="9">
        <v>91</v>
      </c>
      <c r="C93" s="14">
        <v>20202535</v>
      </c>
      <c r="D93" s="18" t="s">
        <v>518</v>
      </c>
      <c r="E93" s="11"/>
    </row>
    <row r="94" s="2" customFormat="1" ht="18.75" spans="1:5">
      <c r="A94" s="16"/>
      <c r="B94" s="9">
        <v>92</v>
      </c>
      <c r="C94" s="14">
        <v>20202536</v>
      </c>
      <c r="D94" s="18" t="s">
        <v>518</v>
      </c>
      <c r="E94" s="11"/>
    </row>
    <row r="95" s="2" customFormat="1" ht="18.75" spans="1:5">
      <c r="A95" s="16"/>
      <c r="B95" s="9">
        <v>93</v>
      </c>
      <c r="C95" s="14">
        <v>20202631</v>
      </c>
      <c r="D95" s="18" t="s">
        <v>518</v>
      </c>
      <c r="E95" s="11"/>
    </row>
    <row r="96" s="2" customFormat="1" ht="18.75" spans="1:5">
      <c r="A96" s="16"/>
      <c r="B96" s="9">
        <v>94</v>
      </c>
      <c r="C96" s="14">
        <v>20202632</v>
      </c>
      <c r="D96" s="18" t="s">
        <v>518</v>
      </c>
      <c r="E96" s="11"/>
    </row>
    <row r="97" s="2" customFormat="1" ht="18.75" spans="1:5">
      <c r="A97" s="16"/>
      <c r="B97" s="9">
        <v>95</v>
      </c>
      <c r="C97" s="14">
        <v>20202633</v>
      </c>
      <c r="D97" s="18" t="s">
        <v>518</v>
      </c>
      <c r="E97" s="11"/>
    </row>
    <row r="98" s="2" customFormat="1" ht="18.75" spans="1:5">
      <c r="A98" s="16"/>
      <c r="B98" s="9">
        <v>96</v>
      </c>
      <c r="C98" s="14">
        <v>20202634</v>
      </c>
      <c r="D98" s="18" t="s">
        <v>518</v>
      </c>
      <c r="E98" s="11"/>
    </row>
    <row r="99" s="2" customFormat="1" ht="18.75" spans="1:5">
      <c r="A99" s="16"/>
      <c r="B99" s="9">
        <v>97</v>
      </c>
      <c r="C99" s="14">
        <v>20202641</v>
      </c>
      <c r="D99" s="15"/>
      <c r="E99" s="18" t="s">
        <v>520</v>
      </c>
    </row>
    <row r="100" s="2" customFormat="1" ht="18.75" spans="1:5">
      <c r="A100" s="16"/>
      <c r="B100" s="9">
        <v>98</v>
      </c>
      <c r="C100" s="14">
        <v>20202642</v>
      </c>
      <c r="D100" s="15"/>
      <c r="E100" s="18" t="s">
        <v>520</v>
      </c>
    </row>
    <row r="101" s="2" customFormat="1" ht="18.75" spans="1:5">
      <c r="A101" s="16"/>
      <c r="B101" s="9">
        <v>99</v>
      </c>
      <c r="C101" s="14">
        <v>20202643</v>
      </c>
      <c r="D101" s="15"/>
      <c r="E101" s="18" t="s">
        <v>520</v>
      </c>
    </row>
    <row r="102" s="2" customFormat="1" ht="18.75" spans="1:5">
      <c r="A102" s="16"/>
      <c r="B102" s="9">
        <v>100</v>
      </c>
      <c r="C102" s="14">
        <v>20212431</v>
      </c>
      <c r="D102" s="18" t="s">
        <v>518</v>
      </c>
      <c r="E102" s="11"/>
    </row>
    <row r="103" s="2" customFormat="1" ht="18.75" spans="1:5">
      <c r="A103" s="16"/>
      <c r="B103" s="9">
        <v>101</v>
      </c>
      <c r="C103" s="14">
        <v>20212432</v>
      </c>
      <c r="D103" s="18" t="s">
        <v>518</v>
      </c>
      <c r="E103" s="11"/>
    </row>
    <row r="104" s="2" customFormat="1" ht="18.75" spans="1:5">
      <c r="A104" s="16"/>
      <c r="B104" s="9">
        <v>102</v>
      </c>
      <c r="C104" s="14">
        <v>20212433</v>
      </c>
      <c r="D104" s="18" t="s">
        <v>518</v>
      </c>
      <c r="E104" s="11"/>
    </row>
    <row r="105" s="2" customFormat="1" ht="18.75" spans="1:5">
      <c r="A105" s="16"/>
      <c r="B105" s="6">
        <v>103</v>
      </c>
      <c r="C105" s="14">
        <v>20212434</v>
      </c>
      <c r="D105" s="18" t="s">
        <v>518</v>
      </c>
      <c r="E105" s="11"/>
    </row>
    <row r="106" s="2" customFormat="1" ht="18.75" spans="1:5">
      <c r="A106" s="16"/>
      <c r="B106" s="9">
        <v>104</v>
      </c>
      <c r="C106" s="14">
        <v>20212435</v>
      </c>
      <c r="D106" s="18" t="s">
        <v>518</v>
      </c>
      <c r="E106" s="11"/>
    </row>
    <row r="107" s="2" customFormat="1" ht="18.75" spans="1:5">
      <c r="A107" s="16"/>
      <c r="B107" s="9">
        <v>105</v>
      </c>
      <c r="C107" s="14">
        <v>20212531</v>
      </c>
      <c r="D107" s="18" t="s">
        <v>518</v>
      </c>
      <c r="E107" s="11"/>
    </row>
    <row r="108" s="2" customFormat="1" ht="18.75" spans="1:5">
      <c r="A108" s="16"/>
      <c r="B108" s="9">
        <v>106</v>
      </c>
      <c r="C108" s="14">
        <v>20212532</v>
      </c>
      <c r="D108" s="18" t="s">
        <v>518</v>
      </c>
      <c r="E108" s="11"/>
    </row>
    <row r="109" s="2" customFormat="1" ht="18.75" spans="1:5">
      <c r="A109" s="16"/>
      <c r="B109" s="9">
        <v>107</v>
      </c>
      <c r="C109" s="14">
        <v>20212533</v>
      </c>
      <c r="D109" s="18" t="s">
        <v>518</v>
      </c>
      <c r="E109" s="11"/>
    </row>
    <row r="110" s="2" customFormat="1" ht="18.75" spans="1:5">
      <c r="A110" s="16"/>
      <c r="B110" s="9">
        <v>108</v>
      </c>
      <c r="C110" s="14">
        <v>20212534</v>
      </c>
      <c r="D110" s="18" t="s">
        <v>518</v>
      </c>
      <c r="E110" s="11"/>
    </row>
    <row r="111" s="2" customFormat="1" ht="18.75" spans="1:5">
      <c r="A111" s="16"/>
      <c r="B111" s="9">
        <v>109</v>
      </c>
      <c r="C111" s="14">
        <v>20212535</v>
      </c>
      <c r="D111" s="18" t="s">
        <v>518</v>
      </c>
      <c r="E111" s="11"/>
    </row>
    <row r="112" s="2" customFormat="1" ht="18.75" spans="1:5">
      <c r="A112" s="16"/>
      <c r="B112" s="9">
        <v>110</v>
      </c>
      <c r="C112" s="14">
        <v>20212631</v>
      </c>
      <c r="D112" s="18" t="s">
        <v>518</v>
      </c>
      <c r="E112" s="11"/>
    </row>
    <row r="113" s="2" customFormat="1" ht="18.75" spans="1:5">
      <c r="A113" s="16"/>
      <c r="B113" s="9">
        <v>111</v>
      </c>
      <c r="C113" s="14">
        <v>20212632</v>
      </c>
      <c r="D113" s="18" t="s">
        <v>518</v>
      </c>
      <c r="E113" s="11"/>
    </row>
    <row r="114" s="2" customFormat="1" ht="18.75" spans="1:5">
      <c r="A114" s="16"/>
      <c r="B114" s="9">
        <v>112</v>
      </c>
      <c r="C114" s="14">
        <v>20212633</v>
      </c>
      <c r="D114" s="18" t="s">
        <v>518</v>
      </c>
      <c r="E114" s="11"/>
    </row>
    <row r="115" s="2" customFormat="1" ht="18.75" spans="1:5">
      <c r="A115" s="16"/>
      <c r="B115" s="9">
        <v>113</v>
      </c>
      <c r="C115" s="14">
        <v>20212634</v>
      </c>
      <c r="D115" s="18" t="s">
        <v>518</v>
      </c>
      <c r="E115" s="11"/>
    </row>
    <row r="116" s="2" customFormat="1" ht="18.75" spans="1:5">
      <c r="A116" s="6" t="s">
        <v>4</v>
      </c>
      <c r="B116" s="9">
        <v>114</v>
      </c>
      <c r="C116" s="11">
        <v>20182731</v>
      </c>
      <c r="D116" s="11"/>
      <c r="E116" s="11" t="s">
        <v>27</v>
      </c>
    </row>
    <row r="117" s="2" customFormat="1" ht="18.75" spans="1:5">
      <c r="A117" s="8"/>
      <c r="B117" s="9">
        <v>115</v>
      </c>
      <c r="C117" s="11">
        <v>20182831</v>
      </c>
      <c r="D117" s="11"/>
      <c r="E117" s="11" t="s">
        <v>27</v>
      </c>
    </row>
    <row r="118" s="2" customFormat="1" ht="18.75" spans="1:5">
      <c r="A118" s="8"/>
      <c r="B118" s="9">
        <v>116</v>
      </c>
      <c r="C118" s="11">
        <v>20182832</v>
      </c>
      <c r="D118" s="11"/>
      <c r="E118" s="11" t="s">
        <v>27</v>
      </c>
    </row>
    <row r="119" s="2" customFormat="1" ht="18.75" spans="1:5">
      <c r="A119" s="8"/>
      <c r="B119" s="9">
        <v>117</v>
      </c>
      <c r="C119" s="19">
        <v>20182833</v>
      </c>
      <c r="D119" s="11"/>
      <c r="E119" s="11" t="s">
        <v>27</v>
      </c>
    </row>
    <row r="120" s="2" customFormat="1" ht="18.75" spans="1:5">
      <c r="A120" s="8"/>
      <c r="B120" s="9">
        <v>118</v>
      </c>
      <c r="C120" s="19">
        <v>20182931</v>
      </c>
      <c r="D120" s="11"/>
      <c r="E120" s="11" t="s">
        <v>27</v>
      </c>
    </row>
    <row r="121" s="2" customFormat="1" ht="18.75" spans="1:5">
      <c r="A121" s="8"/>
      <c r="B121" s="9">
        <v>119</v>
      </c>
      <c r="C121" s="19">
        <v>20182932</v>
      </c>
      <c r="D121" s="11"/>
      <c r="E121" s="11" t="s">
        <v>27</v>
      </c>
    </row>
    <row r="122" s="2" customFormat="1" ht="18.75" spans="1:5">
      <c r="A122" s="8"/>
      <c r="B122" s="9">
        <v>120</v>
      </c>
      <c r="C122" s="19">
        <v>20183031</v>
      </c>
      <c r="D122" s="11"/>
      <c r="E122" s="11" t="s">
        <v>27</v>
      </c>
    </row>
    <row r="123" s="2" customFormat="1" ht="18.75" spans="1:5">
      <c r="A123" s="8"/>
      <c r="B123" s="9">
        <v>121</v>
      </c>
      <c r="C123" s="19">
        <v>20183032</v>
      </c>
      <c r="D123" s="11"/>
      <c r="E123" s="11" t="s">
        <v>27</v>
      </c>
    </row>
    <row r="124" s="2" customFormat="1" ht="18.75" spans="1:5">
      <c r="A124" s="8"/>
      <c r="B124" s="9">
        <v>122</v>
      </c>
      <c r="C124" s="19">
        <v>20183033</v>
      </c>
      <c r="D124" s="11"/>
      <c r="E124" s="11" t="s">
        <v>27</v>
      </c>
    </row>
    <row r="125" s="2" customFormat="1" ht="18.75" spans="1:5">
      <c r="A125" s="8"/>
      <c r="B125" s="9">
        <v>123</v>
      </c>
      <c r="C125" s="19">
        <v>20183034</v>
      </c>
      <c r="D125" s="11"/>
      <c r="E125" s="11" t="s">
        <v>27</v>
      </c>
    </row>
    <row r="126" s="2" customFormat="1" ht="18.75" spans="1:5">
      <c r="A126" s="8"/>
      <c r="B126" s="9">
        <v>124</v>
      </c>
      <c r="C126" s="19">
        <v>20183035</v>
      </c>
      <c r="D126" s="11"/>
      <c r="E126" s="11" t="s">
        <v>27</v>
      </c>
    </row>
    <row r="127" s="2" customFormat="1" ht="18.75" spans="1:5">
      <c r="A127" s="8"/>
      <c r="B127" s="9">
        <v>125</v>
      </c>
      <c r="C127" s="19">
        <v>20183036</v>
      </c>
      <c r="D127" s="11"/>
      <c r="E127" s="11" t="s">
        <v>27</v>
      </c>
    </row>
    <row r="128" s="2" customFormat="1" ht="18.75" spans="1:5">
      <c r="A128" s="8"/>
      <c r="B128" s="9">
        <v>126</v>
      </c>
      <c r="C128" s="19">
        <v>20183037</v>
      </c>
      <c r="D128" s="11"/>
      <c r="E128" s="11" t="s">
        <v>27</v>
      </c>
    </row>
    <row r="129" s="2" customFormat="1" ht="18.75" spans="1:5">
      <c r="A129" s="8"/>
      <c r="B129" s="9">
        <v>127</v>
      </c>
      <c r="C129" s="19">
        <v>20183038</v>
      </c>
      <c r="D129" s="11"/>
      <c r="E129" s="11" t="s">
        <v>27</v>
      </c>
    </row>
    <row r="130" s="2" customFormat="1" ht="18.75" spans="1:5">
      <c r="A130" s="8"/>
      <c r="B130" s="9">
        <v>128</v>
      </c>
      <c r="C130" s="11">
        <v>20183631</v>
      </c>
      <c r="D130" s="11"/>
      <c r="E130" s="11" t="s">
        <v>27</v>
      </c>
    </row>
    <row r="131" s="2" customFormat="1" ht="18.75" spans="1:5">
      <c r="A131" s="8"/>
      <c r="B131" s="9">
        <v>129</v>
      </c>
      <c r="C131" s="11">
        <v>20183632</v>
      </c>
      <c r="D131" s="11"/>
      <c r="E131" s="11" t="s">
        <v>27</v>
      </c>
    </row>
    <row r="132" s="2" customFormat="1" ht="18.75" spans="1:5">
      <c r="A132" s="8"/>
      <c r="B132" s="9">
        <v>130</v>
      </c>
      <c r="C132" s="11">
        <v>20183633</v>
      </c>
      <c r="D132" s="11"/>
      <c r="E132" s="11" t="s">
        <v>27</v>
      </c>
    </row>
    <row r="133" s="2" customFormat="1" ht="18.75" spans="1:5">
      <c r="A133" s="8"/>
      <c r="B133" s="9">
        <v>131</v>
      </c>
      <c r="C133" s="11">
        <v>20183634</v>
      </c>
      <c r="D133" s="11"/>
      <c r="E133" s="11" t="s">
        <v>27</v>
      </c>
    </row>
    <row r="134" s="2" customFormat="1" ht="18.75" spans="1:5">
      <c r="A134" s="8"/>
      <c r="B134" s="9">
        <v>132</v>
      </c>
      <c r="C134" s="11">
        <v>20183635</v>
      </c>
      <c r="D134" s="11"/>
      <c r="E134" s="11" t="s">
        <v>27</v>
      </c>
    </row>
    <row r="135" s="2" customFormat="1" ht="18.75" spans="1:5">
      <c r="A135" s="8"/>
      <c r="B135" s="9">
        <v>133</v>
      </c>
      <c r="C135" s="11">
        <v>20192731</v>
      </c>
      <c r="D135" s="11" t="s">
        <v>518</v>
      </c>
      <c r="E135" s="11"/>
    </row>
    <row r="136" s="2" customFormat="1" ht="18.75" spans="1:5">
      <c r="A136" s="8"/>
      <c r="B136" s="9">
        <v>134</v>
      </c>
      <c r="C136" s="11">
        <v>20192831</v>
      </c>
      <c r="D136" s="11" t="s">
        <v>518</v>
      </c>
      <c r="E136" s="11"/>
    </row>
    <row r="137" s="2" customFormat="1" ht="18.75" spans="1:5">
      <c r="A137" s="8"/>
      <c r="B137" s="9">
        <v>135</v>
      </c>
      <c r="C137" s="11">
        <v>20192832</v>
      </c>
      <c r="D137" s="11" t="s">
        <v>518</v>
      </c>
      <c r="E137" s="11"/>
    </row>
    <row r="138" s="2" customFormat="1" ht="18.75" spans="1:5">
      <c r="A138" s="8"/>
      <c r="B138" s="9">
        <v>136</v>
      </c>
      <c r="C138" s="11">
        <v>20192833</v>
      </c>
      <c r="D138" s="11" t="s">
        <v>518</v>
      </c>
      <c r="E138" s="11"/>
    </row>
    <row r="139" s="2" customFormat="1" ht="18.75" spans="1:5">
      <c r="A139" s="8"/>
      <c r="B139" s="9">
        <v>137</v>
      </c>
      <c r="C139" s="11">
        <v>20192931</v>
      </c>
      <c r="D139" s="11" t="s">
        <v>518</v>
      </c>
      <c r="E139" s="11"/>
    </row>
    <row r="140" s="2" customFormat="1" ht="18.75" spans="1:5">
      <c r="A140" s="8"/>
      <c r="B140" s="9">
        <v>138</v>
      </c>
      <c r="C140" s="11">
        <v>20192932</v>
      </c>
      <c r="D140" s="11" t="s">
        <v>518</v>
      </c>
      <c r="E140" s="11"/>
    </row>
    <row r="141" s="2" customFormat="1" ht="18.75" spans="1:5">
      <c r="A141" s="8"/>
      <c r="B141" s="9">
        <v>139</v>
      </c>
      <c r="C141" s="11">
        <v>20193031</v>
      </c>
      <c r="D141" s="11" t="s">
        <v>518</v>
      </c>
      <c r="E141" s="11"/>
    </row>
    <row r="142" s="2" customFormat="1" ht="18.75" spans="1:5">
      <c r="A142" s="8"/>
      <c r="B142" s="9">
        <v>140</v>
      </c>
      <c r="C142" s="11">
        <v>20193032</v>
      </c>
      <c r="D142" s="11" t="s">
        <v>518</v>
      </c>
      <c r="E142" s="11"/>
    </row>
    <row r="143" s="2" customFormat="1" ht="18.75" spans="1:5">
      <c r="A143" s="8"/>
      <c r="B143" s="9">
        <v>141</v>
      </c>
      <c r="C143" s="11">
        <v>20193033</v>
      </c>
      <c r="D143" s="11" t="s">
        <v>518</v>
      </c>
      <c r="E143" s="11"/>
    </row>
    <row r="144" s="2" customFormat="1" ht="18.75" spans="1:5">
      <c r="A144" s="8"/>
      <c r="B144" s="9">
        <v>142</v>
      </c>
      <c r="C144" s="11">
        <v>20193034</v>
      </c>
      <c r="D144" s="11" t="s">
        <v>518</v>
      </c>
      <c r="E144" s="11"/>
    </row>
    <row r="145" s="2" customFormat="1" ht="18.75" spans="1:5">
      <c r="A145" s="8"/>
      <c r="B145" s="9">
        <v>143</v>
      </c>
      <c r="C145" s="11">
        <v>20193035</v>
      </c>
      <c r="D145" s="11" t="s">
        <v>518</v>
      </c>
      <c r="E145" s="11"/>
    </row>
    <row r="146" s="2" customFormat="1" ht="18.75" spans="1:5">
      <c r="A146" s="8"/>
      <c r="B146" s="9">
        <v>144</v>
      </c>
      <c r="C146" s="11">
        <v>20193036</v>
      </c>
      <c r="D146" s="11" t="s">
        <v>518</v>
      </c>
      <c r="E146" s="11"/>
    </row>
    <row r="147" s="2" customFormat="1" ht="18.75" spans="1:5">
      <c r="A147" s="8"/>
      <c r="B147" s="9">
        <v>145</v>
      </c>
      <c r="C147" s="11">
        <v>20193037</v>
      </c>
      <c r="D147" s="11" t="s">
        <v>518</v>
      </c>
      <c r="E147" s="11"/>
    </row>
    <row r="148" s="2" customFormat="1" ht="18.75" spans="1:5">
      <c r="A148" s="8"/>
      <c r="B148" s="9">
        <v>146</v>
      </c>
      <c r="C148" s="11">
        <v>20193038</v>
      </c>
      <c r="D148" s="11" t="s">
        <v>518</v>
      </c>
      <c r="E148" s="11"/>
    </row>
    <row r="149" s="2" customFormat="1" ht="18.75" spans="1:5">
      <c r="A149" s="8"/>
      <c r="B149" s="9">
        <v>147</v>
      </c>
      <c r="C149" s="11">
        <v>20193631</v>
      </c>
      <c r="D149" s="11" t="s">
        <v>518</v>
      </c>
      <c r="E149" s="11"/>
    </row>
    <row r="150" s="2" customFormat="1" ht="18.75" spans="1:5">
      <c r="A150" s="8"/>
      <c r="B150" s="9">
        <v>148</v>
      </c>
      <c r="C150" s="11">
        <v>20193632</v>
      </c>
      <c r="D150" s="11" t="s">
        <v>518</v>
      </c>
      <c r="E150" s="11"/>
    </row>
    <row r="151" s="2" customFormat="1" ht="18.75" spans="1:5">
      <c r="A151" s="8"/>
      <c r="B151" s="9">
        <v>149</v>
      </c>
      <c r="C151" s="11">
        <v>20193633</v>
      </c>
      <c r="D151" s="11" t="s">
        <v>518</v>
      </c>
      <c r="E151" s="11"/>
    </row>
    <row r="152" s="2" customFormat="1" ht="18.75" spans="1:5">
      <c r="A152" s="8"/>
      <c r="B152" s="9">
        <v>150</v>
      </c>
      <c r="C152" s="11">
        <v>20193634</v>
      </c>
      <c r="D152" s="11" t="s">
        <v>518</v>
      </c>
      <c r="E152" s="11"/>
    </row>
    <row r="153" s="2" customFormat="1" ht="18.75" spans="1:5">
      <c r="A153" s="8"/>
      <c r="B153" s="9">
        <v>151</v>
      </c>
      <c r="C153" s="11">
        <v>20193635</v>
      </c>
      <c r="D153" s="11" t="s">
        <v>518</v>
      </c>
      <c r="E153" s="11"/>
    </row>
    <row r="154" s="2" customFormat="1" ht="18.75" spans="1:5">
      <c r="A154" s="8"/>
      <c r="B154" s="9">
        <v>152</v>
      </c>
      <c r="C154" s="11">
        <v>20202731</v>
      </c>
      <c r="D154" s="11" t="s">
        <v>518</v>
      </c>
      <c r="E154" s="20"/>
    </row>
    <row r="155" s="2" customFormat="1" ht="18.75" spans="1:5">
      <c r="A155" s="8"/>
      <c r="B155" s="9">
        <v>153</v>
      </c>
      <c r="C155" s="11">
        <v>20202831</v>
      </c>
      <c r="D155" s="11" t="s">
        <v>518</v>
      </c>
      <c r="E155" s="20"/>
    </row>
    <row r="156" s="2" customFormat="1" ht="18.75" spans="1:5">
      <c r="A156" s="8"/>
      <c r="B156" s="9">
        <v>154</v>
      </c>
      <c r="C156" s="11">
        <v>20202832</v>
      </c>
      <c r="D156" s="11" t="s">
        <v>518</v>
      </c>
      <c r="E156" s="20"/>
    </row>
    <row r="157" s="2" customFormat="1" ht="18.75" spans="1:5">
      <c r="A157" s="8"/>
      <c r="B157" s="9">
        <v>155</v>
      </c>
      <c r="C157" s="11">
        <v>20202833</v>
      </c>
      <c r="D157" s="11" t="s">
        <v>518</v>
      </c>
      <c r="E157" s="20"/>
    </row>
    <row r="158" s="2" customFormat="1" ht="18.75" spans="1:5">
      <c r="A158" s="8"/>
      <c r="B158" s="9">
        <v>156</v>
      </c>
      <c r="C158" s="11">
        <v>20202841</v>
      </c>
      <c r="D158" s="11"/>
      <c r="E158" s="11" t="s">
        <v>27</v>
      </c>
    </row>
    <row r="159" s="2" customFormat="1" ht="18.75" spans="1:5">
      <c r="A159" s="8"/>
      <c r="B159" s="9">
        <v>157</v>
      </c>
      <c r="C159" s="11">
        <v>20202842</v>
      </c>
      <c r="D159" s="11"/>
      <c r="E159" s="11" t="s">
        <v>27</v>
      </c>
    </row>
    <row r="160" s="2" customFormat="1" ht="18.75" spans="1:5">
      <c r="A160" s="8"/>
      <c r="B160" s="9">
        <v>158</v>
      </c>
      <c r="C160" s="11">
        <v>20202843</v>
      </c>
      <c r="D160" s="11"/>
      <c r="E160" s="11" t="s">
        <v>27</v>
      </c>
    </row>
    <row r="161" s="2" customFormat="1" ht="18.75" spans="1:5">
      <c r="A161" s="8"/>
      <c r="B161" s="9">
        <v>159</v>
      </c>
      <c r="C161" s="11">
        <v>20202844</v>
      </c>
      <c r="D161" s="11"/>
      <c r="E161" s="11" t="s">
        <v>27</v>
      </c>
    </row>
    <row r="162" s="2" customFormat="1" ht="18.75" spans="1:5">
      <c r="A162" s="8"/>
      <c r="B162" s="9">
        <v>160</v>
      </c>
      <c r="C162" s="11">
        <v>20202931</v>
      </c>
      <c r="D162" s="11" t="s">
        <v>518</v>
      </c>
      <c r="E162" s="20"/>
    </row>
    <row r="163" s="2" customFormat="1" ht="18.75" spans="1:5">
      <c r="A163" s="8"/>
      <c r="B163" s="9">
        <v>161</v>
      </c>
      <c r="C163" s="11">
        <v>20202932</v>
      </c>
      <c r="D163" s="11" t="s">
        <v>518</v>
      </c>
      <c r="E163" s="20"/>
    </row>
    <row r="164" s="2" customFormat="1" ht="18.75" spans="1:5">
      <c r="A164" s="8"/>
      <c r="B164" s="9">
        <v>162</v>
      </c>
      <c r="C164" s="11">
        <v>20202933</v>
      </c>
      <c r="D164" s="11" t="s">
        <v>518</v>
      </c>
      <c r="E164" s="20"/>
    </row>
    <row r="165" s="2" customFormat="1" ht="18.75" spans="1:5">
      <c r="A165" s="8"/>
      <c r="B165" s="9">
        <v>163</v>
      </c>
      <c r="C165" s="11">
        <v>20203031</v>
      </c>
      <c r="D165" s="11" t="s">
        <v>518</v>
      </c>
      <c r="E165" s="20"/>
    </row>
    <row r="166" s="2" customFormat="1" ht="18.75" spans="1:5">
      <c r="A166" s="8"/>
      <c r="B166" s="9">
        <v>164</v>
      </c>
      <c r="C166" s="11">
        <v>20203032</v>
      </c>
      <c r="D166" s="11" t="s">
        <v>518</v>
      </c>
      <c r="E166" s="20"/>
    </row>
    <row r="167" s="2" customFormat="1" ht="18.75" spans="1:5">
      <c r="A167" s="8"/>
      <c r="B167" s="9">
        <v>165</v>
      </c>
      <c r="C167" s="11">
        <v>20203033</v>
      </c>
      <c r="D167" s="11" t="s">
        <v>518</v>
      </c>
      <c r="E167" s="20"/>
    </row>
    <row r="168" s="2" customFormat="1" ht="18.75" spans="1:5">
      <c r="A168" s="8"/>
      <c r="B168" s="9">
        <v>166</v>
      </c>
      <c r="C168" s="11">
        <v>20203034</v>
      </c>
      <c r="D168" s="11" t="s">
        <v>518</v>
      </c>
      <c r="E168" s="20"/>
    </row>
    <row r="169" s="2" customFormat="1" ht="18.75" spans="1:5">
      <c r="A169" s="8"/>
      <c r="B169" s="9">
        <v>167</v>
      </c>
      <c r="C169" s="11">
        <v>20203035</v>
      </c>
      <c r="D169" s="11" t="s">
        <v>518</v>
      </c>
      <c r="E169" s="20"/>
    </row>
    <row r="170" s="2" customFormat="1" ht="18.75" spans="1:5">
      <c r="A170" s="8"/>
      <c r="B170" s="9">
        <v>168</v>
      </c>
      <c r="C170" s="11">
        <v>20203036</v>
      </c>
      <c r="D170" s="11" t="s">
        <v>518</v>
      </c>
      <c r="E170" s="20"/>
    </row>
    <row r="171" s="2" customFormat="1" ht="18.75" spans="1:5">
      <c r="A171" s="8"/>
      <c r="B171" s="9">
        <v>169</v>
      </c>
      <c r="C171" s="11">
        <v>20203631</v>
      </c>
      <c r="D171" s="11" t="s">
        <v>518</v>
      </c>
      <c r="E171" s="20"/>
    </row>
    <row r="172" s="2" customFormat="1" ht="18.75" spans="1:5">
      <c r="A172" s="8"/>
      <c r="B172" s="9">
        <v>170</v>
      </c>
      <c r="C172" s="11">
        <v>20203632</v>
      </c>
      <c r="D172" s="11" t="s">
        <v>518</v>
      </c>
      <c r="E172" s="20"/>
    </row>
    <row r="173" s="2" customFormat="1" ht="18.75" spans="1:5">
      <c r="A173" s="8"/>
      <c r="B173" s="9">
        <v>171</v>
      </c>
      <c r="C173" s="11">
        <v>20203633</v>
      </c>
      <c r="D173" s="11" t="s">
        <v>518</v>
      </c>
      <c r="E173" s="20"/>
    </row>
    <row r="174" s="2" customFormat="1" ht="18.75" spans="1:5">
      <c r="A174" s="8"/>
      <c r="B174" s="9">
        <v>172</v>
      </c>
      <c r="C174" s="11">
        <v>20203634</v>
      </c>
      <c r="D174" s="11" t="s">
        <v>518</v>
      </c>
      <c r="E174" s="20"/>
    </row>
    <row r="175" s="2" customFormat="1" ht="18.75" spans="1:5">
      <c r="A175" s="8"/>
      <c r="B175" s="9">
        <v>173</v>
      </c>
      <c r="C175" s="11">
        <v>20203635</v>
      </c>
      <c r="D175" s="11" t="s">
        <v>518</v>
      </c>
      <c r="E175" s="20"/>
    </row>
    <row r="176" s="2" customFormat="1" ht="18.75" spans="1:5">
      <c r="A176" s="8"/>
      <c r="B176" s="9">
        <v>174</v>
      </c>
      <c r="C176" s="11">
        <v>20203641</v>
      </c>
      <c r="D176" s="11"/>
      <c r="E176" s="11" t="s">
        <v>27</v>
      </c>
    </row>
    <row r="177" s="2" customFormat="1" ht="18.75" spans="1:5">
      <c r="A177" s="8"/>
      <c r="B177" s="9">
        <v>175</v>
      </c>
      <c r="C177" s="11">
        <v>20212731</v>
      </c>
      <c r="D177" s="11" t="s">
        <v>518</v>
      </c>
      <c r="E177" s="11"/>
    </row>
    <row r="178" s="2" customFormat="1" ht="18.75" spans="1:5">
      <c r="A178" s="8"/>
      <c r="B178" s="9">
        <v>176</v>
      </c>
      <c r="C178" s="11">
        <v>20212831</v>
      </c>
      <c r="D178" s="11" t="s">
        <v>518</v>
      </c>
      <c r="E178" s="11"/>
    </row>
    <row r="179" s="2" customFormat="1" ht="18.75" spans="1:5">
      <c r="A179" s="8"/>
      <c r="B179" s="9">
        <v>177</v>
      </c>
      <c r="C179" s="11">
        <v>20212832</v>
      </c>
      <c r="D179" s="11" t="s">
        <v>518</v>
      </c>
      <c r="E179" s="11"/>
    </row>
    <row r="180" s="2" customFormat="1" ht="18.75" spans="1:5">
      <c r="A180" s="8"/>
      <c r="B180" s="9">
        <v>178</v>
      </c>
      <c r="C180" s="11">
        <v>20212841</v>
      </c>
      <c r="D180" s="11" t="s">
        <v>518</v>
      </c>
      <c r="E180" s="11"/>
    </row>
    <row r="181" s="2" customFormat="1" ht="18.75" spans="1:5">
      <c r="A181" s="8"/>
      <c r="B181" s="9">
        <v>179</v>
      </c>
      <c r="C181" s="11">
        <v>20212842</v>
      </c>
      <c r="D181" s="11" t="s">
        <v>518</v>
      </c>
      <c r="E181" s="11"/>
    </row>
    <row r="182" s="2" customFormat="1" ht="18.75" spans="1:5">
      <c r="A182" s="8"/>
      <c r="B182" s="9">
        <v>180</v>
      </c>
      <c r="C182" s="11">
        <v>20212843</v>
      </c>
      <c r="D182" s="11" t="s">
        <v>518</v>
      </c>
      <c r="E182" s="11"/>
    </row>
    <row r="183" s="2" customFormat="1" ht="18.75" spans="1:5">
      <c r="A183" s="8"/>
      <c r="B183" s="9">
        <v>181</v>
      </c>
      <c r="C183" s="11">
        <v>20212931</v>
      </c>
      <c r="D183" s="11" t="s">
        <v>518</v>
      </c>
      <c r="E183" s="11"/>
    </row>
    <row r="184" s="2" customFormat="1" ht="18.75" spans="1:5">
      <c r="A184" s="8"/>
      <c r="B184" s="9">
        <v>182</v>
      </c>
      <c r="C184" s="11">
        <v>20212932</v>
      </c>
      <c r="D184" s="11" t="s">
        <v>518</v>
      </c>
      <c r="E184" s="11"/>
    </row>
    <row r="185" s="2" customFormat="1" ht="18.75" spans="1:5">
      <c r="A185" s="8"/>
      <c r="B185" s="9">
        <v>183</v>
      </c>
      <c r="C185" s="11">
        <v>20212933</v>
      </c>
      <c r="D185" s="11" t="s">
        <v>518</v>
      </c>
      <c r="E185" s="11"/>
    </row>
    <row r="186" s="2" customFormat="1" ht="18.75" spans="1:5">
      <c r="A186" s="8"/>
      <c r="B186" s="9">
        <v>184</v>
      </c>
      <c r="C186" s="11">
        <v>20212941</v>
      </c>
      <c r="D186" s="11" t="s">
        <v>518</v>
      </c>
      <c r="E186" s="11"/>
    </row>
    <row r="187" s="2" customFormat="1" ht="18.75" spans="1:5">
      <c r="A187" s="8"/>
      <c r="B187" s="9">
        <v>185</v>
      </c>
      <c r="C187" s="11">
        <v>20213031</v>
      </c>
      <c r="D187" s="11" t="s">
        <v>518</v>
      </c>
      <c r="E187" s="11"/>
    </row>
    <row r="188" s="2" customFormat="1" ht="18.75" spans="1:5">
      <c r="A188" s="8"/>
      <c r="B188" s="9">
        <v>186</v>
      </c>
      <c r="C188" s="11">
        <v>20213032</v>
      </c>
      <c r="D188" s="11" t="s">
        <v>518</v>
      </c>
      <c r="E188" s="11"/>
    </row>
    <row r="189" s="2" customFormat="1" ht="18.75" spans="1:5">
      <c r="A189" s="8"/>
      <c r="B189" s="9">
        <v>187</v>
      </c>
      <c r="C189" s="11">
        <v>20213033</v>
      </c>
      <c r="D189" s="11" t="s">
        <v>518</v>
      </c>
      <c r="E189" s="11"/>
    </row>
    <row r="190" s="2" customFormat="1" ht="18.75" spans="1:5">
      <c r="A190" s="8"/>
      <c r="B190" s="9">
        <v>188</v>
      </c>
      <c r="C190" s="11">
        <v>20213631</v>
      </c>
      <c r="D190" s="11" t="s">
        <v>518</v>
      </c>
      <c r="E190" s="11"/>
    </row>
    <row r="191" s="2" customFormat="1" ht="18.75" spans="1:5">
      <c r="A191" s="8"/>
      <c r="B191" s="9">
        <v>189</v>
      </c>
      <c r="C191" s="11">
        <v>20213632</v>
      </c>
      <c r="D191" s="11" t="s">
        <v>518</v>
      </c>
      <c r="E191" s="11"/>
    </row>
    <row r="192" s="2" customFormat="1" ht="18.75" spans="1:5">
      <c r="A192" s="8"/>
      <c r="B192" s="9">
        <v>190</v>
      </c>
      <c r="C192" s="11">
        <v>20213633</v>
      </c>
      <c r="D192" s="11" t="s">
        <v>518</v>
      </c>
      <c r="E192" s="11"/>
    </row>
    <row r="193" s="2" customFormat="1" ht="18.75" spans="1:5">
      <c r="A193" s="8"/>
      <c r="B193" s="9">
        <v>191</v>
      </c>
      <c r="C193" s="11">
        <v>20213634</v>
      </c>
      <c r="D193" s="11" t="s">
        <v>518</v>
      </c>
      <c r="E193" s="11"/>
    </row>
    <row r="194" s="2" customFormat="1" ht="18.75" spans="1:5">
      <c r="A194" s="8"/>
      <c r="B194" s="9">
        <v>192</v>
      </c>
      <c r="C194" s="11">
        <v>20213635</v>
      </c>
      <c r="D194" s="11" t="s">
        <v>518</v>
      </c>
      <c r="E194" s="11"/>
    </row>
    <row r="195" s="2" customFormat="1" ht="18.75" spans="1:5">
      <c r="A195" s="8"/>
      <c r="B195" s="9">
        <v>193</v>
      </c>
      <c r="C195" s="11">
        <v>20213641</v>
      </c>
      <c r="D195" s="11" t="s">
        <v>518</v>
      </c>
      <c r="E195" s="11"/>
    </row>
    <row r="196" s="2" customFormat="1" ht="18.75" spans="1:5">
      <c r="A196" s="13"/>
      <c r="B196" s="9">
        <v>194</v>
      </c>
      <c r="C196" s="11">
        <v>20213642</v>
      </c>
      <c r="D196" s="11" t="s">
        <v>518</v>
      </c>
      <c r="E196" s="11"/>
    </row>
    <row r="197" s="2" customFormat="1" ht="18.75" spans="1:5">
      <c r="A197" s="8" t="s">
        <v>5</v>
      </c>
      <c r="B197" s="9">
        <v>195</v>
      </c>
      <c r="C197" s="7">
        <v>20182331</v>
      </c>
      <c r="D197" s="7" t="s">
        <v>518</v>
      </c>
      <c r="E197" s="21"/>
    </row>
    <row r="198" s="2" customFormat="1" ht="18.75" spans="1:5">
      <c r="A198" s="8"/>
      <c r="B198" s="9">
        <v>196</v>
      </c>
      <c r="C198" s="7">
        <v>20182332</v>
      </c>
      <c r="D198" s="7" t="s">
        <v>518</v>
      </c>
      <c r="E198" s="21"/>
    </row>
    <row r="199" ht="18.75" spans="1:5">
      <c r="A199" s="8"/>
      <c r="B199" s="9">
        <v>197</v>
      </c>
      <c r="C199" s="7">
        <v>20192331</v>
      </c>
      <c r="D199" s="7" t="s">
        <v>518</v>
      </c>
      <c r="E199" s="7"/>
    </row>
    <row r="200" ht="18.75" spans="1:5">
      <c r="A200" s="8"/>
      <c r="B200" s="9">
        <v>198</v>
      </c>
      <c r="C200" s="7">
        <v>20192332</v>
      </c>
      <c r="D200" s="7" t="s">
        <v>518</v>
      </c>
      <c r="E200" s="21"/>
    </row>
    <row r="201" ht="18.75" spans="1:5">
      <c r="A201" s="8"/>
      <c r="B201" s="9">
        <v>199</v>
      </c>
      <c r="C201" s="7">
        <v>20202331</v>
      </c>
      <c r="D201" s="7" t="s">
        <v>518</v>
      </c>
      <c r="E201" s="21"/>
    </row>
    <row r="202" ht="18.75" spans="1:5">
      <c r="A202" s="8"/>
      <c r="B202" s="9">
        <v>200</v>
      </c>
      <c r="C202" s="7">
        <v>20202332</v>
      </c>
      <c r="D202" s="7" t="s">
        <v>518</v>
      </c>
      <c r="E202" s="21"/>
    </row>
    <row r="203" ht="18.75" spans="1:5">
      <c r="A203" s="8"/>
      <c r="B203" s="9">
        <v>201</v>
      </c>
      <c r="C203" s="7">
        <v>20212331</v>
      </c>
      <c r="D203" s="7" t="s">
        <v>518</v>
      </c>
      <c r="E203" s="21"/>
    </row>
    <row r="204" ht="18.75" spans="1:5">
      <c r="A204" s="8"/>
      <c r="B204" s="6">
        <v>202</v>
      </c>
      <c r="C204" s="7">
        <v>20212332</v>
      </c>
      <c r="D204" s="7" t="s">
        <v>518</v>
      </c>
      <c r="E204" s="7"/>
    </row>
    <row r="205" ht="18.75" spans="1:5">
      <c r="A205" s="13"/>
      <c r="B205" s="22">
        <v>203</v>
      </c>
      <c r="C205" s="7">
        <v>20212333</v>
      </c>
      <c r="D205" s="7" t="s">
        <v>518</v>
      </c>
      <c r="E205" s="23"/>
    </row>
    <row r="206" ht="18.75" spans="2:2">
      <c r="B206" s="24"/>
    </row>
    <row r="207" ht="18.75" spans="2:2">
      <c r="B207" s="24"/>
    </row>
    <row r="208" spans="2:2">
      <c r="B208" s="25"/>
    </row>
    <row r="209" spans="2:2">
      <c r="B209" s="25"/>
    </row>
  </sheetData>
  <mergeCells count="5">
    <mergeCell ref="A1:E1"/>
    <mergeCell ref="A3:A49"/>
    <mergeCell ref="A50:A115"/>
    <mergeCell ref="A116:A196"/>
    <mergeCell ref="A197:A20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0"/>
  <sheetViews>
    <sheetView workbookViewId="0">
      <selection activeCell="A1" sqref="A1:H1"/>
    </sheetView>
  </sheetViews>
  <sheetFormatPr defaultColWidth="9" defaultRowHeight="13.5"/>
  <cols>
    <col min="1" max="1" width="20.0916666666667" customWidth="1"/>
    <col min="2" max="2" width="7.36666666666667" style="3" customWidth="1"/>
    <col min="3" max="3" width="18.6333333333333" customWidth="1"/>
    <col min="4" max="4" width="16.9083333333333" customWidth="1"/>
    <col min="5" max="5" width="20.6333333333333" customWidth="1"/>
    <col min="6" max="6" width="16.9083333333333" style="133" customWidth="1"/>
    <col min="7" max="7" width="21" customWidth="1"/>
    <col min="8" max="8" width="55.725" customWidth="1"/>
    <col min="10" max="10" width="9" customWidth="1"/>
  </cols>
  <sheetData>
    <row r="1" ht="22.5" spans="1:8">
      <c r="A1" s="134" t="s">
        <v>18</v>
      </c>
      <c r="B1" s="134"/>
      <c r="C1" s="165"/>
      <c r="D1" s="165"/>
      <c r="E1" s="165"/>
      <c r="F1" s="165"/>
      <c r="G1" s="165"/>
      <c r="H1" s="165"/>
    </row>
    <row r="2" s="163" customFormat="1" ht="21" customHeight="1" spans="1:8">
      <c r="A2" s="136" t="s">
        <v>19</v>
      </c>
      <c r="B2" s="136" t="s">
        <v>20</v>
      </c>
      <c r="C2" s="136" t="s">
        <v>21</v>
      </c>
      <c r="D2" s="136" t="s">
        <v>22</v>
      </c>
      <c r="E2" s="136" t="s">
        <v>23</v>
      </c>
      <c r="F2" s="137" t="s">
        <v>24</v>
      </c>
      <c r="G2" s="136" t="s">
        <v>25</v>
      </c>
      <c r="H2" s="136" t="s">
        <v>26</v>
      </c>
    </row>
    <row r="3" s="163" customFormat="1" ht="18.75" spans="1:8">
      <c r="A3" s="32" t="s">
        <v>2</v>
      </c>
      <c r="B3" s="147">
        <v>1</v>
      </c>
      <c r="C3" s="7">
        <v>20182131</v>
      </c>
      <c r="D3" s="7"/>
      <c r="E3" s="7">
        <v>47</v>
      </c>
      <c r="F3" s="138">
        <f t="shared" ref="F3:F50" si="0">D3/E3</f>
        <v>0</v>
      </c>
      <c r="G3" s="7"/>
      <c r="H3" s="7" t="s">
        <v>27</v>
      </c>
    </row>
    <row r="4" s="163" customFormat="1" ht="18.75" spans="1:8">
      <c r="A4" s="146"/>
      <c r="B4" s="147">
        <v>2</v>
      </c>
      <c r="C4" s="7">
        <v>20182132</v>
      </c>
      <c r="D4" s="7"/>
      <c r="E4" s="7">
        <v>29</v>
      </c>
      <c r="F4" s="138">
        <f t="shared" si="0"/>
        <v>0</v>
      </c>
      <c r="G4" s="7"/>
      <c r="H4" s="7" t="s">
        <v>27</v>
      </c>
    </row>
    <row r="5" s="163" customFormat="1" ht="18.75" spans="1:8">
      <c r="A5" s="146"/>
      <c r="B5" s="166">
        <v>3</v>
      </c>
      <c r="C5" s="7">
        <v>20182133</v>
      </c>
      <c r="D5" s="7"/>
      <c r="E5" s="7">
        <v>45</v>
      </c>
      <c r="F5" s="138">
        <f t="shared" si="0"/>
        <v>0</v>
      </c>
      <c r="G5" s="7"/>
      <c r="H5" s="7" t="s">
        <v>27</v>
      </c>
    </row>
    <row r="6" s="163" customFormat="1" ht="18.75" spans="1:8">
      <c r="A6" s="146"/>
      <c r="B6" s="147">
        <v>4</v>
      </c>
      <c r="C6" s="7">
        <v>20182134</v>
      </c>
      <c r="D6" s="7"/>
      <c r="E6" s="7">
        <v>38</v>
      </c>
      <c r="F6" s="138">
        <f t="shared" si="0"/>
        <v>0</v>
      </c>
      <c r="G6" s="7"/>
      <c r="H6" s="7" t="s">
        <v>27</v>
      </c>
    </row>
    <row r="7" s="163" customFormat="1" ht="18.75" spans="1:8">
      <c r="A7" s="146"/>
      <c r="B7" s="166">
        <v>5</v>
      </c>
      <c r="C7" s="7">
        <v>20182135</v>
      </c>
      <c r="D7" s="7"/>
      <c r="E7" s="7">
        <v>43</v>
      </c>
      <c r="F7" s="138">
        <f t="shared" si="0"/>
        <v>0</v>
      </c>
      <c r="G7" s="7"/>
      <c r="H7" s="7" t="s">
        <v>27</v>
      </c>
    </row>
    <row r="8" s="163" customFormat="1" ht="18.75" spans="1:8">
      <c r="A8" s="146"/>
      <c r="B8" s="166">
        <v>6</v>
      </c>
      <c r="C8" s="7">
        <v>20182136</v>
      </c>
      <c r="D8" s="7"/>
      <c r="E8" s="7">
        <v>40</v>
      </c>
      <c r="F8" s="138">
        <f t="shared" si="0"/>
        <v>0</v>
      </c>
      <c r="G8" s="7"/>
      <c r="H8" s="7" t="s">
        <v>27</v>
      </c>
    </row>
    <row r="9" s="163" customFormat="1" ht="18.75" spans="1:8">
      <c r="A9" s="146"/>
      <c r="B9" s="166">
        <v>7</v>
      </c>
      <c r="C9" s="7">
        <v>20182137</v>
      </c>
      <c r="D9" s="7"/>
      <c r="E9" s="139">
        <v>39</v>
      </c>
      <c r="F9" s="138">
        <f t="shared" si="0"/>
        <v>0</v>
      </c>
      <c r="G9" s="7"/>
      <c r="H9" s="7" t="s">
        <v>27</v>
      </c>
    </row>
    <row r="10" s="163" customFormat="1" ht="18.75" spans="1:8">
      <c r="A10" s="146"/>
      <c r="B10" s="166">
        <v>8</v>
      </c>
      <c r="C10" s="7">
        <v>20183131</v>
      </c>
      <c r="D10" s="7"/>
      <c r="E10" s="7">
        <v>45</v>
      </c>
      <c r="F10" s="138">
        <f t="shared" si="0"/>
        <v>0</v>
      </c>
      <c r="G10" s="7"/>
      <c r="H10" s="7" t="s">
        <v>27</v>
      </c>
    </row>
    <row r="11" s="163" customFormat="1" ht="18.75" spans="1:8">
      <c r="A11" s="146"/>
      <c r="B11" s="166">
        <v>9</v>
      </c>
      <c r="C11" s="7">
        <v>20183132</v>
      </c>
      <c r="D11" s="7"/>
      <c r="E11" s="7">
        <v>45</v>
      </c>
      <c r="F11" s="138">
        <f t="shared" si="0"/>
        <v>0</v>
      </c>
      <c r="G11" s="7"/>
      <c r="H11" s="7" t="s">
        <v>27</v>
      </c>
    </row>
    <row r="12" s="163" customFormat="1" ht="18.75" spans="1:8">
      <c r="A12" s="146"/>
      <c r="B12" s="166">
        <v>10</v>
      </c>
      <c r="C12" s="7">
        <v>20192131</v>
      </c>
      <c r="D12" s="7">
        <v>0</v>
      </c>
      <c r="E12" s="7">
        <v>49</v>
      </c>
      <c r="F12" s="138">
        <f t="shared" si="0"/>
        <v>0</v>
      </c>
      <c r="G12" s="7">
        <f t="shared" ref="G4:G49" si="1">RANK(F12,$F$3:$F$49,1)</f>
        <v>1</v>
      </c>
      <c r="H12" s="7"/>
    </row>
    <row r="13" s="163" customFormat="1" ht="18.75" spans="1:8">
      <c r="A13" s="146"/>
      <c r="B13" s="166">
        <v>11</v>
      </c>
      <c r="C13" s="7">
        <v>20192132</v>
      </c>
      <c r="D13" s="7">
        <v>0</v>
      </c>
      <c r="E13" s="7">
        <v>23</v>
      </c>
      <c r="F13" s="138">
        <f t="shared" si="0"/>
        <v>0</v>
      </c>
      <c r="G13" s="7">
        <f t="shared" si="1"/>
        <v>1</v>
      </c>
      <c r="H13" s="7"/>
    </row>
    <row r="14" s="163" customFormat="1" ht="18.75" spans="1:8">
      <c r="A14" s="146"/>
      <c r="B14" s="166">
        <v>12</v>
      </c>
      <c r="C14" s="7">
        <v>20192133</v>
      </c>
      <c r="D14" s="7">
        <v>0</v>
      </c>
      <c r="E14" s="7">
        <v>38</v>
      </c>
      <c r="F14" s="138">
        <f t="shared" si="0"/>
        <v>0</v>
      </c>
      <c r="G14" s="7">
        <f t="shared" si="1"/>
        <v>1</v>
      </c>
      <c r="H14" s="7"/>
    </row>
    <row r="15" s="163" customFormat="1" ht="18.75" spans="1:8">
      <c r="A15" s="146"/>
      <c r="B15" s="166">
        <v>13</v>
      </c>
      <c r="C15" s="7">
        <v>20192134</v>
      </c>
      <c r="D15" s="7">
        <v>0</v>
      </c>
      <c r="E15" s="7">
        <v>35</v>
      </c>
      <c r="F15" s="138">
        <f t="shared" si="0"/>
        <v>0</v>
      </c>
      <c r="G15" s="7">
        <f t="shared" si="1"/>
        <v>1</v>
      </c>
      <c r="H15" s="7"/>
    </row>
    <row r="16" s="163" customFormat="1" ht="18.75" spans="1:8">
      <c r="A16" s="146"/>
      <c r="B16" s="166">
        <v>14</v>
      </c>
      <c r="C16" s="7">
        <v>20192135</v>
      </c>
      <c r="D16" s="7">
        <v>0</v>
      </c>
      <c r="E16" s="7">
        <v>47</v>
      </c>
      <c r="F16" s="138">
        <f t="shared" si="0"/>
        <v>0</v>
      </c>
      <c r="G16" s="7">
        <f t="shared" si="1"/>
        <v>1</v>
      </c>
      <c r="H16" s="7"/>
    </row>
    <row r="17" s="163" customFormat="1" ht="18.75" spans="1:8">
      <c r="A17" s="146"/>
      <c r="B17" s="147">
        <v>15</v>
      </c>
      <c r="C17" s="7">
        <v>20192136</v>
      </c>
      <c r="D17" s="7">
        <v>0</v>
      </c>
      <c r="E17" s="7">
        <v>40</v>
      </c>
      <c r="F17" s="138">
        <f t="shared" si="0"/>
        <v>0</v>
      </c>
      <c r="G17" s="7">
        <f t="shared" si="1"/>
        <v>1</v>
      </c>
      <c r="H17" s="7"/>
    </row>
    <row r="18" s="163" customFormat="1" ht="18.75" spans="1:8">
      <c r="A18" s="146"/>
      <c r="B18" s="147">
        <v>16</v>
      </c>
      <c r="C18" s="7">
        <v>20192137</v>
      </c>
      <c r="D18" s="7">
        <v>0</v>
      </c>
      <c r="E18" s="7">
        <v>40</v>
      </c>
      <c r="F18" s="138">
        <f t="shared" si="0"/>
        <v>0</v>
      </c>
      <c r="G18" s="7">
        <f t="shared" si="1"/>
        <v>1</v>
      </c>
      <c r="H18" s="7"/>
    </row>
    <row r="19" s="163" customFormat="1" ht="18.75" spans="1:8">
      <c r="A19" s="146"/>
      <c r="B19" s="147">
        <v>17</v>
      </c>
      <c r="C19" s="7">
        <v>20193131</v>
      </c>
      <c r="D19" s="7">
        <v>0</v>
      </c>
      <c r="E19" s="7">
        <v>47</v>
      </c>
      <c r="F19" s="138">
        <f t="shared" si="0"/>
        <v>0</v>
      </c>
      <c r="G19" s="7">
        <f t="shared" si="1"/>
        <v>1</v>
      </c>
      <c r="H19" s="7"/>
    </row>
    <row r="20" s="163" customFormat="1" ht="18.75" spans="1:8">
      <c r="A20" s="146"/>
      <c r="B20" s="147">
        <v>18</v>
      </c>
      <c r="C20" s="7">
        <v>20193132</v>
      </c>
      <c r="D20" s="7">
        <v>0</v>
      </c>
      <c r="E20" s="7">
        <v>42</v>
      </c>
      <c r="F20" s="138">
        <f t="shared" si="0"/>
        <v>0</v>
      </c>
      <c r="G20" s="7">
        <f t="shared" si="1"/>
        <v>1</v>
      </c>
      <c r="H20" s="7"/>
    </row>
    <row r="21" s="163" customFormat="1" ht="18.75" spans="1:8">
      <c r="A21" s="146"/>
      <c r="B21" s="147">
        <v>19</v>
      </c>
      <c r="C21" s="7">
        <v>20202131</v>
      </c>
      <c r="D21" s="7">
        <v>0</v>
      </c>
      <c r="E21" s="7">
        <v>40</v>
      </c>
      <c r="F21" s="138">
        <f t="shared" si="0"/>
        <v>0</v>
      </c>
      <c r="G21" s="7">
        <f t="shared" si="1"/>
        <v>1</v>
      </c>
      <c r="H21" s="7"/>
    </row>
    <row r="22" s="163" customFormat="1" ht="18.75" spans="1:8">
      <c r="A22" s="146"/>
      <c r="B22" s="147">
        <v>20</v>
      </c>
      <c r="C22" s="7">
        <v>20202132</v>
      </c>
      <c r="D22" s="7">
        <v>0</v>
      </c>
      <c r="E22" s="7">
        <v>38</v>
      </c>
      <c r="F22" s="138">
        <f t="shared" si="0"/>
        <v>0</v>
      </c>
      <c r="G22" s="7">
        <f t="shared" si="1"/>
        <v>1</v>
      </c>
      <c r="H22" s="7"/>
    </row>
    <row r="23" s="163" customFormat="1" ht="18.75" spans="1:8">
      <c r="A23" s="146"/>
      <c r="B23" s="147">
        <v>21</v>
      </c>
      <c r="C23" s="7">
        <v>20202133</v>
      </c>
      <c r="D23" s="7">
        <v>0</v>
      </c>
      <c r="E23" s="7">
        <v>35</v>
      </c>
      <c r="F23" s="138">
        <f t="shared" si="0"/>
        <v>0</v>
      </c>
      <c r="G23" s="7">
        <f t="shared" si="1"/>
        <v>1</v>
      </c>
      <c r="H23" s="7"/>
    </row>
    <row r="24" s="163" customFormat="1" ht="18.75" spans="1:8">
      <c r="A24" s="146"/>
      <c r="B24" s="147">
        <v>22</v>
      </c>
      <c r="C24" s="7">
        <v>20202134</v>
      </c>
      <c r="D24" s="7">
        <v>0</v>
      </c>
      <c r="E24" s="7">
        <v>34</v>
      </c>
      <c r="F24" s="138">
        <f t="shared" si="0"/>
        <v>0</v>
      </c>
      <c r="G24" s="7">
        <f t="shared" si="1"/>
        <v>1</v>
      </c>
      <c r="H24" s="7"/>
    </row>
    <row r="25" s="163" customFormat="1" ht="18.75" spans="1:11">
      <c r="A25" s="146"/>
      <c r="B25" s="167">
        <v>23</v>
      </c>
      <c r="C25" s="168">
        <v>20202135</v>
      </c>
      <c r="D25" s="168">
        <v>2</v>
      </c>
      <c r="E25" s="168">
        <v>54</v>
      </c>
      <c r="F25" s="169">
        <f t="shared" si="0"/>
        <v>0.037037037037037</v>
      </c>
      <c r="G25" s="168">
        <f t="shared" si="1"/>
        <v>47</v>
      </c>
      <c r="H25" s="168" t="s">
        <v>28</v>
      </c>
      <c r="K25" s="171"/>
    </row>
    <row r="26" s="163" customFormat="1" ht="18.75" spans="1:8">
      <c r="A26" s="146"/>
      <c r="B26" s="147">
        <v>24</v>
      </c>
      <c r="C26" s="7">
        <v>20202136</v>
      </c>
      <c r="D26" s="7">
        <v>0</v>
      </c>
      <c r="E26" s="7">
        <v>37</v>
      </c>
      <c r="F26" s="138">
        <f t="shared" si="0"/>
        <v>0</v>
      </c>
      <c r="G26" s="7">
        <f t="shared" si="1"/>
        <v>1</v>
      </c>
      <c r="H26" s="7"/>
    </row>
    <row r="27" s="163" customFormat="1" ht="18.75" spans="1:8">
      <c r="A27" s="146"/>
      <c r="B27" s="147">
        <v>25</v>
      </c>
      <c r="C27" s="7">
        <v>20202137</v>
      </c>
      <c r="D27" s="7">
        <v>0</v>
      </c>
      <c r="E27" s="7">
        <v>33</v>
      </c>
      <c r="F27" s="138">
        <f t="shared" si="0"/>
        <v>0</v>
      </c>
      <c r="G27" s="7">
        <f t="shared" si="1"/>
        <v>1</v>
      </c>
      <c r="H27" s="7"/>
    </row>
    <row r="28" s="163" customFormat="1" ht="18.75" spans="1:8">
      <c r="A28" s="146"/>
      <c r="B28" s="166">
        <v>26</v>
      </c>
      <c r="C28" s="7">
        <v>20202141</v>
      </c>
      <c r="D28" s="7"/>
      <c r="E28" s="7">
        <v>33</v>
      </c>
      <c r="F28" s="138">
        <f t="shared" si="0"/>
        <v>0</v>
      </c>
      <c r="G28" s="7"/>
      <c r="H28" s="7" t="s">
        <v>27</v>
      </c>
    </row>
    <row r="29" s="163" customFormat="1" ht="18.75" spans="1:8">
      <c r="A29" s="146"/>
      <c r="B29" s="166">
        <v>27</v>
      </c>
      <c r="C29" s="7">
        <v>20202142</v>
      </c>
      <c r="D29" s="7"/>
      <c r="E29" s="7">
        <v>32</v>
      </c>
      <c r="F29" s="138">
        <f t="shared" si="0"/>
        <v>0</v>
      </c>
      <c r="G29" s="7"/>
      <c r="H29" s="7" t="s">
        <v>27</v>
      </c>
    </row>
    <row r="30" s="163" customFormat="1" ht="18.75" spans="1:8">
      <c r="A30" s="146"/>
      <c r="B30" s="166">
        <v>28</v>
      </c>
      <c r="C30" s="7">
        <v>20202143</v>
      </c>
      <c r="D30" s="7"/>
      <c r="E30" s="7">
        <v>34</v>
      </c>
      <c r="F30" s="138">
        <f t="shared" si="0"/>
        <v>0</v>
      </c>
      <c r="G30" s="7"/>
      <c r="H30" s="7" t="s">
        <v>27</v>
      </c>
    </row>
    <row r="31" s="163" customFormat="1" ht="18.5" customHeight="1" spans="1:8">
      <c r="A31" s="146"/>
      <c r="B31" s="166">
        <v>29</v>
      </c>
      <c r="C31" s="7">
        <v>20202144</v>
      </c>
      <c r="D31" s="7"/>
      <c r="E31" s="7">
        <v>33</v>
      </c>
      <c r="F31" s="138">
        <f t="shared" si="0"/>
        <v>0</v>
      </c>
      <c r="G31" s="7"/>
      <c r="H31" s="7" t="s">
        <v>27</v>
      </c>
    </row>
    <row r="32" s="163" customFormat="1" ht="18.75" spans="1:8">
      <c r="A32" s="146"/>
      <c r="B32" s="166">
        <v>30</v>
      </c>
      <c r="C32" s="7">
        <v>20202145</v>
      </c>
      <c r="D32" s="7"/>
      <c r="E32" s="7">
        <v>36</v>
      </c>
      <c r="F32" s="138">
        <f t="shared" si="0"/>
        <v>0</v>
      </c>
      <c r="G32" s="7"/>
      <c r="H32" s="7" t="s">
        <v>27</v>
      </c>
    </row>
    <row r="33" s="163" customFormat="1" ht="18.75" spans="1:8">
      <c r="A33" s="146"/>
      <c r="B33" s="166">
        <v>31</v>
      </c>
      <c r="C33" s="7">
        <v>20203131</v>
      </c>
      <c r="D33" s="7">
        <v>0</v>
      </c>
      <c r="E33" s="7">
        <v>30</v>
      </c>
      <c r="F33" s="138">
        <f t="shared" si="0"/>
        <v>0</v>
      </c>
      <c r="G33" s="7">
        <f t="shared" si="1"/>
        <v>1</v>
      </c>
      <c r="H33" s="7"/>
    </row>
    <row r="34" s="163" customFormat="1" ht="18.75" spans="1:8">
      <c r="A34" s="146"/>
      <c r="B34" s="166">
        <v>32</v>
      </c>
      <c r="C34" s="7">
        <v>20203132</v>
      </c>
      <c r="D34" s="7">
        <v>0</v>
      </c>
      <c r="E34" s="7">
        <v>33</v>
      </c>
      <c r="F34" s="138">
        <f t="shared" si="0"/>
        <v>0</v>
      </c>
      <c r="G34" s="7">
        <f t="shared" si="1"/>
        <v>1</v>
      </c>
      <c r="H34" s="7"/>
    </row>
    <row r="35" s="163" customFormat="1" ht="18.75" spans="1:8">
      <c r="A35" s="146"/>
      <c r="B35" s="166">
        <v>33</v>
      </c>
      <c r="C35" s="7">
        <v>20203141</v>
      </c>
      <c r="D35" s="7"/>
      <c r="E35" s="7">
        <v>47</v>
      </c>
      <c r="F35" s="138">
        <f t="shared" si="0"/>
        <v>0</v>
      </c>
      <c r="G35" s="7"/>
      <c r="H35" s="7" t="s">
        <v>27</v>
      </c>
    </row>
    <row r="36" s="163" customFormat="1" ht="18.75" spans="1:8">
      <c r="A36" s="146"/>
      <c r="B36" s="166">
        <v>34</v>
      </c>
      <c r="C36" s="7">
        <v>20212131</v>
      </c>
      <c r="D36" s="7">
        <v>0</v>
      </c>
      <c r="E36" s="139">
        <v>39</v>
      </c>
      <c r="F36" s="138">
        <f t="shared" si="0"/>
        <v>0</v>
      </c>
      <c r="G36" s="7">
        <f t="shared" si="1"/>
        <v>1</v>
      </c>
      <c r="H36" s="7"/>
    </row>
    <row r="37" s="163" customFormat="1" ht="18.75" spans="1:8">
      <c r="A37" s="146"/>
      <c r="B37" s="147">
        <v>35</v>
      </c>
      <c r="C37" s="7">
        <v>20212132</v>
      </c>
      <c r="D37" s="7">
        <v>0</v>
      </c>
      <c r="E37" s="139">
        <v>39</v>
      </c>
      <c r="F37" s="138">
        <f t="shared" si="0"/>
        <v>0</v>
      </c>
      <c r="G37" s="7">
        <f t="shared" si="1"/>
        <v>1</v>
      </c>
      <c r="H37" s="7"/>
    </row>
    <row r="38" s="163" customFormat="1" ht="18.75" spans="1:8">
      <c r="A38" s="146"/>
      <c r="B38" s="167">
        <v>36</v>
      </c>
      <c r="C38" s="168">
        <v>20212133</v>
      </c>
      <c r="D38" s="168">
        <v>1</v>
      </c>
      <c r="E38" s="170">
        <v>39</v>
      </c>
      <c r="F38" s="169">
        <f t="shared" si="0"/>
        <v>0.0256410256410256</v>
      </c>
      <c r="G38" s="168">
        <f t="shared" si="1"/>
        <v>46</v>
      </c>
      <c r="H38" s="168" t="s">
        <v>28</v>
      </c>
    </row>
    <row r="39" s="163" customFormat="1" ht="18.75" spans="1:8">
      <c r="A39" s="146"/>
      <c r="B39" s="147">
        <v>37</v>
      </c>
      <c r="C39" s="7">
        <v>20212134</v>
      </c>
      <c r="D39" s="7">
        <v>0</v>
      </c>
      <c r="E39" s="139">
        <v>40</v>
      </c>
      <c r="F39" s="138">
        <f t="shared" si="0"/>
        <v>0</v>
      </c>
      <c r="G39" s="7">
        <f t="shared" si="1"/>
        <v>1</v>
      </c>
      <c r="H39" s="7"/>
    </row>
    <row r="40" s="163" customFormat="1" ht="18.75" spans="1:8">
      <c r="A40" s="146"/>
      <c r="B40" s="147">
        <v>38</v>
      </c>
      <c r="C40" s="7">
        <v>20212135</v>
      </c>
      <c r="D40" s="7">
        <v>0</v>
      </c>
      <c r="E40" s="7">
        <v>40</v>
      </c>
      <c r="F40" s="138">
        <f t="shared" si="0"/>
        <v>0</v>
      </c>
      <c r="G40" s="7">
        <f t="shared" si="1"/>
        <v>1</v>
      </c>
      <c r="H40" s="7"/>
    </row>
    <row r="41" s="163" customFormat="1" ht="18.75" spans="1:8">
      <c r="A41" s="146"/>
      <c r="B41" s="147">
        <v>39</v>
      </c>
      <c r="C41" s="7">
        <v>20212136</v>
      </c>
      <c r="D41" s="7">
        <v>0</v>
      </c>
      <c r="E41" s="7">
        <v>39</v>
      </c>
      <c r="F41" s="138">
        <f t="shared" si="0"/>
        <v>0</v>
      </c>
      <c r="G41" s="7">
        <f t="shared" si="1"/>
        <v>1</v>
      </c>
      <c r="H41" s="7"/>
    </row>
    <row r="42" s="163" customFormat="1" ht="18.75" spans="1:8">
      <c r="A42" s="146"/>
      <c r="B42" s="166">
        <v>40</v>
      </c>
      <c r="C42" s="7">
        <v>20212137</v>
      </c>
      <c r="D42" s="7">
        <v>0</v>
      </c>
      <c r="E42" s="7">
        <v>38</v>
      </c>
      <c r="F42" s="138">
        <f t="shared" si="0"/>
        <v>0</v>
      </c>
      <c r="G42" s="7">
        <f t="shared" si="1"/>
        <v>1</v>
      </c>
      <c r="H42" s="7"/>
    </row>
    <row r="43" s="163" customFormat="1" ht="18.75" spans="1:8">
      <c r="A43" s="146"/>
      <c r="B43" s="166">
        <v>41</v>
      </c>
      <c r="C43" s="7">
        <v>20212138</v>
      </c>
      <c r="D43" s="7">
        <v>0</v>
      </c>
      <c r="E43" s="139">
        <v>39</v>
      </c>
      <c r="F43" s="138">
        <f t="shared" si="0"/>
        <v>0</v>
      </c>
      <c r="G43" s="7">
        <f t="shared" si="1"/>
        <v>1</v>
      </c>
      <c r="H43" s="7"/>
    </row>
    <row r="44" s="163" customFormat="1" ht="18.75" spans="1:8">
      <c r="A44" s="146"/>
      <c r="B44" s="166">
        <v>42</v>
      </c>
      <c r="C44" s="7">
        <v>20213131</v>
      </c>
      <c r="D44" s="7">
        <v>0</v>
      </c>
      <c r="E44" s="139">
        <v>44</v>
      </c>
      <c r="F44" s="138">
        <f t="shared" si="0"/>
        <v>0</v>
      </c>
      <c r="G44" s="7">
        <f t="shared" si="1"/>
        <v>1</v>
      </c>
      <c r="H44" s="7"/>
    </row>
    <row r="45" s="163" customFormat="1" ht="18.75" spans="1:8">
      <c r="A45" s="146"/>
      <c r="B45" s="166">
        <v>43</v>
      </c>
      <c r="C45" s="7">
        <v>20212141</v>
      </c>
      <c r="D45" s="7">
        <v>0</v>
      </c>
      <c r="E45" s="139">
        <v>43</v>
      </c>
      <c r="F45" s="138">
        <f t="shared" si="0"/>
        <v>0</v>
      </c>
      <c r="G45" s="7">
        <f t="shared" si="1"/>
        <v>1</v>
      </c>
      <c r="H45" s="7"/>
    </row>
    <row r="46" s="163" customFormat="1" ht="18.75" spans="1:8">
      <c r="A46" s="146"/>
      <c r="B46" s="166">
        <v>44</v>
      </c>
      <c r="C46" s="7">
        <v>20212142</v>
      </c>
      <c r="D46" s="7">
        <v>0</v>
      </c>
      <c r="E46" s="139">
        <v>41</v>
      </c>
      <c r="F46" s="138">
        <f t="shared" si="0"/>
        <v>0</v>
      </c>
      <c r="G46" s="7">
        <f t="shared" si="1"/>
        <v>1</v>
      </c>
      <c r="H46" s="7"/>
    </row>
    <row r="47" s="164" customFormat="1" ht="18.75" spans="1:8">
      <c r="A47" s="146"/>
      <c r="B47" s="166">
        <v>45</v>
      </c>
      <c r="C47" s="7">
        <v>20212143</v>
      </c>
      <c r="D47" s="7">
        <v>0</v>
      </c>
      <c r="E47" s="7">
        <v>43</v>
      </c>
      <c r="F47" s="138">
        <f t="shared" si="0"/>
        <v>0</v>
      </c>
      <c r="G47" s="7">
        <f t="shared" si="1"/>
        <v>1</v>
      </c>
      <c r="H47" s="7"/>
    </row>
    <row r="48" s="164" customFormat="1" ht="18.75" spans="1:8">
      <c r="A48" s="146"/>
      <c r="B48" s="166">
        <v>46</v>
      </c>
      <c r="C48" s="7">
        <v>20212144</v>
      </c>
      <c r="D48" s="7">
        <v>0</v>
      </c>
      <c r="E48" s="7">
        <v>42</v>
      </c>
      <c r="F48" s="138">
        <f t="shared" si="0"/>
        <v>0</v>
      </c>
      <c r="G48" s="7">
        <f t="shared" si="1"/>
        <v>1</v>
      </c>
      <c r="H48" s="7"/>
    </row>
    <row r="49" s="164" customFormat="1" ht="18.75" spans="1:8">
      <c r="A49" s="35"/>
      <c r="B49" s="166">
        <v>47</v>
      </c>
      <c r="C49" s="7">
        <v>20212145</v>
      </c>
      <c r="D49" s="7">
        <v>0</v>
      </c>
      <c r="E49" s="7">
        <v>43</v>
      </c>
      <c r="F49" s="138">
        <f t="shared" si="0"/>
        <v>0</v>
      </c>
      <c r="G49" s="7">
        <f t="shared" si="1"/>
        <v>1</v>
      </c>
      <c r="H49" s="7"/>
    </row>
    <row r="50" s="164" customFormat="1" ht="18.75" spans="1:8">
      <c r="A50" s="8" t="s">
        <v>3</v>
      </c>
      <c r="B50" s="166">
        <v>48</v>
      </c>
      <c r="C50" s="14">
        <v>20182430</v>
      </c>
      <c r="D50" s="11">
        <v>0</v>
      </c>
      <c r="E50" s="11">
        <v>42</v>
      </c>
      <c r="F50" s="141">
        <f t="shared" si="0"/>
        <v>0</v>
      </c>
      <c r="G50" s="11">
        <f>RANK(F50,$F$50:$F$115,1)</f>
        <v>1</v>
      </c>
      <c r="H50" s="162"/>
    </row>
    <row r="51" s="164" customFormat="1" ht="18.75" spans="1:8">
      <c r="A51" s="124"/>
      <c r="B51" s="166">
        <v>49</v>
      </c>
      <c r="C51" s="14">
        <v>20182431</v>
      </c>
      <c r="D51" s="11">
        <v>0</v>
      </c>
      <c r="E51" s="11">
        <v>30</v>
      </c>
      <c r="F51" s="141">
        <f t="shared" ref="F51:F114" si="2">D51/E51</f>
        <v>0</v>
      </c>
      <c r="G51" s="11">
        <f t="shared" ref="G51:G114" si="3">RANK(F51,$F$50:$F$115,1)</f>
        <v>1</v>
      </c>
      <c r="H51" s="162"/>
    </row>
    <row r="52" s="164" customFormat="1" ht="18.75" spans="1:8">
      <c r="A52" s="124"/>
      <c r="B52" s="166">
        <v>50</v>
      </c>
      <c r="C52" s="14">
        <v>20182432</v>
      </c>
      <c r="D52" s="11">
        <v>0</v>
      </c>
      <c r="E52" s="11">
        <v>44</v>
      </c>
      <c r="F52" s="141">
        <f t="shared" si="2"/>
        <v>0</v>
      </c>
      <c r="G52" s="11">
        <f t="shared" si="3"/>
        <v>1</v>
      </c>
      <c r="H52" s="162"/>
    </row>
    <row r="53" s="164" customFormat="1" ht="18.75" spans="1:8">
      <c r="A53" s="124"/>
      <c r="B53" s="166">
        <v>51</v>
      </c>
      <c r="C53" s="14">
        <v>20182433</v>
      </c>
      <c r="D53" s="11">
        <v>0</v>
      </c>
      <c r="E53" s="11">
        <v>30</v>
      </c>
      <c r="F53" s="141">
        <f t="shared" si="2"/>
        <v>0</v>
      </c>
      <c r="G53" s="11">
        <f t="shared" si="3"/>
        <v>1</v>
      </c>
      <c r="H53" s="162"/>
    </row>
    <row r="54" s="164" customFormat="1" ht="18.75" spans="1:8">
      <c r="A54" s="124"/>
      <c r="B54" s="166">
        <v>52</v>
      </c>
      <c r="C54" s="14">
        <v>20182434</v>
      </c>
      <c r="D54" s="11">
        <v>0</v>
      </c>
      <c r="E54" s="11">
        <v>50</v>
      </c>
      <c r="F54" s="141">
        <f t="shared" si="2"/>
        <v>0</v>
      </c>
      <c r="G54" s="11">
        <f t="shared" si="3"/>
        <v>1</v>
      </c>
      <c r="H54" s="162"/>
    </row>
    <row r="55" s="164" customFormat="1" ht="18.75" spans="1:8">
      <c r="A55" s="124"/>
      <c r="B55" s="166">
        <v>53</v>
      </c>
      <c r="C55" s="14">
        <v>20182435</v>
      </c>
      <c r="D55" s="11">
        <v>0</v>
      </c>
      <c r="E55" s="11">
        <v>23</v>
      </c>
      <c r="F55" s="141">
        <f t="shared" si="2"/>
        <v>0</v>
      </c>
      <c r="G55" s="11">
        <f t="shared" si="3"/>
        <v>1</v>
      </c>
      <c r="H55" s="162"/>
    </row>
    <row r="56" s="164" customFormat="1" ht="18.75" spans="1:8">
      <c r="A56" s="124"/>
      <c r="B56" s="166">
        <v>54</v>
      </c>
      <c r="C56" s="14">
        <v>20182531</v>
      </c>
      <c r="D56" s="11">
        <v>0</v>
      </c>
      <c r="E56" s="11">
        <v>32</v>
      </c>
      <c r="F56" s="141">
        <f t="shared" si="2"/>
        <v>0</v>
      </c>
      <c r="G56" s="11">
        <f t="shared" si="3"/>
        <v>1</v>
      </c>
      <c r="H56" s="162"/>
    </row>
    <row r="57" s="164" customFormat="1" ht="18.75" spans="1:8">
      <c r="A57" s="124"/>
      <c r="B57" s="166">
        <v>55</v>
      </c>
      <c r="C57" s="14">
        <v>20182532</v>
      </c>
      <c r="D57" s="11">
        <v>0</v>
      </c>
      <c r="E57" s="11">
        <v>32</v>
      </c>
      <c r="F57" s="141">
        <f t="shared" si="2"/>
        <v>0</v>
      </c>
      <c r="G57" s="11">
        <f t="shared" si="3"/>
        <v>1</v>
      </c>
      <c r="H57" s="162"/>
    </row>
    <row r="58" s="164" customFormat="1" ht="18.75" spans="1:8">
      <c r="A58" s="124"/>
      <c r="B58" s="166">
        <v>56</v>
      </c>
      <c r="C58" s="14">
        <v>20182533</v>
      </c>
      <c r="D58" s="11">
        <v>0</v>
      </c>
      <c r="E58" s="11">
        <v>32</v>
      </c>
      <c r="F58" s="141">
        <f t="shared" si="2"/>
        <v>0</v>
      </c>
      <c r="G58" s="11">
        <f t="shared" si="3"/>
        <v>1</v>
      </c>
      <c r="H58" s="162"/>
    </row>
    <row r="59" s="164" customFormat="1" ht="18.75" spans="1:8">
      <c r="A59" s="124"/>
      <c r="B59" s="166">
        <v>57</v>
      </c>
      <c r="C59" s="14">
        <v>20182534</v>
      </c>
      <c r="D59" s="11">
        <v>0</v>
      </c>
      <c r="E59" s="11">
        <v>37</v>
      </c>
      <c r="F59" s="141">
        <f t="shared" si="2"/>
        <v>0</v>
      </c>
      <c r="G59" s="11">
        <f t="shared" si="3"/>
        <v>1</v>
      </c>
      <c r="H59" s="162"/>
    </row>
    <row r="60" s="164" customFormat="1" ht="18.75" spans="1:8">
      <c r="A60" s="124"/>
      <c r="B60" s="166">
        <v>58</v>
      </c>
      <c r="C60" s="14">
        <v>20182535</v>
      </c>
      <c r="D60" s="11">
        <v>0</v>
      </c>
      <c r="E60" s="11">
        <v>37</v>
      </c>
      <c r="F60" s="141">
        <f t="shared" si="2"/>
        <v>0</v>
      </c>
      <c r="G60" s="11">
        <f t="shared" si="3"/>
        <v>1</v>
      </c>
      <c r="H60" s="162"/>
    </row>
    <row r="61" s="164" customFormat="1" ht="18.75" spans="1:8">
      <c r="A61" s="124"/>
      <c r="B61" s="166">
        <v>59</v>
      </c>
      <c r="C61" s="14">
        <v>20182536</v>
      </c>
      <c r="D61" s="11">
        <v>0</v>
      </c>
      <c r="E61" s="11">
        <v>35</v>
      </c>
      <c r="F61" s="141">
        <f t="shared" si="2"/>
        <v>0</v>
      </c>
      <c r="G61" s="11">
        <f t="shared" si="3"/>
        <v>1</v>
      </c>
      <c r="H61" s="162"/>
    </row>
    <row r="62" s="164" customFormat="1" ht="18.75" spans="1:8">
      <c r="A62" s="124"/>
      <c r="B62" s="166">
        <v>60</v>
      </c>
      <c r="C62" s="14">
        <v>20182631</v>
      </c>
      <c r="D62" s="11">
        <v>0</v>
      </c>
      <c r="E62" s="11">
        <v>38</v>
      </c>
      <c r="F62" s="141">
        <f t="shared" si="2"/>
        <v>0</v>
      </c>
      <c r="G62" s="11">
        <f t="shared" si="3"/>
        <v>1</v>
      </c>
      <c r="H62" s="162"/>
    </row>
    <row r="63" s="164" customFormat="1" ht="18.75" spans="1:8">
      <c r="A63" s="124"/>
      <c r="B63" s="166">
        <v>61</v>
      </c>
      <c r="C63" s="14">
        <v>20182632</v>
      </c>
      <c r="D63" s="11">
        <v>0</v>
      </c>
      <c r="E63" s="11">
        <v>37</v>
      </c>
      <c r="F63" s="141">
        <f t="shared" si="2"/>
        <v>0</v>
      </c>
      <c r="G63" s="11">
        <f t="shared" si="3"/>
        <v>1</v>
      </c>
      <c r="H63" s="162"/>
    </row>
    <row r="64" s="164" customFormat="1" ht="18.75" spans="1:8">
      <c r="A64" s="124"/>
      <c r="B64" s="166">
        <v>62</v>
      </c>
      <c r="C64" s="14">
        <v>20182633</v>
      </c>
      <c r="D64" s="11">
        <v>0</v>
      </c>
      <c r="E64" s="11">
        <v>39</v>
      </c>
      <c r="F64" s="141">
        <f t="shared" si="2"/>
        <v>0</v>
      </c>
      <c r="G64" s="11">
        <f t="shared" si="3"/>
        <v>1</v>
      </c>
      <c r="H64" s="162"/>
    </row>
    <row r="65" s="164" customFormat="1" ht="18.75" spans="1:8">
      <c r="A65" s="124"/>
      <c r="B65" s="166">
        <v>63</v>
      </c>
      <c r="C65" s="14">
        <v>20182634</v>
      </c>
      <c r="D65" s="11">
        <v>0</v>
      </c>
      <c r="E65" s="11">
        <v>39</v>
      </c>
      <c r="F65" s="141">
        <f t="shared" si="2"/>
        <v>0</v>
      </c>
      <c r="G65" s="11">
        <f t="shared" si="3"/>
        <v>1</v>
      </c>
      <c r="H65" s="162"/>
    </row>
    <row r="66" s="164" customFormat="1" ht="18.75" spans="1:8">
      <c r="A66" s="124"/>
      <c r="B66" s="166">
        <v>64</v>
      </c>
      <c r="C66" s="14">
        <v>20192431</v>
      </c>
      <c r="D66" s="11">
        <v>0</v>
      </c>
      <c r="E66" s="11">
        <v>36</v>
      </c>
      <c r="F66" s="141">
        <f t="shared" si="2"/>
        <v>0</v>
      </c>
      <c r="G66" s="11">
        <f t="shared" si="3"/>
        <v>1</v>
      </c>
      <c r="H66" s="162"/>
    </row>
    <row r="67" s="164" customFormat="1" ht="18.75" spans="1:8">
      <c r="A67" s="124"/>
      <c r="B67" s="166">
        <v>65</v>
      </c>
      <c r="C67" s="14">
        <v>20192432</v>
      </c>
      <c r="D67" s="11">
        <v>0</v>
      </c>
      <c r="E67" s="11">
        <v>36</v>
      </c>
      <c r="F67" s="141">
        <f t="shared" si="2"/>
        <v>0</v>
      </c>
      <c r="G67" s="11">
        <f t="shared" si="3"/>
        <v>1</v>
      </c>
      <c r="H67" s="162"/>
    </row>
    <row r="68" s="164" customFormat="1" ht="18.75" spans="1:8">
      <c r="A68" s="124"/>
      <c r="B68" s="166">
        <v>66</v>
      </c>
      <c r="C68" s="14">
        <v>20192433</v>
      </c>
      <c r="D68" s="11">
        <v>0</v>
      </c>
      <c r="E68" s="11">
        <v>36</v>
      </c>
      <c r="F68" s="141">
        <f t="shared" si="2"/>
        <v>0</v>
      </c>
      <c r="G68" s="11">
        <f t="shared" si="3"/>
        <v>1</v>
      </c>
      <c r="H68" s="162"/>
    </row>
    <row r="69" s="164" customFormat="1" ht="18.75" spans="1:8">
      <c r="A69" s="124"/>
      <c r="B69" s="166">
        <v>67</v>
      </c>
      <c r="C69" s="14">
        <v>20192434</v>
      </c>
      <c r="D69" s="11">
        <v>0</v>
      </c>
      <c r="E69" s="11">
        <v>35</v>
      </c>
      <c r="F69" s="141">
        <f t="shared" si="2"/>
        <v>0</v>
      </c>
      <c r="G69" s="11">
        <f t="shared" si="3"/>
        <v>1</v>
      </c>
      <c r="H69" s="162"/>
    </row>
    <row r="70" s="164" customFormat="1" ht="18.75" spans="1:8">
      <c r="A70" s="124"/>
      <c r="B70" s="166">
        <v>68</v>
      </c>
      <c r="C70" s="14">
        <v>20192435</v>
      </c>
      <c r="D70" s="11">
        <v>0</v>
      </c>
      <c r="E70" s="11">
        <v>24</v>
      </c>
      <c r="F70" s="141">
        <f t="shared" si="2"/>
        <v>0</v>
      </c>
      <c r="G70" s="11">
        <f t="shared" si="3"/>
        <v>1</v>
      </c>
      <c r="H70" s="162"/>
    </row>
    <row r="71" s="164" customFormat="1" ht="18.75" spans="1:8">
      <c r="A71" s="124"/>
      <c r="B71" s="166">
        <v>69</v>
      </c>
      <c r="C71" s="14">
        <v>20192436</v>
      </c>
      <c r="D71" s="11">
        <v>0</v>
      </c>
      <c r="E71" s="11">
        <v>25</v>
      </c>
      <c r="F71" s="141">
        <f t="shared" si="2"/>
        <v>0</v>
      </c>
      <c r="G71" s="11">
        <f t="shared" si="3"/>
        <v>1</v>
      </c>
      <c r="H71" s="162"/>
    </row>
    <row r="72" s="164" customFormat="1" ht="18.75" spans="1:8">
      <c r="A72" s="124"/>
      <c r="B72" s="166">
        <v>70</v>
      </c>
      <c r="C72" s="14">
        <v>20192437</v>
      </c>
      <c r="D72" s="11">
        <v>0</v>
      </c>
      <c r="E72" s="11">
        <v>28</v>
      </c>
      <c r="F72" s="141">
        <f t="shared" si="2"/>
        <v>0</v>
      </c>
      <c r="G72" s="11">
        <f t="shared" si="3"/>
        <v>1</v>
      </c>
      <c r="H72" s="162"/>
    </row>
    <row r="73" s="164" customFormat="1" ht="18.75" spans="1:8">
      <c r="A73" s="124"/>
      <c r="B73" s="166">
        <v>71</v>
      </c>
      <c r="C73" s="14">
        <v>20192531</v>
      </c>
      <c r="D73" s="11">
        <v>0</v>
      </c>
      <c r="E73" s="11">
        <v>35</v>
      </c>
      <c r="F73" s="141">
        <f t="shared" si="2"/>
        <v>0</v>
      </c>
      <c r="G73" s="11">
        <f t="shared" si="3"/>
        <v>1</v>
      </c>
      <c r="H73" s="162"/>
    </row>
    <row r="74" s="164" customFormat="1" ht="18.75" spans="1:8">
      <c r="A74" s="124"/>
      <c r="B74" s="166">
        <v>72</v>
      </c>
      <c r="C74" s="14">
        <v>20192532</v>
      </c>
      <c r="D74" s="11">
        <v>0</v>
      </c>
      <c r="E74" s="11">
        <v>38</v>
      </c>
      <c r="F74" s="141">
        <f t="shared" si="2"/>
        <v>0</v>
      </c>
      <c r="G74" s="11">
        <f t="shared" si="3"/>
        <v>1</v>
      </c>
      <c r="H74" s="162"/>
    </row>
    <row r="75" s="164" customFormat="1" ht="18.75" spans="1:8">
      <c r="A75" s="124"/>
      <c r="B75" s="166">
        <v>73</v>
      </c>
      <c r="C75" s="14">
        <v>20192533</v>
      </c>
      <c r="D75" s="11">
        <v>0</v>
      </c>
      <c r="E75" s="11">
        <v>37</v>
      </c>
      <c r="F75" s="141">
        <f t="shared" si="2"/>
        <v>0</v>
      </c>
      <c r="G75" s="11">
        <f t="shared" si="3"/>
        <v>1</v>
      </c>
      <c r="H75" s="162"/>
    </row>
    <row r="76" s="164" customFormat="1" ht="18.75" spans="1:8">
      <c r="A76" s="124"/>
      <c r="B76" s="147">
        <v>74</v>
      </c>
      <c r="C76" s="14">
        <v>20192534</v>
      </c>
      <c r="D76" s="11">
        <v>0</v>
      </c>
      <c r="E76" s="11">
        <v>35</v>
      </c>
      <c r="F76" s="141">
        <f t="shared" si="2"/>
        <v>0</v>
      </c>
      <c r="G76" s="11">
        <f t="shared" si="3"/>
        <v>1</v>
      </c>
      <c r="H76" s="162"/>
    </row>
    <row r="77" s="164" customFormat="1" ht="18.75" spans="1:8">
      <c r="A77" s="124"/>
      <c r="B77" s="167">
        <v>75</v>
      </c>
      <c r="C77" s="172">
        <v>20192535</v>
      </c>
      <c r="D77" s="173">
        <v>1</v>
      </c>
      <c r="E77" s="173">
        <v>29</v>
      </c>
      <c r="F77" s="174">
        <f t="shared" si="2"/>
        <v>0.0344827586206897</v>
      </c>
      <c r="G77" s="173">
        <f t="shared" si="3"/>
        <v>65</v>
      </c>
      <c r="H77" s="173" t="s">
        <v>28</v>
      </c>
    </row>
    <row r="78" s="164" customFormat="1" ht="18.75" spans="1:8">
      <c r="A78" s="124"/>
      <c r="B78" s="147">
        <v>76</v>
      </c>
      <c r="C78" s="14">
        <v>20192536</v>
      </c>
      <c r="D78" s="11">
        <v>0</v>
      </c>
      <c r="E78" s="11">
        <v>29</v>
      </c>
      <c r="F78" s="141">
        <f t="shared" si="2"/>
        <v>0</v>
      </c>
      <c r="G78" s="11">
        <f t="shared" si="3"/>
        <v>1</v>
      </c>
      <c r="H78" s="162"/>
    </row>
    <row r="79" s="164" customFormat="1" ht="18.75" spans="1:8">
      <c r="A79" s="124"/>
      <c r="B79" s="147">
        <v>77</v>
      </c>
      <c r="C79" s="14">
        <v>20192631</v>
      </c>
      <c r="D79" s="11">
        <v>0</v>
      </c>
      <c r="E79" s="11">
        <v>39</v>
      </c>
      <c r="F79" s="141">
        <f t="shared" si="2"/>
        <v>0</v>
      </c>
      <c r="G79" s="11">
        <f t="shared" si="3"/>
        <v>1</v>
      </c>
      <c r="H79" s="162"/>
    </row>
    <row r="80" s="164" customFormat="1" ht="18.75" spans="1:8">
      <c r="A80" s="124"/>
      <c r="B80" s="166">
        <v>78</v>
      </c>
      <c r="C80" s="14">
        <v>20192632</v>
      </c>
      <c r="D80" s="11">
        <v>0</v>
      </c>
      <c r="E80" s="11">
        <v>39</v>
      </c>
      <c r="F80" s="141">
        <f t="shared" si="2"/>
        <v>0</v>
      </c>
      <c r="G80" s="11">
        <f t="shared" si="3"/>
        <v>1</v>
      </c>
      <c r="H80" s="162"/>
    </row>
    <row r="81" s="164" customFormat="1" ht="18.75" spans="1:8">
      <c r="A81" s="124"/>
      <c r="B81" s="166">
        <v>79</v>
      </c>
      <c r="C81" s="14">
        <v>20192633</v>
      </c>
      <c r="D81" s="11">
        <v>0</v>
      </c>
      <c r="E81" s="11">
        <v>36</v>
      </c>
      <c r="F81" s="141">
        <f t="shared" si="2"/>
        <v>0</v>
      </c>
      <c r="G81" s="11">
        <f t="shared" si="3"/>
        <v>1</v>
      </c>
      <c r="H81" s="162"/>
    </row>
    <row r="82" s="164" customFormat="1" ht="18.75" spans="1:8">
      <c r="A82" s="124"/>
      <c r="B82" s="166">
        <v>80</v>
      </c>
      <c r="C82" s="14">
        <v>20192634</v>
      </c>
      <c r="D82" s="11">
        <v>0</v>
      </c>
      <c r="E82" s="11">
        <v>35</v>
      </c>
      <c r="F82" s="141">
        <f t="shared" si="2"/>
        <v>0</v>
      </c>
      <c r="G82" s="11">
        <f t="shared" si="3"/>
        <v>1</v>
      </c>
      <c r="H82" s="162"/>
    </row>
    <row r="83" s="164" customFormat="1" ht="18.75" spans="1:8">
      <c r="A83" s="124"/>
      <c r="B83" s="166">
        <v>81</v>
      </c>
      <c r="C83" s="14">
        <v>20202430</v>
      </c>
      <c r="D83" s="11">
        <v>0</v>
      </c>
      <c r="E83" s="11">
        <v>41</v>
      </c>
      <c r="F83" s="141">
        <f t="shared" si="2"/>
        <v>0</v>
      </c>
      <c r="G83" s="11">
        <f t="shared" si="3"/>
        <v>1</v>
      </c>
      <c r="H83" s="162"/>
    </row>
    <row r="84" s="164" customFormat="1" ht="18.75" spans="1:8">
      <c r="A84" s="124"/>
      <c r="B84" s="166">
        <v>82</v>
      </c>
      <c r="C84" s="14">
        <v>20202431</v>
      </c>
      <c r="D84" s="11">
        <v>0</v>
      </c>
      <c r="E84" s="11">
        <v>42</v>
      </c>
      <c r="F84" s="141">
        <f t="shared" si="2"/>
        <v>0</v>
      </c>
      <c r="G84" s="11">
        <f t="shared" si="3"/>
        <v>1</v>
      </c>
      <c r="H84" s="162"/>
    </row>
    <row r="85" s="164" customFormat="1" ht="18.75" spans="1:8">
      <c r="A85" s="124"/>
      <c r="B85" s="166">
        <v>83</v>
      </c>
      <c r="C85" s="14">
        <v>20202432</v>
      </c>
      <c r="D85" s="11">
        <v>0</v>
      </c>
      <c r="E85" s="11">
        <v>40</v>
      </c>
      <c r="F85" s="141">
        <f t="shared" si="2"/>
        <v>0</v>
      </c>
      <c r="G85" s="11">
        <f t="shared" si="3"/>
        <v>1</v>
      </c>
      <c r="H85" s="162"/>
    </row>
    <row r="86" s="164" customFormat="1" ht="18.75" spans="1:8">
      <c r="A86" s="124"/>
      <c r="B86" s="166">
        <v>84</v>
      </c>
      <c r="C86" s="14">
        <v>20202433</v>
      </c>
      <c r="D86" s="11">
        <v>0</v>
      </c>
      <c r="E86" s="11">
        <v>40</v>
      </c>
      <c r="F86" s="141">
        <f t="shared" si="2"/>
        <v>0</v>
      </c>
      <c r="G86" s="11">
        <f t="shared" si="3"/>
        <v>1</v>
      </c>
      <c r="H86" s="162"/>
    </row>
    <row r="87" s="164" customFormat="1" ht="18.75" spans="1:8">
      <c r="A87" s="124"/>
      <c r="B87" s="166">
        <v>85</v>
      </c>
      <c r="C87" s="14">
        <v>20202434</v>
      </c>
      <c r="D87" s="11">
        <v>0</v>
      </c>
      <c r="E87" s="11">
        <v>42</v>
      </c>
      <c r="F87" s="141">
        <f t="shared" si="2"/>
        <v>0</v>
      </c>
      <c r="G87" s="11">
        <f t="shared" si="3"/>
        <v>1</v>
      </c>
      <c r="H87" s="162"/>
    </row>
    <row r="88" s="164" customFormat="1" ht="18.75" spans="1:8">
      <c r="A88" s="124"/>
      <c r="B88" s="147">
        <v>86</v>
      </c>
      <c r="C88" s="14">
        <v>20202435</v>
      </c>
      <c r="D88" s="11">
        <v>0</v>
      </c>
      <c r="E88" s="11">
        <v>50</v>
      </c>
      <c r="F88" s="141">
        <f t="shared" si="2"/>
        <v>0</v>
      </c>
      <c r="G88" s="11">
        <f t="shared" si="3"/>
        <v>1</v>
      </c>
      <c r="H88" s="162"/>
    </row>
    <row r="89" s="164" customFormat="1" ht="18.75" spans="1:8">
      <c r="A89" s="124"/>
      <c r="B89" s="147">
        <v>87</v>
      </c>
      <c r="C89" s="14">
        <v>20202531</v>
      </c>
      <c r="D89" s="11">
        <v>0</v>
      </c>
      <c r="E89" s="11">
        <v>39</v>
      </c>
      <c r="F89" s="141">
        <f t="shared" si="2"/>
        <v>0</v>
      </c>
      <c r="G89" s="11">
        <f t="shared" si="3"/>
        <v>1</v>
      </c>
      <c r="H89" s="162"/>
    </row>
    <row r="90" s="164" customFormat="1" ht="18.75" spans="1:8">
      <c r="A90" s="124"/>
      <c r="B90" s="167">
        <v>88</v>
      </c>
      <c r="C90" s="172">
        <v>20202532</v>
      </c>
      <c r="D90" s="173">
        <v>9</v>
      </c>
      <c r="E90" s="173">
        <v>34</v>
      </c>
      <c r="F90" s="174">
        <f t="shared" si="2"/>
        <v>0.264705882352941</v>
      </c>
      <c r="G90" s="173">
        <f t="shared" si="3"/>
        <v>66</v>
      </c>
      <c r="H90" s="173" t="s">
        <v>28</v>
      </c>
    </row>
    <row r="91" s="164" customFormat="1" ht="18.75" spans="1:8">
      <c r="A91" s="124"/>
      <c r="B91" s="147">
        <v>89</v>
      </c>
      <c r="C91" s="14">
        <v>20202533</v>
      </c>
      <c r="D91" s="11">
        <v>0</v>
      </c>
      <c r="E91" s="11">
        <v>40</v>
      </c>
      <c r="F91" s="141">
        <f t="shared" si="2"/>
        <v>0</v>
      </c>
      <c r="G91" s="11">
        <f t="shared" si="3"/>
        <v>1</v>
      </c>
      <c r="H91" s="162"/>
    </row>
    <row r="92" s="164" customFormat="1" ht="18.75" spans="1:8">
      <c r="A92" s="124"/>
      <c r="B92" s="147">
        <v>90</v>
      </c>
      <c r="C92" s="14">
        <v>20202534</v>
      </c>
      <c r="D92" s="11">
        <v>0</v>
      </c>
      <c r="E92" s="11">
        <v>36</v>
      </c>
      <c r="F92" s="141">
        <f t="shared" si="2"/>
        <v>0</v>
      </c>
      <c r="G92" s="11">
        <f t="shared" si="3"/>
        <v>1</v>
      </c>
      <c r="H92" s="162"/>
    </row>
    <row r="93" s="164" customFormat="1" ht="18.75" spans="1:8">
      <c r="A93" s="124"/>
      <c r="B93" s="147">
        <v>91</v>
      </c>
      <c r="C93" s="14">
        <v>20202535</v>
      </c>
      <c r="D93" s="11">
        <v>0</v>
      </c>
      <c r="E93" s="11">
        <v>26</v>
      </c>
      <c r="F93" s="141">
        <f t="shared" si="2"/>
        <v>0</v>
      </c>
      <c r="G93" s="11">
        <f t="shared" si="3"/>
        <v>1</v>
      </c>
      <c r="H93" s="162"/>
    </row>
    <row r="94" s="164" customFormat="1" ht="18.75" spans="1:8">
      <c r="A94" s="124"/>
      <c r="B94" s="147">
        <v>92</v>
      </c>
      <c r="C94" s="14">
        <v>20202536</v>
      </c>
      <c r="D94" s="11">
        <v>0</v>
      </c>
      <c r="E94" s="11">
        <v>26</v>
      </c>
      <c r="F94" s="141">
        <f t="shared" si="2"/>
        <v>0</v>
      </c>
      <c r="G94" s="11">
        <f t="shared" si="3"/>
        <v>1</v>
      </c>
      <c r="H94" s="162"/>
    </row>
    <row r="95" s="164" customFormat="1" ht="18.75" spans="1:8">
      <c r="A95" s="124"/>
      <c r="B95" s="147">
        <v>93</v>
      </c>
      <c r="C95" s="14">
        <v>20202631</v>
      </c>
      <c r="D95" s="11">
        <v>0</v>
      </c>
      <c r="E95" s="11">
        <v>46</v>
      </c>
      <c r="F95" s="141">
        <f t="shared" si="2"/>
        <v>0</v>
      </c>
      <c r="G95" s="11">
        <f t="shared" si="3"/>
        <v>1</v>
      </c>
      <c r="H95" s="162"/>
    </row>
    <row r="96" s="164" customFormat="1" ht="18.75" spans="1:8">
      <c r="A96" s="124"/>
      <c r="B96" s="147">
        <v>94</v>
      </c>
      <c r="C96" s="14">
        <v>20202632</v>
      </c>
      <c r="D96" s="11">
        <v>0</v>
      </c>
      <c r="E96" s="11">
        <v>45</v>
      </c>
      <c r="F96" s="141">
        <f t="shared" si="2"/>
        <v>0</v>
      </c>
      <c r="G96" s="11">
        <f t="shared" si="3"/>
        <v>1</v>
      </c>
      <c r="H96" s="162"/>
    </row>
    <row r="97" s="164" customFormat="1" ht="18.75" spans="1:8">
      <c r="A97" s="124"/>
      <c r="B97" s="166">
        <v>95</v>
      </c>
      <c r="C97" s="14">
        <v>20202633</v>
      </c>
      <c r="D97" s="11">
        <v>0</v>
      </c>
      <c r="E97" s="11">
        <v>35</v>
      </c>
      <c r="F97" s="141">
        <f t="shared" si="2"/>
        <v>0</v>
      </c>
      <c r="G97" s="11">
        <f t="shared" si="3"/>
        <v>1</v>
      </c>
      <c r="H97" s="162"/>
    </row>
    <row r="98" s="164" customFormat="1" ht="18.75" spans="1:8">
      <c r="A98" s="124"/>
      <c r="B98" s="166">
        <v>96</v>
      </c>
      <c r="C98" s="14">
        <v>20202634</v>
      </c>
      <c r="D98" s="11">
        <v>0</v>
      </c>
      <c r="E98" s="11">
        <v>32</v>
      </c>
      <c r="F98" s="141">
        <f t="shared" si="2"/>
        <v>0</v>
      </c>
      <c r="G98" s="11">
        <f t="shared" si="3"/>
        <v>1</v>
      </c>
      <c r="H98" s="162"/>
    </row>
    <row r="99" s="164" customFormat="1" ht="18.75" spans="1:8">
      <c r="A99" s="124"/>
      <c r="B99" s="166">
        <v>97</v>
      </c>
      <c r="C99" s="14">
        <v>20202641</v>
      </c>
      <c r="D99" s="11">
        <v>0</v>
      </c>
      <c r="E99" s="11">
        <v>47</v>
      </c>
      <c r="F99" s="141">
        <f t="shared" si="2"/>
        <v>0</v>
      </c>
      <c r="G99" s="11">
        <f t="shared" si="3"/>
        <v>1</v>
      </c>
      <c r="H99" s="162"/>
    </row>
    <row r="100" s="164" customFormat="1" ht="18.75" spans="1:8">
      <c r="A100" s="124"/>
      <c r="B100" s="166">
        <v>98</v>
      </c>
      <c r="C100" s="14">
        <v>20202642</v>
      </c>
      <c r="D100" s="11">
        <v>0</v>
      </c>
      <c r="E100" s="11">
        <v>44</v>
      </c>
      <c r="F100" s="141">
        <f t="shared" si="2"/>
        <v>0</v>
      </c>
      <c r="G100" s="11">
        <f t="shared" si="3"/>
        <v>1</v>
      </c>
      <c r="H100" s="162"/>
    </row>
    <row r="101" s="164" customFormat="1" ht="18.75" spans="1:8">
      <c r="A101" s="124"/>
      <c r="B101" s="166">
        <v>99</v>
      </c>
      <c r="C101" s="14">
        <v>20202643</v>
      </c>
      <c r="D101" s="11">
        <v>0</v>
      </c>
      <c r="E101" s="11">
        <v>41</v>
      </c>
      <c r="F101" s="141">
        <f t="shared" si="2"/>
        <v>0</v>
      </c>
      <c r="G101" s="11">
        <f t="shared" si="3"/>
        <v>1</v>
      </c>
      <c r="H101" s="162"/>
    </row>
    <row r="102" s="164" customFormat="1" ht="18.75" spans="1:8">
      <c r="A102" s="124"/>
      <c r="B102" s="166">
        <v>100</v>
      </c>
      <c r="C102" s="14">
        <v>20212431</v>
      </c>
      <c r="D102" s="11">
        <v>0</v>
      </c>
      <c r="E102" s="11">
        <v>45</v>
      </c>
      <c r="F102" s="141">
        <f t="shared" si="2"/>
        <v>0</v>
      </c>
      <c r="G102" s="11">
        <f t="shared" si="3"/>
        <v>1</v>
      </c>
      <c r="H102" s="162"/>
    </row>
    <row r="103" s="164" customFormat="1" ht="18.75" spans="1:8">
      <c r="A103" s="124"/>
      <c r="B103" s="166">
        <v>101</v>
      </c>
      <c r="C103" s="14">
        <v>20212432</v>
      </c>
      <c r="D103" s="11">
        <v>0</v>
      </c>
      <c r="E103" s="11">
        <v>45</v>
      </c>
      <c r="F103" s="141">
        <f t="shared" si="2"/>
        <v>0</v>
      </c>
      <c r="G103" s="11">
        <f t="shared" si="3"/>
        <v>1</v>
      </c>
      <c r="H103" s="162"/>
    </row>
    <row r="104" s="164" customFormat="1" ht="18.75" spans="1:8">
      <c r="A104" s="124"/>
      <c r="B104" s="166">
        <v>102</v>
      </c>
      <c r="C104" s="14">
        <v>20212433</v>
      </c>
      <c r="D104" s="11">
        <v>0</v>
      </c>
      <c r="E104" s="11">
        <v>45</v>
      </c>
      <c r="F104" s="141">
        <f t="shared" si="2"/>
        <v>0</v>
      </c>
      <c r="G104" s="11">
        <f t="shared" si="3"/>
        <v>1</v>
      </c>
      <c r="H104" s="162"/>
    </row>
    <row r="105" s="164" customFormat="1" ht="18.75" spans="1:8">
      <c r="A105" s="124"/>
      <c r="B105" s="166">
        <v>103</v>
      </c>
      <c r="C105" s="14">
        <v>20212434</v>
      </c>
      <c r="D105" s="11">
        <v>0</v>
      </c>
      <c r="E105" s="11">
        <v>45</v>
      </c>
      <c r="F105" s="141">
        <f t="shared" si="2"/>
        <v>0</v>
      </c>
      <c r="G105" s="11">
        <f t="shared" si="3"/>
        <v>1</v>
      </c>
      <c r="H105" s="162"/>
    </row>
    <row r="106" s="164" customFormat="1" ht="18.75" spans="1:8">
      <c r="A106" s="124"/>
      <c r="B106" s="166">
        <v>104</v>
      </c>
      <c r="C106" s="14">
        <v>20212435</v>
      </c>
      <c r="D106" s="11">
        <v>0</v>
      </c>
      <c r="E106" s="11">
        <v>45</v>
      </c>
      <c r="F106" s="141">
        <f t="shared" si="2"/>
        <v>0</v>
      </c>
      <c r="G106" s="11">
        <f t="shared" si="3"/>
        <v>1</v>
      </c>
      <c r="H106" s="162"/>
    </row>
    <row r="107" s="164" customFormat="1" ht="18.75" spans="1:8">
      <c r="A107" s="124"/>
      <c r="B107" s="166">
        <v>105</v>
      </c>
      <c r="C107" s="14">
        <v>20212531</v>
      </c>
      <c r="D107" s="11">
        <v>0</v>
      </c>
      <c r="E107" s="11">
        <v>35</v>
      </c>
      <c r="F107" s="141">
        <f t="shared" si="2"/>
        <v>0</v>
      </c>
      <c r="G107" s="11">
        <f t="shared" si="3"/>
        <v>1</v>
      </c>
      <c r="H107" s="162"/>
    </row>
    <row r="108" s="164" customFormat="1" ht="18.75" spans="1:8">
      <c r="A108" s="124"/>
      <c r="B108" s="166">
        <v>106</v>
      </c>
      <c r="C108" s="14">
        <v>20212532</v>
      </c>
      <c r="D108" s="11">
        <v>0</v>
      </c>
      <c r="E108" s="11">
        <v>35</v>
      </c>
      <c r="F108" s="141">
        <f t="shared" si="2"/>
        <v>0</v>
      </c>
      <c r="G108" s="11">
        <f t="shared" si="3"/>
        <v>1</v>
      </c>
      <c r="H108" s="162"/>
    </row>
    <row r="109" s="164" customFormat="1" ht="18.75" spans="1:8">
      <c r="A109" s="124"/>
      <c r="B109" s="166">
        <v>107</v>
      </c>
      <c r="C109" s="14">
        <v>20212533</v>
      </c>
      <c r="D109" s="11">
        <v>0</v>
      </c>
      <c r="E109" s="11">
        <v>33</v>
      </c>
      <c r="F109" s="141">
        <f t="shared" si="2"/>
        <v>0</v>
      </c>
      <c r="G109" s="11">
        <f t="shared" si="3"/>
        <v>1</v>
      </c>
      <c r="H109" s="162"/>
    </row>
    <row r="110" s="164" customFormat="1" ht="18.75" spans="1:8">
      <c r="A110" s="124"/>
      <c r="B110" s="166">
        <v>108</v>
      </c>
      <c r="C110" s="14">
        <v>20212534</v>
      </c>
      <c r="D110" s="11">
        <v>0</v>
      </c>
      <c r="E110" s="11">
        <v>40</v>
      </c>
      <c r="F110" s="141">
        <f t="shared" si="2"/>
        <v>0</v>
      </c>
      <c r="G110" s="11">
        <f t="shared" si="3"/>
        <v>1</v>
      </c>
      <c r="H110" s="162"/>
    </row>
    <row r="111" s="164" customFormat="1" ht="18.75" spans="1:8">
      <c r="A111" s="124"/>
      <c r="B111" s="166">
        <v>109</v>
      </c>
      <c r="C111" s="14">
        <v>20212535</v>
      </c>
      <c r="D111" s="11">
        <v>0</v>
      </c>
      <c r="E111" s="11">
        <v>35</v>
      </c>
      <c r="F111" s="141">
        <f t="shared" si="2"/>
        <v>0</v>
      </c>
      <c r="G111" s="11">
        <f t="shared" si="3"/>
        <v>1</v>
      </c>
      <c r="H111" s="162"/>
    </row>
    <row r="112" s="164" customFormat="1" ht="18.75" spans="1:8">
      <c r="A112" s="124"/>
      <c r="B112" s="147">
        <v>110</v>
      </c>
      <c r="C112" s="14">
        <v>20212631</v>
      </c>
      <c r="D112" s="11">
        <v>0</v>
      </c>
      <c r="E112" s="11">
        <v>39</v>
      </c>
      <c r="F112" s="141">
        <f t="shared" si="2"/>
        <v>0</v>
      </c>
      <c r="G112" s="11">
        <f t="shared" si="3"/>
        <v>1</v>
      </c>
      <c r="H112" s="162"/>
    </row>
    <row r="113" s="164" customFormat="1" ht="18.75" spans="1:8">
      <c r="A113" s="124"/>
      <c r="B113" s="166">
        <v>111</v>
      </c>
      <c r="C113" s="14">
        <v>20212632</v>
      </c>
      <c r="D113" s="11">
        <v>0</v>
      </c>
      <c r="E113" s="11">
        <v>40</v>
      </c>
      <c r="F113" s="141">
        <f t="shared" si="2"/>
        <v>0</v>
      </c>
      <c r="G113" s="11">
        <f t="shared" si="3"/>
        <v>1</v>
      </c>
      <c r="H113" s="162"/>
    </row>
    <row r="114" s="164" customFormat="1" ht="18.75" spans="1:8">
      <c r="A114" s="124"/>
      <c r="B114" s="166">
        <v>112</v>
      </c>
      <c r="C114" s="14">
        <v>20212633</v>
      </c>
      <c r="D114" s="11">
        <v>0</v>
      </c>
      <c r="E114" s="11">
        <v>41</v>
      </c>
      <c r="F114" s="141">
        <f t="shared" si="2"/>
        <v>0</v>
      </c>
      <c r="G114" s="11">
        <f t="shared" si="3"/>
        <v>1</v>
      </c>
      <c r="H114" s="162"/>
    </row>
    <row r="115" s="164" customFormat="1" ht="18.75" spans="1:8">
      <c r="A115" s="124"/>
      <c r="B115" s="166">
        <v>113</v>
      </c>
      <c r="C115" s="14">
        <v>20212634</v>
      </c>
      <c r="D115" s="11">
        <v>0</v>
      </c>
      <c r="E115" s="11">
        <v>40</v>
      </c>
      <c r="F115" s="141">
        <f>D115/E115</f>
        <v>0</v>
      </c>
      <c r="G115" s="11">
        <f>RANK(F115,$F$50:$F$115,1)</f>
        <v>1</v>
      </c>
      <c r="H115" s="162"/>
    </row>
    <row r="116" s="164" customFormat="1" ht="18.75" spans="1:8">
      <c r="A116" s="22" t="s">
        <v>4</v>
      </c>
      <c r="B116" s="166">
        <v>114</v>
      </c>
      <c r="C116" s="7">
        <v>20182731</v>
      </c>
      <c r="D116" s="7"/>
      <c r="E116" s="7">
        <v>30</v>
      </c>
      <c r="F116" s="141">
        <f>D116/E116</f>
        <v>0</v>
      </c>
      <c r="G116" s="11"/>
      <c r="H116" s="11" t="s">
        <v>27</v>
      </c>
    </row>
    <row r="117" s="164" customFormat="1" ht="18.75" spans="1:8">
      <c r="A117" s="145"/>
      <c r="B117" s="166">
        <v>115</v>
      </c>
      <c r="C117" s="7">
        <v>20182831</v>
      </c>
      <c r="D117" s="7"/>
      <c r="E117" s="7">
        <v>51</v>
      </c>
      <c r="F117" s="141">
        <f t="shared" ref="F117:F180" si="4">D117/E117</f>
        <v>0</v>
      </c>
      <c r="G117" s="11"/>
      <c r="H117" s="11" t="s">
        <v>27</v>
      </c>
    </row>
    <row r="118" s="164" customFormat="1" ht="18.75" spans="1:8">
      <c r="A118" s="145"/>
      <c r="B118" s="166">
        <v>116</v>
      </c>
      <c r="C118" s="7">
        <v>20182832</v>
      </c>
      <c r="D118" s="7"/>
      <c r="E118" s="7">
        <v>29</v>
      </c>
      <c r="F118" s="141">
        <f t="shared" si="4"/>
        <v>0</v>
      </c>
      <c r="G118" s="11"/>
      <c r="H118" s="11" t="s">
        <v>27</v>
      </c>
    </row>
    <row r="119" s="164" customFormat="1" ht="18.75" spans="1:8">
      <c r="A119" s="145"/>
      <c r="B119" s="166">
        <v>117</v>
      </c>
      <c r="C119" s="7">
        <v>20182833</v>
      </c>
      <c r="D119" s="7"/>
      <c r="E119" s="7">
        <v>31</v>
      </c>
      <c r="F119" s="141">
        <f t="shared" si="4"/>
        <v>0</v>
      </c>
      <c r="G119" s="11"/>
      <c r="H119" s="11" t="s">
        <v>27</v>
      </c>
    </row>
    <row r="120" s="164" customFormat="1" ht="18.75" spans="1:10">
      <c r="A120" s="145"/>
      <c r="B120" s="166">
        <v>118</v>
      </c>
      <c r="C120" s="7">
        <v>20182931</v>
      </c>
      <c r="D120" s="7"/>
      <c r="E120" s="7">
        <v>30</v>
      </c>
      <c r="F120" s="141">
        <f t="shared" si="4"/>
        <v>0</v>
      </c>
      <c r="G120" s="11"/>
      <c r="H120" s="11" t="s">
        <v>27</v>
      </c>
      <c r="J120" s="175"/>
    </row>
    <row r="121" s="164" customFormat="1" ht="18.75" spans="1:8">
      <c r="A121" s="145"/>
      <c r="B121" s="166">
        <v>119</v>
      </c>
      <c r="C121" s="7">
        <v>20182932</v>
      </c>
      <c r="D121" s="7"/>
      <c r="E121" s="7">
        <v>31</v>
      </c>
      <c r="F121" s="141">
        <f t="shared" si="4"/>
        <v>0</v>
      </c>
      <c r="G121" s="11"/>
      <c r="H121" s="11" t="s">
        <v>27</v>
      </c>
    </row>
    <row r="122" s="164" customFormat="1" ht="18.75" spans="1:8">
      <c r="A122" s="145"/>
      <c r="B122" s="166">
        <v>120</v>
      </c>
      <c r="C122" s="7">
        <v>20183031</v>
      </c>
      <c r="D122" s="7"/>
      <c r="E122" s="7">
        <v>44</v>
      </c>
      <c r="F122" s="141">
        <f t="shared" si="4"/>
        <v>0</v>
      </c>
      <c r="G122" s="11"/>
      <c r="H122" s="11" t="s">
        <v>27</v>
      </c>
    </row>
    <row r="123" s="164" customFormat="1" ht="18.75" spans="1:8">
      <c r="A123" s="145"/>
      <c r="B123" s="166">
        <v>121</v>
      </c>
      <c r="C123" s="7">
        <v>20183032</v>
      </c>
      <c r="D123" s="7"/>
      <c r="E123" s="7">
        <v>44</v>
      </c>
      <c r="F123" s="141">
        <f t="shared" si="4"/>
        <v>0</v>
      </c>
      <c r="G123" s="11"/>
      <c r="H123" s="11" t="s">
        <v>27</v>
      </c>
    </row>
    <row r="124" s="164" customFormat="1" ht="18.75" spans="1:8">
      <c r="A124" s="145"/>
      <c r="B124" s="166">
        <v>122</v>
      </c>
      <c r="C124" s="7">
        <v>20183033</v>
      </c>
      <c r="D124" s="7"/>
      <c r="E124" s="7">
        <v>43</v>
      </c>
      <c r="F124" s="141">
        <f t="shared" si="4"/>
        <v>0</v>
      </c>
      <c r="G124" s="11"/>
      <c r="H124" s="11" t="s">
        <v>27</v>
      </c>
    </row>
    <row r="125" s="164" customFormat="1" ht="18.75" spans="1:8">
      <c r="A125" s="145"/>
      <c r="B125" s="166">
        <v>123</v>
      </c>
      <c r="C125" s="7">
        <v>20183034</v>
      </c>
      <c r="D125" s="7"/>
      <c r="E125" s="7">
        <v>44</v>
      </c>
      <c r="F125" s="141">
        <f t="shared" si="4"/>
        <v>0</v>
      </c>
      <c r="G125" s="11"/>
      <c r="H125" s="11" t="s">
        <v>27</v>
      </c>
    </row>
    <row r="126" s="164" customFormat="1" ht="18.75" spans="1:8">
      <c r="A126" s="145"/>
      <c r="B126" s="166">
        <v>124</v>
      </c>
      <c r="C126" s="7">
        <v>20183035</v>
      </c>
      <c r="D126" s="7"/>
      <c r="E126" s="7">
        <v>48</v>
      </c>
      <c r="F126" s="141">
        <f t="shared" si="4"/>
        <v>0</v>
      </c>
      <c r="G126" s="11"/>
      <c r="H126" s="11" t="s">
        <v>27</v>
      </c>
    </row>
    <row r="127" s="164" customFormat="1" ht="18.75" spans="1:8">
      <c r="A127" s="145"/>
      <c r="B127" s="166">
        <v>125</v>
      </c>
      <c r="C127" s="7">
        <v>20183036</v>
      </c>
      <c r="D127" s="7"/>
      <c r="E127" s="7">
        <v>45</v>
      </c>
      <c r="F127" s="141">
        <f t="shared" si="4"/>
        <v>0</v>
      </c>
      <c r="G127" s="11"/>
      <c r="H127" s="11" t="s">
        <v>27</v>
      </c>
    </row>
    <row r="128" s="164" customFormat="1" ht="18.75" spans="1:8">
      <c r="A128" s="145"/>
      <c r="B128" s="166">
        <v>126</v>
      </c>
      <c r="C128" s="7">
        <v>20183037</v>
      </c>
      <c r="D128" s="7"/>
      <c r="E128" s="7">
        <v>45</v>
      </c>
      <c r="F128" s="141">
        <f t="shared" si="4"/>
        <v>0</v>
      </c>
      <c r="G128" s="11"/>
      <c r="H128" s="11" t="s">
        <v>27</v>
      </c>
    </row>
    <row r="129" s="164" customFormat="1" ht="18.75" spans="1:8">
      <c r="A129" s="145"/>
      <c r="B129" s="166">
        <v>127</v>
      </c>
      <c r="C129" s="7">
        <v>20183038</v>
      </c>
      <c r="D129" s="7"/>
      <c r="E129" s="7">
        <v>44</v>
      </c>
      <c r="F129" s="141">
        <f t="shared" si="4"/>
        <v>0</v>
      </c>
      <c r="G129" s="11"/>
      <c r="H129" s="11" t="s">
        <v>27</v>
      </c>
    </row>
    <row r="130" s="164" customFormat="1" ht="18.75" spans="1:8">
      <c r="A130" s="145"/>
      <c r="B130" s="166">
        <v>128</v>
      </c>
      <c r="C130" s="7">
        <v>20183631</v>
      </c>
      <c r="D130" s="7"/>
      <c r="E130" s="7">
        <v>32</v>
      </c>
      <c r="F130" s="141">
        <f t="shared" si="4"/>
        <v>0</v>
      </c>
      <c r="G130" s="11"/>
      <c r="H130" s="11" t="s">
        <v>27</v>
      </c>
    </row>
    <row r="131" s="164" customFormat="1" ht="18.75" spans="1:8">
      <c r="A131" s="145"/>
      <c r="B131" s="166">
        <v>129</v>
      </c>
      <c r="C131" s="7">
        <v>20183632</v>
      </c>
      <c r="D131" s="7"/>
      <c r="E131" s="7">
        <v>30</v>
      </c>
      <c r="F131" s="141">
        <f t="shared" si="4"/>
        <v>0</v>
      </c>
      <c r="G131" s="11"/>
      <c r="H131" s="11" t="s">
        <v>27</v>
      </c>
    </row>
    <row r="132" s="164" customFormat="1" ht="18.75" spans="1:8">
      <c r="A132" s="145"/>
      <c r="B132" s="166">
        <v>130</v>
      </c>
      <c r="C132" s="7">
        <v>20183633</v>
      </c>
      <c r="D132" s="7"/>
      <c r="E132" s="7">
        <v>35</v>
      </c>
      <c r="F132" s="141">
        <f t="shared" si="4"/>
        <v>0</v>
      </c>
      <c r="G132" s="11"/>
      <c r="H132" s="11" t="s">
        <v>27</v>
      </c>
    </row>
    <row r="133" s="164" customFormat="1" ht="18.75" spans="1:8">
      <c r="A133" s="145"/>
      <c r="B133" s="166">
        <v>131</v>
      </c>
      <c r="C133" s="7">
        <v>20183634</v>
      </c>
      <c r="D133" s="7"/>
      <c r="E133" s="7">
        <v>38</v>
      </c>
      <c r="F133" s="141">
        <f t="shared" si="4"/>
        <v>0</v>
      </c>
      <c r="G133" s="11"/>
      <c r="H133" s="11" t="s">
        <v>27</v>
      </c>
    </row>
    <row r="134" s="164" customFormat="1" ht="18.75" spans="1:8">
      <c r="A134" s="145"/>
      <c r="B134" s="166">
        <v>132</v>
      </c>
      <c r="C134" s="7">
        <v>20183635</v>
      </c>
      <c r="D134" s="7"/>
      <c r="E134" s="7">
        <v>31</v>
      </c>
      <c r="F134" s="141">
        <f t="shared" si="4"/>
        <v>0</v>
      </c>
      <c r="G134" s="11"/>
      <c r="H134" s="11" t="s">
        <v>27</v>
      </c>
    </row>
    <row r="135" s="164" customFormat="1" ht="18.75" spans="1:8">
      <c r="A135" s="145"/>
      <c r="B135" s="147">
        <v>133</v>
      </c>
      <c r="C135" s="7">
        <v>20192731</v>
      </c>
      <c r="D135" s="7">
        <v>0</v>
      </c>
      <c r="E135" s="7">
        <v>30</v>
      </c>
      <c r="F135" s="141">
        <f t="shared" si="4"/>
        <v>0</v>
      </c>
      <c r="G135" s="11">
        <f>RANK(F135,$F$116:$F$196,1)</f>
        <v>1</v>
      </c>
      <c r="H135" s="11"/>
    </row>
    <row r="136" s="164" customFormat="1" ht="18.75" spans="1:8">
      <c r="A136" s="145"/>
      <c r="B136" s="166">
        <v>134</v>
      </c>
      <c r="C136" s="7">
        <v>20192831</v>
      </c>
      <c r="D136" s="7">
        <v>0</v>
      </c>
      <c r="E136" s="7">
        <v>47</v>
      </c>
      <c r="F136" s="141">
        <f t="shared" si="4"/>
        <v>0</v>
      </c>
      <c r="G136" s="11">
        <f t="shared" ref="G136:G196" si="5">RANK(F136,$F$116:$F$196,1)</f>
        <v>1</v>
      </c>
      <c r="H136" s="11"/>
    </row>
    <row r="137" s="164" customFormat="1" ht="18.75" spans="1:8">
      <c r="A137" s="145"/>
      <c r="B137" s="166">
        <v>135</v>
      </c>
      <c r="C137" s="7">
        <v>20192832</v>
      </c>
      <c r="D137" s="7">
        <v>0</v>
      </c>
      <c r="E137" s="7">
        <v>29</v>
      </c>
      <c r="F137" s="141">
        <f t="shared" si="4"/>
        <v>0</v>
      </c>
      <c r="G137" s="11">
        <f t="shared" si="5"/>
        <v>1</v>
      </c>
      <c r="H137" s="11"/>
    </row>
    <row r="138" s="164" customFormat="1" ht="18.75" spans="1:8">
      <c r="A138" s="145"/>
      <c r="B138" s="166">
        <v>136</v>
      </c>
      <c r="C138" s="7">
        <v>20192833</v>
      </c>
      <c r="D138" s="7">
        <v>0</v>
      </c>
      <c r="E138" s="7">
        <v>32</v>
      </c>
      <c r="F138" s="141">
        <f t="shared" si="4"/>
        <v>0</v>
      </c>
      <c r="G138" s="11">
        <f t="shared" si="5"/>
        <v>1</v>
      </c>
      <c r="H138" s="11"/>
    </row>
    <row r="139" s="164" customFormat="1" ht="18.75" spans="1:8">
      <c r="A139" s="145"/>
      <c r="B139" s="166">
        <v>137</v>
      </c>
      <c r="C139" s="7">
        <v>20192931</v>
      </c>
      <c r="D139" s="7">
        <v>0</v>
      </c>
      <c r="E139" s="7">
        <v>31</v>
      </c>
      <c r="F139" s="141">
        <f t="shared" si="4"/>
        <v>0</v>
      </c>
      <c r="G139" s="11">
        <f t="shared" si="5"/>
        <v>1</v>
      </c>
      <c r="H139" s="11"/>
    </row>
    <row r="140" s="164" customFormat="1" ht="18.75" spans="1:8">
      <c r="A140" s="145"/>
      <c r="B140" s="166">
        <v>138</v>
      </c>
      <c r="C140" s="7">
        <v>20192932</v>
      </c>
      <c r="D140" s="7">
        <v>0</v>
      </c>
      <c r="E140" s="7">
        <v>29</v>
      </c>
      <c r="F140" s="141">
        <f t="shared" si="4"/>
        <v>0</v>
      </c>
      <c r="G140" s="11">
        <f t="shared" si="5"/>
        <v>1</v>
      </c>
      <c r="H140" s="11"/>
    </row>
    <row r="141" s="164" customFormat="1" ht="18.75" spans="1:8">
      <c r="A141" s="145"/>
      <c r="B141" s="166">
        <v>139</v>
      </c>
      <c r="C141" s="7">
        <v>20193031</v>
      </c>
      <c r="D141" s="7">
        <v>0</v>
      </c>
      <c r="E141" s="7">
        <v>45</v>
      </c>
      <c r="F141" s="141">
        <f t="shared" si="4"/>
        <v>0</v>
      </c>
      <c r="G141" s="11">
        <f t="shared" si="5"/>
        <v>1</v>
      </c>
      <c r="H141" s="11"/>
    </row>
    <row r="142" s="164" customFormat="1" ht="18.75" spans="1:8">
      <c r="A142" s="145"/>
      <c r="B142" s="166">
        <v>140</v>
      </c>
      <c r="C142" s="7">
        <v>20193032</v>
      </c>
      <c r="D142" s="7">
        <v>0</v>
      </c>
      <c r="E142" s="7">
        <v>47</v>
      </c>
      <c r="F142" s="141">
        <f t="shared" si="4"/>
        <v>0</v>
      </c>
      <c r="G142" s="11">
        <f t="shared" si="5"/>
        <v>1</v>
      </c>
      <c r="H142" s="11"/>
    </row>
    <row r="143" s="164" customFormat="1" ht="18.75" spans="1:8">
      <c r="A143" s="145"/>
      <c r="B143" s="166">
        <v>141</v>
      </c>
      <c r="C143" s="7">
        <v>20193033</v>
      </c>
      <c r="D143" s="7">
        <v>0</v>
      </c>
      <c r="E143" s="7">
        <v>46</v>
      </c>
      <c r="F143" s="141">
        <f t="shared" si="4"/>
        <v>0</v>
      </c>
      <c r="G143" s="11">
        <f t="shared" si="5"/>
        <v>1</v>
      </c>
      <c r="H143" s="11"/>
    </row>
    <row r="144" s="164" customFormat="1" ht="18.75" spans="1:8">
      <c r="A144" s="145"/>
      <c r="B144" s="166">
        <v>142</v>
      </c>
      <c r="C144" s="7">
        <v>20193034</v>
      </c>
      <c r="D144" s="7">
        <v>0</v>
      </c>
      <c r="E144" s="7">
        <v>43</v>
      </c>
      <c r="F144" s="141">
        <f t="shared" si="4"/>
        <v>0</v>
      </c>
      <c r="G144" s="11">
        <f t="shared" si="5"/>
        <v>1</v>
      </c>
      <c r="H144" s="11"/>
    </row>
    <row r="145" s="164" customFormat="1" ht="18.75" spans="1:8">
      <c r="A145" s="145"/>
      <c r="B145" s="166">
        <v>143</v>
      </c>
      <c r="C145" s="7">
        <v>20193035</v>
      </c>
      <c r="D145" s="7">
        <v>0</v>
      </c>
      <c r="E145" s="7">
        <v>43</v>
      </c>
      <c r="F145" s="141">
        <f t="shared" si="4"/>
        <v>0</v>
      </c>
      <c r="G145" s="11">
        <f t="shared" si="5"/>
        <v>1</v>
      </c>
      <c r="H145" s="11"/>
    </row>
    <row r="146" s="164" customFormat="1" ht="18.75" spans="1:8">
      <c r="A146" s="145"/>
      <c r="B146" s="166">
        <v>144</v>
      </c>
      <c r="C146" s="7">
        <v>20193036</v>
      </c>
      <c r="D146" s="7">
        <v>0</v>
      </c>
      <c r="E146" s="7">
        <v>46</v>
      </c>
      <c r="F146" s="141">
        <f t="shared" si="4"/>
        <v>0</v>
      </c>
      <c r="G146" s="11">
        <f t="shared" si="5"/>
        <v>1</v>
      </c>
      <c r="H146" s="11"/>
    </row>
    <row r="147" s="164" customFormat="1" ht="18.75" spans="1:8">
      <c r="A147" s="145"/>
      <c r="B147" s="166">
        <v>145</v>
      </c>
      <c r="C147" s="7">
        <v>20193037</v>
      </c>
      <c r="D147" s="7">
        <v>0</v>
      </c>
      <c r="E147" s="7">
        <v>43</v>
      </c>
      <c r="F147" s="141">
        <f t="shared" si="4"/>
        <v>0</v>
      </c>
      <c r="G147" s="11">
        <f t="shared" si="5"/>
        <v>1</v>
      </c>
      <c r="H147" s="11"/>
    </row>
    <row r="148" s="164" customFormat="1" ht="18.75" spans="1:8">
      <c r="A148" s="145"/>
      <c r="B148" s="166">
        <v>146</v>
      </c>
      <c r="C148" s="7">
        <v>20193038</v>
      </c>
      <c r="D148" s="7">
        <v>0</v>
      </c>
      <c r="E148" s="7">
        <v>43</v>
      </c>
      <c r="F148" s="141">
        <f t="shared" si="4"/>
        <v>0</v>
      </c>
      <c r="G148" s="11">
        <f t="shared" si="5"/>
        <v>1</v>
      </c>
      <c r="H148" s="11"/>
    </row>
    <row r="149" s="164" customFormat="1" ht="18.75" spans="1:8">
      <c r="A149" s="145"/>
      <c r="B149" s="166">
        <v>147</v>
      </c>
      <c r="C149" s="7">
        <v>20193631</v>
      </c>
      <c r="D149" s="7">
        <v>0</v>
      </c>
      <c r="E149" s="7">
        <v>30</v>
      </c>
      <c r="F149" s="141">
        <f t="shared" si="4"/>
        <v>0</v>
      </c>
      <c r="G149" s="11">
        <f t="shared" si="5"/>
        <v>1</v>
      </c>
      <c r="H149" s="11"/>
    </row>
    <row r="150" s="164" customFormat="1" ht="18.75" spans="1:8">
      <c r="A150" s="145"/>
      <c r="B150" s="166">
        <v>148</v>
      </c>
      <c r="C150" s="7">
        <v>20193632</v>
      </c>
      <c r="D150" s="7">
        <v>0</v>
      </c>
      <c r="E150" s="7">
        <v>32</v>
      </c>
      <c r="F150" s="141">
        <f t="shared" si="4"/>
        <v>0</v>
      </c>
      <c r="G150" s="11">
        <f t="shared" si="5"/>
        <v>1</v>
      </c>
      <c r="H150" s="11"/>
    </row>
    <row r="151" s="164" customFormat="1" ht="18.75" spans="1:8">
      <c r="A151" s="145"/>
      <c r="B151" s="166">
        <v>149</v>
      </c>
      <c r="C151" s="7">
        <v>20193633</v>
      </c>
      <c r="D151" s="7">
        <v>0</v>
      </c>
      <c r="E151" s="7">
        <v>37</v>
      </c>
      <c r="F151" s="141">
        <f t="shared" si="4"/>
        <v>0</v>
      </c>
      <c r="G151" s="11">
        <f t="shared" si="5"/>
        <v>1</v>
      </c>
      <c r="H151" s="11"/>
    </row>
    <row r="152" s="164" customFormat="1" ht="18.75" spans="1:8">
      <c r="A152" s="145"/>
      <c r="B152" s="166">
        <v>150</v>
      </c>
      <c r="C152" s="7">
        <v>20193634</v>
      </c>
      <c r="D152" s="7">
        <v>0</v>
      </c>
      <c r="E152" s="7">
        <v>38</v>
      </c>
      <c r="F152" s="141">
        <f t="shared" si="4"/>
        <v>0</v>
      </c>
      <c r="G152" s="11">
        <f t="shared" si="5"/>
        <v>1</v>
      </c>
      <c r="H152" s="11"/>
    </row>
    <row r="153" s="164" customFormat="1" ht="18.75" spans="1:8">
      <c r="A153" s="145"/>
      <c r="B153" s="166">
        <v>151</v>
      </c>
      <c r="C153" s="7">
        <v>20193635</v>
      </c>
      <c r="D153" s="7">
        <v>0</v>
      </c>
      <c r="E153" s="7">
        <v>32</v>
      </c>
      <c r="F153" s="141">
        <f t="shared" si="4"/>
        <v>0</v>
      </c>
      <c r="G153" s="11">
        <f t="shared" si="5"/>
        <v>1</v>
      </c>
      <c r="H153" s="11"/>
    </row>
    <row r="154" s="164" customFormat="1" ht="18.75" spans="1:8">
      <c r="A154" s="145"/>
      <c r="B154" s="166">
        <v>152</v>
      </c>
      <c r="C154" s="7">
        <v>20202731</v>
      </c>
      <c r="D154" s="7">
        <v>0</v>
      </c>
      <c r="E154" s="7">
        <v>27</v>
      </c>
      <c r="F154" s="141">
        <f t="shared" si="4"/>
        <v>0</v>
      </c>
      <c r="G154" s="11">
        <f t="shared" si="5"/>
        <v>1</v>
      </c>
      <c r="H154" s="20"/>
    </row>
    <row r="155" s="164" customFormat="1" ht="18.75" spans="1:8">
      <c r="A155" s="145"/>
      <c r="B155" s="147">
        <v>153</v>
      </c>
      <c r="C155" s="7">
        <v>20202831</v>
      </c>
      <c r="D155" s="7">
        <v>0</v>
      </c>
      <c r="E155" s="7">
        <v>47</v>
      </c>
      <c r="F155" s="141">
        <f t="shared" si="4"/>
        <v>0</v>
      </c>
      <c r="G155" s="11">
        <f t="shared" si="5"/>
        <v>1</v>
      </c>
      <c r="H155" s="20"/>
    </row>
    <row r="156" s="164" customFormat="1" ht="18.75" spans="1:8">
      <c r="A156" s="145"/>
      <c r="B156" s="147">
        <v>154</v>
      </c>
      <c r="C156" s="7">
        <v>20202832</v>
      </c>
      <c r="D156" s="7">
        <v>0</v>
      </c>
      <c r="E156" s="7">
        <v>27</v>
      </c>
      <c r="F156" s="141">
        <f t="shared" si="4"/>
        <v>0</v>
      </c>
      <c r="G156" s="11">
        <f t="shared" si="5"/>
        <v>1</v>
      </c>
      <c r="H156" s="20"/>
    </row>
    <row r="157" s="164" customFormat="1" ht="18.75" spans="1:8">
      <c r="A157" s="145"/>
      <c r="B157" s="147">
        <v>155</v>
      </c>
      <c r="C157" s="7">
        <v>20202833</v>
      </c>
      <c r="D157" s="7">
        <v>0</v>
      </c>
      <c r="E157" s="7">
        <v>23</v>
      </c>
      <c r="F157" s="141">
        <f t="shared" si="4"/>
        <v>0</v>
      </c>
      <c r="G157" s="11">
        <f t="shared" si="5"/>
        <v>1</v>
      </c>
      <c r="H157" s="20"/>
    </row>
    <row r="158" s="164" customFormat="1" ht="18.75" spans="1:8">
      <c r="A158" s="145"/>
      <c r="B158" s="166">
        <v>156</v>
      </c>
      <c r="C158" s="7">
        <v>20202841</v>
      </c>
      <c r="D158" s="7"/>
      <c r="E158" s="7">
        <v>30</v>
      </c>
      <c r="F158" s="141">
        <f t="shared" si="4"/>
        <v>0</v>
      </c>
      <c r="G158" s="11"/>
      <c r="H158" s="11" t="s">
        <v>27</v>
      </c>
    </row>
    <row r="159" s="164" customFormat="1" ht="18.75" spans="1:8">
      <c r="A159" s="145"/>
      <c r="B159" s="166">
        <v>157</v>
      </c>
      <c r="C159" s="7">
        <v>20202842</v>
      </c>
      <c r="D159" s="7"/>
      <c r="E159" s="7">
        <v>32</v>
      </c>
      <c r="F159" s="141">
        <f t="shared" si="4"/>
        <v>0</v>
      </c>
      <c r="G159" s="11"/>
      <c r="H159" s="11" t="s">
        <v>27</v>
      </c>
    </row>
    <row r="160" s="164" customFormat="1" ht="18.75" spans="1:8">
      <c r="A160" s="145"/>
      <c r="B160" s="166">
        <v>158</v>
      </c>
      <c r="C160" s="7">
        <v>20202843</v>
      </c>
      <c r="D160" s="7"/>
      <c r="E160" s="7">
        <v>31</v>
      </c>
      <c r="F160" s="141">
        <f t="shared" si="4"/>
        <v>0</v>
      </c>
      <c r="G160" s="11"/>
      <c r="H160" s="11" t="s">
        <v>27</v>
      </c>
    </row>
    <row r="161" s="164" customFormat="1" ht="18.75" spans="1:8">
      <c r="A161" s="145"/>
      <c r="B161" s="166">
        <v>159</v>
      </c>
      <c r="C161" s="7">
        <v>20202844</v>
      </c>
      <c r="D161" s="7"/>
      <c r="E161" s="7">
        <v>29</v>
      </c>
      <c r="F161" s="141">
        <f t="shared" si="4"/>
        <v>0</v>
      </c>
      <c r="G161" s="11"/>
      <c r="H161" s="11" t="s">
        <v>27</v>
      </c>
    </row>
    <row r="162" s="164" customFormat="1" ht="18.75" spans="1:8">
      <c r="A162" s="145"/>
      <c r="B162" s="166">
        <v>160</v>
      </c>
      <c r="C162" s="7">
        <v>20202931</v>
      </c>
      <c r="D162" s="7">
        <v>0</v>
      </c>
      <c r="E162" s="7">
        <v>31</v>
      </c>
      <c r="F162" s="141">
        <f t="shared" si="4"/>
        <v>0</v>
      </c>
      <c r="G162" s="11">
        <f t="shared" si="5"/>
        <v>1</v>
      </c>
      <c r="H162" s="20"/>
    </row>
    <row r="163" s="164" customFormat="1" ht="18.75" spans="1:8">
      <c r="A163" s="145"/>
      <c r="B163" s="166">
        <v>161</v>
      </c>
      <c r="C163" s="7">
        <v>20202932</v>
      </c>
      <c r="D163" s="7">
        <v>0</v>
      </c>
      <c r="E163" s="7">
        <v>24</v>
      </c>
      <c r="F163" s="141">
        <f t="shared" si="4"/>
        <v>0</v>
      </c>
      <c r="G163" s="11">
        <f t="shared" si="5"/>
        <v>1</v>
      </c>
      <c r="H163" s="20"/>
    </row>
    <row r="164" s="164" customFormat="1" ht="18.75" spans="1:8">
      <c r="A164" s="145"/>
      <c r="B164" s="166">
        <v>162</v>
      </c>
      <c r="C164" s="7">
        <v>20202933</v>
      </c>
      <c r="D164" s="7">
        <v>0</v>
      </c>
      <c r="E164" s="7">
        <v>29</v>
      </c>
      <c r="F164" s="141">
        <f t="shared" si="4"/>
        <v>0</v>
      </c>
      <c r="G164" s="11">
        <f t="shared" si="5"/>
        <v>1</v>
      </c>
      <c r="H164" s="20"/>
    </row>
    <row r="165" s="164" customFormat="1" ht="18.75" spans="1:8">
      <c r="A165" s="145"/>
      <c r="B165" s="166">
        <v>163</v>
      </c>
      <c r="C165" s="7">
        <v>20203031</v>
      </c>
      <c r="D165" s="7">
        <v>0</v>
      </c>
      <c r="E165" s="7">
        <v>51</v>
      </c>
      <c r="F165" s="141">
        <f t="shared" si="4"/>
        <v>0</v>
      </c>
      <c r="G165" s="11">
        <f t="shared" si="5"/>
        <v>1</v>
      </c>
      <c r="H165" s="20"/>
    </row>
    <row r="166" s="164" customFormat="1" ht="18.75" spans="1:8">
      <c r="A166" s="145"/>
      <c r="B166" s="166">
        <v>164</v>
      </c>
      <c r="C166" s="7">
        <v>20203032</v>
      </c>
      <c r="D166" s="7">
        <v>0</v>
      </c>
      <c r="E166" s="7">
        <v>52</v>
      </c>
      <c r="F166" s="141">
        <f t="shared" si="4"/>
        <v>0</v>
      </c>
      <c r="G166" s="11">
        <f t="shared" si="5"/>
        <v>1</v>
      </c>
      <c r="H166" s="20"/>
    </row>
    <row r="167" s="164" customFormat="1" ht="18.75" spans="1:8">
      <c r="A167" s="145"/>
      <c r="B167" s="166">
        <v>165</v>
      </c>
      <c r="C167" s="7">
        <v>20203033</v>
      </c>
      <c r="D167" s="7">
        <v>0</v>
      </c>
      <c r="E167" s="7">
        <v>48</v>
      </c>
      <c r="F167" s="141">
        <f t="shared" si="4"/>
        <v>0</v>
      </c>
      <c r="G167" s="11">
        <f t="shared" si="5"/>
        <v>1</v>
      </c>
      <c r="H167" s="20"/>
    </row>
    <row r="168" s="164" customFormat="1" ht="18.75" spans="1:8">
      <c r="A168" s="145"/>
      <c r="B168" s="166">
        <v>166</v>
      </c>
      <c r="C168" s="7">
        <v>20203034</v>
      </c>
      <c r="D168" s="7">
        <v>0</v>
      </c>
      <c r="E168" s="7">
        <v>49</v>
      </c>
      <c r="F168" s="141">
        <f t="shared" si="4"/>
        <v>0</v>
      </c>
      <c r="G168" s="11">
        <f t="shared" si="5"/>
        <v>1</v>
      </c>
      <c r="H168" s="20"/>
    </row>
    <row r="169" s="164" customFormat="1" ht="18.75" spans="1:8">
      <c r="A169" s="145"/>
      <c r="B169" s="166">
        <v>167</v>
      </c>
      <c r="C169" s="7">
        <v>20203035</v>
      </c>
      <c r="D169" s="7">
        <v>0</v>
      </c>
      <c r="E169" s="7">
        <v>50</v>
      </c>
      <c r="F169" s="141">
        <f t="shared" si="4"/>
        <v>0</v>
      </c>
      <c r="G169" s="11">
        <f t="shared" si="5"/>
        <v>1</v>
      </c>
      <c r="H169" s="20"/>
    </row>
    <row r="170" s="164" customFormat="1" ht="18.75" spans="1:8">
      <c r="A170" s="145"/>
      <c r="B170" s="166">
        <v>168</v>
      </c>
      <c r="C170" s="7">
        <v>20203036</v>
      </c>
      <c r="D170" s="7">
        <v>0</v>
      </c>
      <c r="E170" s="7">
        <v>51</v>
      </c>
      <c r="F170" s="141">
        <f t="shared" si="4"/>
        <v>0</v>
      </c>
      <c r="G170" s="11">
        <f t="shared" si="5"/>
        <v>1</v>
      </c>
      <c r="H170" s="20"/>
    </row>
    <row r="171" s="164" customFormat="1" ht="18.75" spans="1:8">
      <c r="A171" s="145"/>
      <c r="B171" s="166">
        <v>169</v>
      </c>
      <c r="C171" s="7">
        <v>20203631</v>
      </c>
      <c r="D171" s="7">
        <v>0</v>
      </c>
      <c r="E171" s="7">
        <v>32</v>
      </c>
      <c r="F171" s="141">
        <f t="shared" si="4"/>
        <v>0</v>
      </c>
      <c r="G171" s="11">
        <f t="shared" si="5"/>
        <v>1</v>
      </c>
      <c r="H171" s="20"/>
    </row>
    <row r="172" s="164" customFormat="1" ht="18.75" spans="1:8">
      <c r="A172" s="145"/>
      <c r="B172" s="166">
        <v>170</v>
      </c>
      <c r="C172" s="7">
        <v>20203632</v>
      </c>
      <c r="D172" s="7">
        <v>0</v>
      </c>
      <c r="E172" s="7">
        <v>32</v>
      </c>
      <c r="F172" s="141">
        <f t="shared" si="4"/>
        <v>0</v>
      </c>
      <c r="G172" s="11">
        <f t="shared" si="5"/>
        <v>1</v>
      </c>
      <c r="H172" s="20"/>
    </row>
    <row r="173" s="164" customFormat="1" ht="18.75" spans="1:8">
      <c r="A173" s="145"/>
      <c r="B173" s="166">
        <v>171</v>
      </c>
      <c r="C173" s="7">
        <v>20203633</v>
      </c>
      <c r="D173" s="7">
        <v>0</v>
      </c>
      <c r="E173" s="7">
        <v>33</v>
      </c>
      <c r="F173" s="141">
        <f t="shared" si="4"/>
        <v>0</v>
      </c>
      <c r="G173" s="11">
        <f t="shared" si="5"/>
        <v>1</v>
      </c>
      <c r="H173" s="20"/>
    </row>
    <row r="174" s="164" customFormat="1" ht="18.75" spans="1:8">
      <c r="A174" s="145"/>
      <c r="B174" s="166">
        <v>172</v>
      </c>
      <c r="C174" s="7">
        <v>20203634</v>
      </c>
      <c r="D174" s="7">
        <v>0</v>
      </c>
      <c r="E174" s="7">
        <v>30</v>
      </c>
      <c r="F174" s="141">
        <f t="shared" si="4"/>
        <v>0</v>
      </c>
      <c r="G174" s="11">
        <f t="shared" si="5"/>
        <v>1</v>
      </c>
      <c r="H174" s="20"/>
    </row>
    <row r="175" s="164" customFormat="1" ht="18.75" spans="1:8">
      <c r="A175" s="145"/>
      <c r="B175" s="166">
        <v>173</v>
      </c>
      <c r="C175" s="7">
        <v>20203635</v>
      </c>
      <c r="D175" s="7">
        <v>0</v>
      </c>
      <c r="E175" s="7">
        <v>35</v>
      </c>
      <c r="F175" s="141">
        <f t="shared" si="4"/>
        <v>0</v>
      </c>
      <c r="G175" s="11">
        <f t="shared" si="5"/>
        <v>1</v>
      </c>
      <c r="H175" s="20"/>
    </row>
    <row r="176" s="164" customFormat="1" ht="18.75" spans="1:8">
      <c r="A176" s="145"/>
      <c r="B176" s="166">
        <v>174</v>
      </c>
      <c r="C176" s="7">
        <v>20203641</v>
      </c>
      <c r="D176" s="7"/>
      <c r="E176" s="7">
        <v>42</v>
      </c>
      <c r="F176" s="141">
        <f t="shared" si="4"/>
        <v>0</v>
      </c>
      <c r="G176" s="11"/>
      <c r="H176" s="11" t="s">
        <v>27</v>
      </c>
    </row>
    <row r="177" s="164" customFormat="1" ht="18.75" spans="1:8">
      <c r="A177" s="145"/>
      <c r="B177" s="166">
        <v>175</v>
      </c>
      <c r="C177" s="7">
        <v>20212731</v>
      </c>
      <c r="D177" s="7">
        <v>0</v>
      </c>
      <c r="E177" s="7">
        <v>40</v>
      </c>
      <c r="F177" s="141">
        <f t="shared" si="4"/>
        <v>0</v>
      </c>
      <c r="G177" s="11">
        <f t="shared" si="5"/>
        <v>1</v>
      </c>
      <c r="H177" s="11"/>
    </row>
    <row r="178" s="164" customFormat="1" ht="18.75" spans="1:8">
      <c r="A178" s="145"/>
      <c r="B178" s="166">
        <v>176</v>
      </c>
      <c r="C178" s="7">
        <v>20212831</v>
      </c>
      <c r="D178" s="7">
        <v>0</v>
      </c>
      <c r="E178" s="7">
        <v>41</v>
      </c>
      <c r="F178" s="141">
        <f t="shared" si="4"/>
        <v>0</v>
      </c>
      <c r="G178" s="11">
        <f t="shared" si="5"/>
        <v>1</v>
      </c>
      <c r="H178" s="11"/>
    </row>
    <row r="179" s="164" customFormat="1" ht="18.75" spans="1:8">
      <c r="A179" s="145"/>
      <c r="B179" s="166">
        <v>177</v>
      </c>
      <c r="C179" s="7">
        <v>20212832</v>
      </c>
      <c r="D179" s="7">
        <v>0</v>
      </c>
      <c r="E179" s="7">
        <v>41</v>
      </c>
      <c r="F179" s="141">
        <f t="shared" si="4"/>
        <v>0</v>
      </c>
      <c r="G179" s="11">
        <f t="shared" si="5"/>
        <v>1</v>
      </c>
      <c r="H179" s="11"/>
    </row>
    <row r="180" s="164" customFormat="1" ht="18.75" spans="1:8">
      <c r="A180" s="145"/>
      <c r="B180" s="166">
        <v>178</v>
      </c>
      <c r="C180" s="7">
        <v>20212841</v>
      </c>
      <c r="D180" s="7">
        <v>0</v>
      </c>
      <c r="E180" s="7">
        <v>45</v>
      </c>
      <c r="F180" s="141">
        <f t="shared" si="4"/>
        <v>0</v>
      </c>
      <c r="G180" s="11">
        <f t="shared" si="5"/>
        <v>1</v>
      </c>
      <c r="H180" s="11"/>
    </row>
    <row r="181" s="164" customFormat="1" ht="18.75" spans="1:8">
      <c r="A181" s="145"/>
      <c r="B181" s="166">
        <v>179</v>
      </c>
      <c r="C181" s="7">
        <v>20212842</v>
      </c>
      <c r="D181" s="7">
        <v>0</v>
      </c>
      <c r="E181" s="7">
        <v>46</v>
      </c>
      <c r="F181" s="141">
        <f t="shared" ref="F181:F197" si="6">D181/E181</f>
        <v>0</v>
      </c>
      <c r="G181" s="11">
        <f t="shared" si="5"/>
        <v>1</v>
      </c>
      <c r="H181" s="11"/>
    </row>
    <row r="182" s="164" customFormat="1" ht="18.75" spans="1:8">
      <c r="A182" s="145"/>
      <c r="B182" s="166">
        <v>180</v>
      </c>
      <c r="C182" s="7">
        <v>20212843</v>
      </c>
      <c r="D182" s="7">
        <v>0</v>
      </c>
      <c r="E182" s="7">
        <v>44</v>
      </c>
      <c r="F182" s="141">
        <f t="shared" si="6"/>
        <v>0</v>
      </c>
      <c r="G182" s="11">
        <f t="shared" si="5"/>
        <v>1</v>
      </c>
      <c r="H182" s="11"/>
    </row>
    <row r="183" s="164" customFormat="1" ht="18.75" spans="1:8">
      <c r="A183" s="145"/>
      <c r="B183" s="166">
        <v>181</v>
      </c>
      <c r="C183" s="7">
        <v>20212931</v>
      </c>
      <c r="D183" s="7">
        <v>0</v>
      </c>
      <c r="E183" s="7">
        <v>47</v>
      </c>
      <c r="F183" s="141">
        <f t="shared" si="6"/>
        <v>0</v>
      </c>
      <c r="G183" s="11">
        <f t="shared" si="5"/>
        <v>1</v>
      </c>
      <c r="H183" s="11"/>
    </row>
    <row r="184" s="164" customFormat="1" ht="18.75" spans="1:8">
      <c r="A184" s="145"/>
      <c r="B184" s="166">
        <v>182</v>
      </c>
      <c r="C184" s="7">
        <v>20212932</v>
      </c>
      <c r="D184" s="7">
        <v>0</v>
      </c>
      <c r="E184" s="7">
        <v>46</v>
      </c>
      <c r="F184" s="141">
        <f t="shared" si="6"/>
        <v>0</v>
      </c>
      <c r="G184" s="11">
        <f t="shared" si="5"/>
        <v>1</v>
      </c>
      <c r="H184" s="11"/>
    </row>
    <row r="185" s="164" customFormat="1" ht="18.75" spans="1:8">
      <c r="A185" s="145"/>
      <c r="B185" s="166">
        <v>183</v>
      </c>
      <c r="C185" s="7">
        <v>20212933</v>
      </c>
      <c r="D185" s="7">
        <v>0</v>
      </c>
      <c r="E185" s="7">
        <v>40</v>
      </c>
      <c r="F185" s="141">
        <f t="shared" si="6"/>
        <v>0</v>
      </c>
      <c r="G185" s="11">
        <f t="shared" si="5"/>
        <v>1</v>
      </c>
      <c r="H185" s="11"/>
    </row>
    <row r="186" s="164" customFormat="1" ht="18.75" spans="1:8">
      <c r="A186" s="145"/>
      <c r="B186" s="166">
        <v>184</v>
      </c>
      <c r="C186" s="7">
        <v>20212941</v>
      </c>
      <c r="D186" s="7">
        <v>0</v>
      </c>
      <c r="E186" s="7">
        <v>41</v>
      </c>
      <c r="F186" s="141">
        <f t="shared" si="6"/>
        <v>0</v>
      </c>
      <c r="G186" s="11">
        <f t="shared" si="5"/>
        <v>1</v>
      </c>
      <c r="H186" s="11"/>
    </row>
    <row r="187" s="164" customFormat="1" ht="18.75" spans="1:8">
      <c r="A187" s="145"/>
      <c r="B187" s="166">
        <v>185</v>
      </c>
      <c r="C187" s="7">
        <v>20213031</v>
      </c>
      <c r="D187" s="7">
        <v>0</v>
      </c>
      <c r="E187" s="7">
        <v>45</v>
      </c>
      <c r="F187" s="141">
        <f t="shared" si="6"/>
        <v>0</v>
      </c>
      <c r="G187" s="11">
        <f t="shared" si="5"/>
        <v>1</v>
      </c>
      <c r="H187" s="11"/>
    </row>
    <row r="188" s="164" customFormat="1" ht="18.75" spans="1:8">
      <c r="A188" s="145"/>
      <c r="B188" s="166">
        <v>186</v>
      </c>
      <c r="C188" s="7">
        <v>20213032</v>
      </c>
      <c r="D188" s="7">
        <v>0</v>
      </c>
      <c r="E188" s="7">
        <v>35</v>
      </c>
      <c r="F188" s="141">
        <f t="shared" si="6"/>
        <v>0</v>
      </c>
      <c r="G188" s="11">
        <f t="shared" si="5"/>
        <v>1</v>
      </c>
      <c r="H188" s="11"/>
    </row>
    <row r="189" s="164" customFormat="1" ht="18.75" spans="1:8">
      <c r="A189" s="145"/>
      <c r="B189" s="166">
        <v>187</v>
      </c>
      <c r="C189" s="7">
        <v>20213033</v>
      </c>
      <c r="D189" s="7">
        <v>0</v>
      </c>
      <c r="E189" s="7">
        <v>35</v>
      </c>
      <c r="F189" s="141">
        <f t="shared" si="6"/>
        <v>0</v>
      </c>
      <c r="G189" s="11">
        <f t="shared" si="5"/>
        <v>1</v>
      </c>
      <c r="H189" s="11"/>
    </row>
    <row r="190" s="164" customFormat="1" ht="18.75" spans="1:8">
      <c r="A190" s="145"/>
      <c r="B190" s="166">
        <v>188</v>
      </c>
      <c r="C190" s="7">
        <v>20213631</v>
      </c>
      <c r="D190" s="7">
        <v>0</v>
      </c>
      <c r="E190" s="7">
        <v>45</v>
      </c>
      <c r="F190" s="141">
        <f t="shared" si="6"/>
        <v>0</v>
      </c>
      <c r="G190" s="11">
        <f t="shared" si="5"/>
        <v>1</v>
      </c>
      <c r="H190" s="11"/>
    </row>
    <row r="191" s="164" customFormat="1" ht="18.75" spans="1:8">
      <c r="A191" s="145"/>
      <c r="B191" s="167">
        <v>189</v>
      </c>
      <c r="C191" s="168">
        <v>20213632</v>
      </c>
      <c r="D191" s="168">
        <v>3</v>
      </c>
      <c r="E191" s="168">
        <v>45</v>
      </c>
      <c r="F191" s="174">
        <f t="shared" si="6"/>
        <v>0.0666666666666667</v>
      </c>
      <c r="G191" s="173">
        <f t="shared" si="5"/>
        <v>81</v>
      </c>
      <c r="H191" s="173" t="s">
        <v>28</v>
      </c>
    </row>
    <row r="192" s="164" customFormat="1" ht="18.75" spans="1:8">
      <c r="A192" s="145"/>
      <c r="B192" s="166">
        <v>190</v>
      </c>
      <c r="C192" s="7">
        <v>20213633</v>
      </c>
      <c r="D192" s="7">
        <v>0</v>
      </c>
      <c r="E192" s="7">
        <v>46</v>
      </c>
      <c r="F192" s="141">
        <f t="shared" si="6"/>
        <v>0</v>
      </c>
      <c r="G192" s="11">
        <f t="shared" si="5"/>
        <v>1</v>
      </c>
      <c r="H192" s="11"/>
    </row>
    <row r="193" s="164" customFormat="1" ht="18.75" spans="1:8">
      <c r="A193" s="145"/>
      <c r="B193" s="166">
        <v>191</v>
      </c>
      <c r="C193" s="7">
        <v>20213634</v>
      </c>
      <c r="D193" s="7">
        <v>0</v>
      </c>
      <c r="E193" s="7">
        <v>45</v>
      </c>
      <c r="F193" s="141">
        <f t="shared" si="6"/>
        <v>0</v>
      </c>
      <c r="G193" s="11">
        <f t="shared" si="5"/>
        <v>1</v>
      </c>
      <c r="H193" s="11"/>
    </row>
    <row r="194" s="164" customFormat="1" ht="18.75" spans="1:8">
      <c r="A194" s="145"/>
      <c r="B194" s="166">
        <v>192</v>
      </c>
      <c r="C194" s="7">
        <v>20213635</v>
      </c>
      <c r="D194" s="7">
        <v>0</v>
      </c>
      <c r="E194" s="7">
        <v>41</v>
      </c>
      <c r="F194" s="141">
        <f t="shared" si="6"/>
        <v>0</v>
      </c>
      <c r="G194" s="11">
        <f t="shared" si="5"/>
        <v>1</v>
      </c>
      <c r="H194" s="11"/>
    </row>
    <row r="195" s="164" customFormat="1" ht="18.75" spans="1:8">
      <c r="A195" s="145"/>
      <c r="B195" s="166">
        <v>193</v>
      </c>
      <c r="C195" s="7">
        <v>20213641</v>
      </c>
      <c r="D195" s="7">
        <v>0</v>
      </c>
      <c r="E195" s="7">
        <v>41</v>
      </c>
      <c r="F195" s="141">
        <f t="shared" si="6"/>
        <v>0</v>
      </c>
      <c r="G195" s="11">
        <f t="shared" si="5"/>
        <v>1</v>
      </c>
      <c r="H195" s="11"/>
    </row>
    <row r="196" s="164" customFormat="1" ht="18.75" spans="1:8">
      <c r="A196" s="145"/>
      <c r="B196" s="147">
        <v>194</v>
      </c>
      <c r="C196" s="7">
        <v>20213642</v>
      </c>
      <c r="D196" s="7">
        <v>0</v>
      </c>
      <c r="E196" s="7">
        <v>46</v>
      </c>
      <c r="F196" s="141">
        <f t="shared" si="6"/>
        <v>0</v>
      </c>
      <c r="G196" s="11">
        <f t="shared" si="5"/>
        <v>1</v>
      </c>
      <c r="H196" s="11"/>
    </row>
    <row r="197" s="164" customFormat="1" ht="18.75" spans="1:8">
      <c r="A197" s="6" t="s">
        <v>5</v>
      </c>
      <c r="B197" s="166">
        <v>195</v>
      </c>
      <c r="C197" s="7">
        <v>20182331</v>
      </c>
      <c r="D197" s="7">
        <v>0</v>
      </c>
      <c r="E197" s="7">
        <v>43</v>
      </c>
      <c r="F197" s="138">
        <f t="shared" si="6"/>
        <v>0</v>
      </c>
      <c r="G197" s="7">
        <f>RANK(F197,$F$197:$F$205,1)</f>
        <v>1</v>
      </c>
      <c r="H197" s="21"/>
    </row>
    <row r="198" s="164" customFormat="1" ht="18.75" spans="1:8">
      <c r="A198" s="8"/>
      <c r="B198" s="166">
        <v>196</v>
      </c>
      <c r="C198" s="7">
        <v>20182332</v>
      </c>
      <c r="D198" s="7">
        <v>0</v>
      </c>
      <c r="E198" s="7">
        <v>36</v>
      </c>
      <c r="F198" s="138">
        <f t="shared" ref="F198:F205" si="7">D198/E198</f>
        <v>0</v>
      </c>
      <c r="G198" s="7">
        <f t="shared" ref="G198:G205" si="8">RANK(F198,$F$197:$F$205,1)</f>
        <v>1</v>
      </c>
      <c r="H198" s="21"/>
    </row>
    <row r="199" s="110" customFormat="1" ht="18.75" spans="1:8">
      <c r="A199" s="8"/>
      <c r="B199" s="166">
        <v>197</v>
      </c>
      <c r="C199" s="7">
        <v>20192331</v>
      </c>
      <c r="D199" s="7">
        <v>0</v>
      </c>
      <c r="E199" s="7">
        <v>37</v>
      </c>
      <c r="F199" s="138">
        <f t="shared" si="7"/>
        <v>0</v>
      </c>
      <c r="G199" s="7">
        <f t="shared" si="8"/>
        <v>1</v>
      </c>
      <c r="H199" s="21"/>
    </row>
    <row r="200" s="110" customFormat="1" ht="18.75" spans="1:8">
      <c r="A200" s="8"/>
      <c r="B200" s="147">
        <v>198</v>
      </c>
      <c r="C200" s="7">
        <v>20192332</v>
      </c>
      <c r="D200" s="7">
        <v>0</v>
      </c>
      <c r="E200" s="7">
        <v>34</v>
      </c>
      <c r="F200" s="138">
        <f t="shared" si="7"/>
        <v>0</v>
      </c>
      <c r="G200" s="7">
        <f t="shared" si="8"/>
        <v>1</v>
      </c>
      <c r="H200" s="21"/>
    </row>
    <row r="201" s="110" customFormat="1" ht="18.75" spans="1:8">
      <c r="A201" s="8"/>
      <c r="B201" s="167">
        <v>199</v>
      </c>
      <c r="C201" s="168">
        <v>20202331</v>
      </c>
      <c r="D201" s="168">
        <v>12</v>
      </c>
      <c r="E201" s="168">
        <v>38</v>
      </c>
      <c r="F201" s="169">
        <f t="shared" si="7"/>
        <v>0.315789473684211</v>
      </c>
      <c r="G201" s="168">
        <f t="shared" si="8"/>
        <v>9</v>
      </c>
      <c r="H201" s="173" t="s">
        <v>28</v>
      </c>
    </row>
    <row r="202" s="110" customFormat="1" ht="18.75" spans="1:8">
      <c r="A202" s="8"/>
      <c r="B202" s="147">
        <v>200</v>
      </c>
      <c r="C202" s="7">
        <v>20202332</v>
      </c>
      <c r="D202" s="7">
        <v>0</v>
      </c>
      <c r="E202" s="7">
        <v>37</v>
      </c>
      <c r="F202" s="138">
        <f t="shared" si="7"/>
        <v>0</v>
      </c>
      <c r="G202" s="7">
        <f t="shared" si="8"/>
        <v>1</v>
      </c>
      <c r="H202" s="21"/>
    </row>
    <row r="203" s="110" customFormat="1" ht="18.75" spans="1:8">
      <c r="A203" s="8"/>
      <c r="B203" s="167">
        <v>201</v>
      </c>
      <c r="C203" s="168">
        <v>20212331</v>
      </c>
      <c r="D203" s="168">
        <v>5</v>
      </c>
      <c r="E203" s="168">
        <v>32</v>
      </c>
      <c r="F203" s="169">
        <f t="shared" si="7"/>
        <v>0.15625</v>
      </c>
      <c r="G203" s="168">
        <f t="shared" si="8"/>
        <v>8</v>
      </c>
      <c r="H203" s="173" t="s">
        <v>28</v>
      </c>
    </row>
    <row r="204" s="110" customFormat="1" ht="18.75" spans="1:8">
      <c r="A204" s="8"/>
      <c r="B204" s="147">
        <v>202</v>
      </c>
      <c r="C204" s="7">
        <v>20212332</v>
      </c>
      <c r="D204" s="7">
        <v>0</v>
      </c>
      <c r="E204" s="7">
        <v>32</v>
      </c>
      <c r="F204" s="138">
        <f t="shared" si="7"/>
        <v>0</v>
      </c>
      <c r="G204" s="7">
        <f t="shared" si="8"/>
        <v>1</v>
      </c>
      <c r="H204" s="21"/>
    </row>
    <row r="205" s="110" customFormat="1" ht="18.75" spans="1:8">
      <c r="A205" s="13"/>
      <c r="B205" s="166">
        <v>203</v>
      </c>
      <c r="C205" s="7">
        <v>20212333</v>
      </c>
      <c r="D205" s="7">
        <v>0</v>
      </c>
      <c r="E205" s="7">
        <v>30</v>
      </c>
      <c r="F205" s="138">
        <f t="shared" si="7"/>
        <v>0</v>
      </c>
      <c r="G205" s="7">
        <f t="shared" si="8"/>
        <v>1</v>
      </c>
      <c r="H205" s="21"/>
    </row>
    <row r="206" ht="18.75" spans="1:8">
      <c r="A206" s="148"/>
      <c r="B206" s="149"/>
      <c r="C206" s="148"/>
      <c r="D206" s="148"/>
      <c r="E206" s="148"/>
      <c r="F206" s="152"/>
      <c r="G206" s="148"/>
      <c r="H206" s="148"/>
    </row>
    <row r="207" ht="18.75" spans="1:7">
      <c r="A207" s="176"/>
      <c r="B207" s="177"/>
      <c r="C207" s="176"/>
      <c r="D207" s="176"/>
      <c r="E207" s="176"/>
      <c r="F207" s="178"/>
      <c r="G207" s="176"/>
    </row>
    <row r="208" ht="18.75" spans="1:7">
      <c r="A208" s="176"/>
      <c r="B208" s="177"/>
      <c r="C208" s="176"/>
      <c r="D208" s="176"/>
      <c r="E208" s="176"/>
      <c r="F208" s="178"/>
      <c r="G208" s="176"/>
    </row>
    <row r="209" ht="18.75" spans="1:7">
      <c r="A209" s="176"/>
      <c r="B209" s="177"/>
      <c r="C209" s="176"/>
      <c r="D209" s="176"/>
      <c r="E209" s="176"/>
      <c r="F209" s="178"/>
      <c r="G209" s="176"/>
    </row>
    <row r="210" ht="18.75" spans="1:7">
      <c r="A210" s="176"/>
      <c r="B210" s="177"/>
      <c r="C210" s="176"/>
      <c r="D210" s="176"/>
      <c r="E210" s="176"/>
      <c r="F210" s="178"/>
      <c r="G210" s="176"/>
    </row>
    <row r="211" ht="18.75" spans="1:7">
      <c r="A211" s="176"/>
      <c r="B211" s="177"/>
      <c r="C211" s="176"/>
      <c r="D211" s="176"/>
      <c r="E211" s="176"/>
      <c r="F211" s="178"/>
      <c r="G211" s="176"/>
    </row>
    <row r="212" ht="18.75" spans="1:7">
      <c r="A212" s="176"/>
      <c r="B212" s="177"/>
      <c r="C212" s="176"/>
      <c r="D212" s="176"/>
      <c r="E212" s="176"/>
      <c r="F212" s="178"/>
      <c r="G212" s="176"/>
    </row>
    <row r="213" ht="18.75" spans="1:7">
      <c r="A213" s="176"/>
      <c r="B213" s="177"/>
      <c r="C213" s="176"/>
      <c r="D213" s="176"/>
      <c r="E213" s="176"/>
      <c r="F213" s="178"/>
      <c r="G213" s="176"/>
    </row>
    <row r="214" ht="18.75" spans="1:7">
      <c r="A214" s="176"/>
      <c r="B214" s="177"/>
      <c r="C214" s="176"/>
      <c r="D214" s="176"/>
      <c r="E214" s="176"/>
      <c r="F214" s="178"/>
      <c r="G214" s="176"/>
    </row>
    <row r="215" ht="18.75" spans="1:7">
      <c r="A215" s="176"/>
      <c r="B215" s="177"/>
      <c r="C215" s="176"/>
      <c r="D215" s="176"/>
      <c r="E215" s="176"/>
      <c r="F215" s="178"/>
      <c r="G215" s="176"/>
    </row>
    <row r="216" ht="18.75" spans="1:7">
      <c r="A216" s="176"/>
      <c r="B216" s="177"/>
      <c r="C216" s="176"/>
      <c r="D216" s="176"/>
      <c r="E216" s="176"/>
      <c r="F216" s="178"/>
      <c r="G216" s="176"/>
    </row>
    <row r="217" ht="18.75" spans="1:7">
      <c r="A217" s="176"/>
      <c r="B217" s="177"/>
      <c r="C217" s="176"/>
      <c r="D217" s="176"/>
      <c r="E217" s="176"/>
      <c r="F217" s="178"/>
      <c r="G217" s="176"/>
    </row>
    <row r="218" ht="18.75" spans="1:7">
      <c r="A218" s="176"/>
      <c r="B218" s="177"/>
      <c r="C218" s="176"/>
      <c r="D218" s="176"/>
      <c r="E218" s="176"/>
      <c r="F218" s="178"/>
      <c r="G218" s="176"/>
    </row>
    <row r="219" ht="18.75" spans="1:7">
      <c r="A219" s="176"/>
      <c r="B219" s="177"/>
      <c r="C219" s="176"/>
      <c r="D219" s="176"/>
      <c r="E219" s="176"/>
      <c r="F219" s="178"/>
      <c r="G219" s="176"/>
    </row>
    <row r="220" ht="18.75" spans="1:7">
      <c r="A220" s="176"/>
      <c r="B220" s="177"/>
      <c r="C220" s="176"/>
      <c r="D220" s="176"/>
      <c r="E220" s="176"/>
      <c r="F220" s="178"/>
      <c r="G220" s="176"/>
    </row>
    <row r="221" ht="18.75" spans="1:7">
      <c r="A221" s="176"/>
      <c r="B221" s="177"/>
      <c r="C221" s="176"/>
      <c r="D221" s="176"/>
      <c r="E221" s="176"/>
      <c r="F221" s="178"/>
      <c r="G221" s="176"/>
    </row>
    <row r="222" ht="18.75" spans="1:7">
      <c r="A222" s="176"/>
      <c r="B222" s="177"/>
      <c r="C222" s="176"/>
      <c r="D222" s="176"/>
      <c r="E222" s="176"/>
      <c r="F222" s="178"/>
      <c r="G222" s="176"/>
    </row>
    <row r="223" ht="18.75" spans="1:7">
      <c r="A223" s="176"/>
      <c r="B223" s="177"/>
      <c r="C223" s="176"/>
      <c r="D223" s="176"/>
      <c r="E223" s="176"/>
      <c r="F223" s="178"/>
      <c r="G223" s="176"/>
    </row>
    <row r="224" ht="18.75" spans="1:7">
      <c r="A224" s="176"/>
      <c r="B224" s="177"/>
      <c r="C224" s="176"/>
      <c r="D224" s="176"/>
      <c r="E224" s="176"/>
      <c r="F224" s="178"/>
      <c r="G224" s="176"/>
    </row>
    <row r="225" ht="18.75" spans="1:7">
      <c r="A225" s="176"/>
      <c r="B225" s="177"/>
      <c r="C225" s="176"/>
      <c r="D225" s="176"/>
      <c r="E225" s="176"/>
      <c r="F225" s="178"/>
      <c r="G225" s="176"/>
    </row>
    <row r="226" ht="18.75" spans="1:7">
      <c r="A226" s="176"/>
      <c r="B226" s="177"/>
      <c r="C226" s="176"/>
      <c r="D226" s="176"/>
      <c r="E226" s="176"/>
      <c r="F226" s="178"/>
      <c r="G226" s="176"/>
    </row>
    <row r="227" ht="18.75" spans="1:7">
      <c r="A227" s="176"/>
      <c r="B227" s="177"/>
      <c r="C227" s="176"/>
      <c r="D227" s="176"/>
      <c r="E227" s="176"/>
      <c r="F227" s="178"/>
      <c r="G227" s="176"/>
    </row>
    <row r="228" ht="18.75" spans="1:7">
      <c r="A228" s="176"/>
      <c r="B228" s="177"/>
      <c r="C228" s="176"/>
      <c r="D228" s="176"/>
      <c r="E228" s="176"/>
      <c r="F228" s="178"/>
      <c r="G228" s="176"/>
    </row>
    <row r="229" ht="18.75" spans="1:7">
      <c r="A229" s="176"/>
      <c r="B229" s="177"/>
      <c r="C229" s="176"/>
      <c r="D229" s="176"/>
      <c r="E229" s="176"/>
      <c r="F229" s="178"/>
      <c r="G229" s="176"/>
    </row>
    <row r="230" ht="18.75" spans="1:7">
      <c r="A230" s="176"/>
      <c r="B230" s="177"/>
      <c r="C230" s="176"/>
      <c r="D230" s="176"/>
      <c r="E230" s="176"/>
      <c r="F230" s="178"/>
      <c r="G230" s="176"/>
    </row>
    <row r="231" ht="18.75" spans="1:7">
      <c r="A231" s="176"/>
      <c r="B231" s="177"/>
      <c r="C231" s="176"/>
      <c r="D231" s="176"/>
      <c r="E231" s="176"/>
      <c r="F231" s="178"/>
      <c r="G231" s="176"/>
    </row>
    <row r="232" ht="18.75" spans="1:7">
      <c r="A232" s="176"/>
      <c r="B232" s="177"/>
      <c r="C232" s="176"/>
      <c r="D232" s="176"/>
      <c r="E232" s="176"/>
      <c r="F232" s="178"/>
      <c r="G232" s="176"/>
    </row>
    <row r="233" ht="18.75" spans="1:7">
      <c r="A233" s="176"/>
      <c r="B233" s="177"/>
      <c r="C233" s="176"/>
      <c r="D233" s="176"/>
      <c r="E233" s="176"/>
      <c r="F233" s="178"/>
      <c r="G233" s="176"/>
    </row>
    <row r="234" ht="18.75" spans="1:7">
      <c r="A234" s="176"/>
      <c r="B234" s="177"/>
      <c r="C234" s="176"/>
      <c r="D234" s="176"/>
      <c r="E234" s="176"/>
      <c r="F234" s="178"/>
      <c r="G234" s="176"/>
    </row>
    <row r="235" ht="18.75" spans="1:7">
      <c r="A235" s="176"/>
      <c r="B235" s="177"/>
      <c r="C235" s="176"/>
      <c r="D235" s="176"/>
      <c r="E235" s="176"/>
      <c r="F235" s="178"/>
      <c r="G235" s="176"/>
    </row>
    <row r="236" ht="18.75" spans="1:7">
      <c r="A236" s="176"/>
      <c r="B236" s="177"/>
      <c r="C236" s="176"/>
      <c r="D236" s="176"/>
      <c r="E236" s="176"/>
      <c r="F236" s="178"/>
      <c r="G236" s="176"/>
    </row>
    <row r="237" ht="18.75" spans="1:7">
      <c r="A237" s="176"/>
      <c r="B237" s="177"/>
      <c r="C237" s="176"/>
      <c r="D237" s="176"/>
      <c r="E237" s="176"/>
      <c r="F237" s="178"/>
      <c r="G237" s="176"/>
    </row>
    <row r="238" ht="18.75" spans="1:7">
      <c r="A238" s="176"/>
      <c r="B238" s="177"/>
      <c r="C238" s="176"/>
      <c r="D238" s="176"/>
      <c r="E238" s="176"/>
      <c r="F238" s="178"/>
      <c r="G238" s="176"/>
    </row>
    <row r="239" ht="18.75" spans="1:7">
      <c r="A239" s="176"/>
      <c r="B239" s="177"/>
      <c r="C239" s="176"/>
      <c r="D239" s="176"/>
      <c r="E239" s="176"/>
      <c r="F239" s="178"/>
      <c r="G239" s="176"/>
    </row>
    <row r="240" ht="18.75" spans="1:7">
      <c r="A240" s="176"/>
      <c r="B240" s="177"/>
      <c r="C240" s="176"/>
      <c r="D240" s="176"/>
      <c r="E240" s="176"/>
      <c r="F240" s="178"/>
      <c r="G240" s="176"/>
    </row>
    <row r="241" ht="18.75" spans="1:7">
      <c r="A241" s="176"/>
      <c r="B241" s="177"/>
      <c r="C241" s="176"/>
      <c r="D241" s="176"/>
      <c r="E241" s="176"/>
      <c r="F241" s="178"/>
      <c r="G241" s="176"/>
    </row>
    <row r="242" ht="18.75" spans="1:7">
      <c r="A242" s="176"/>
      <c r="B242" s="177"/>
      <c r="C242" s="176"/>
      <c r="D242" s="176"/>
      <c r="E242" s="176"/>
      <c r="F242" s="178"/>
      <c r="G242" s="176"/>
    </row>
    <row r="243" ht="18.75" spans="1:7">
      <c r="A243" s="176"/>
      <c r="B243" s="177"/>
      <c r="C243" s="176"/>
      <c r="D243" s="176"/>
      <c r="E243" s="176"/>
      <c r="F243" s="178"/>
      <c r="G243" s="176"/>
    </row>
    <row r="244" ht="18.75" spans="1:7">
      <c r="A244" s="176"/>
      <c r="B244" s="177"/>
      <c r="C244" s="176"/>
      <c r="D244" s="176"/>
      <c r="E244" s="176"/>
      <c r="F244" s="178"/>
      <c r="G244" s="176"/>
    </row>
    <row r="245" ht="18.75" spans="1:7">
      <c r="A245" s="176"/>
      <c r="B245" s="177"/>
      <c r="C245" s="176"/>
      <c r="D245" s="176"/>
      <c r="E245" s="176"/>
      <c r="F245" s="178"/>
      <c r="G245" s="176"/>
    </row>
    <row r="246" ht="18.75" spans="1:7">
      <c r="A246" s="176"/>
      <c r="B246" s="177"/>
      <c r="C246" s="176"/>
      <c r="D246" s="176"/>
      <c r="E246" s="176"/>
      <c r="F246" s="178"/>
      <c r="G246" s="176"/>
    </row>
    <row r="247" ht="18.75" spans="1:7">
      <c r="A247" s="176"/>
      <c r="B247" s="177"/>
      <c r="C247" s="176"/>
      <c r="D247" s="176"/>
      <c r="E247" s="176"/>
      <c r="F247" s="178"/>
      <c r="G247" s="176"/>
    </row>
    <row r="248" ht="18.75" spans="1:7">
      <c r="A248" s="176"/>
      <c r="B248" s="177"/>
      <c r="C248" s="176"/>
      <c r="D248" s="176"/>
      <c r="E248" s="176"/>
      <c r="F248" s="178"/>
      <c r="G248" s="176"/>
    </row>
    <row r="249" ht="18.75" spans="1:7">
      <c r="A249" s="176"/>
      <c r="B249" s="177"/>
      <c r="C249" s="176"/>
      <c r="D249" s="176"/>
      <c r="E249" s="176"/>
      <c r="F249" s="178"/>
      <c r="G249" s="176"/>
    </row>
    <row r="250" ht="18.75" spans="1:7">
      <c r="A250" s="176"/>
      <c r="B250" s="177"/>
      <c r="C250" s="176"/>
      <c r="D250" s="176"/>
      <c r="E250" s="176"/>
      <c r="F250" s="178"/>
      <c r="G250" s="176"/>
    </row>
    <row r="251" ht="18.75" spans="1:7">
      <c r="A251" s="176"/>
      <c r="B251" s="177"/>
      <c r="C251" s="176"/>
      <c r="D251" s="176"/>
      <c r="E251" s="176"/>
      <c r="F251" s="178"/>
      <c r="G251" s="176"/>
    </row>
    <row r="252" ht="18.75" spans="1:7">
      <c r="A252" s="176"/>
      <c r="B252" s="177"/>
      <c r="C252" s="176"/>
      <c r="D252" s="176"/>
      <c r="E252" s="176"/>
      <c r="F252" s="178"/>
      <c r="G252" s="176"/>
    </row>
    <row r="253" ht="18.75" spans="1:7">
      <c r="A253" s="176"/>
      <c r="B253" s="177"/>
      <c r="C253" s="176"/>
      <c r="D253" s="176"/>
      <c r="E253" s="176"/>
      <c r="F253" s="178"/>
      <c r="G253" s="176"/>
    </row>
    <row r="254" ht="18.75" spans="1:7">
      <c r="A254" s="176"/>
      <c r="B254" s="177"/>
      <c r="C254" s="176"/>
      <c r="D254" s="176"/>
      <c r="E254" s="176"/>
      <c r="F254" s="178"/>
      <c r="G254" s="176"/>
    </row>
    <row r="255" ht="18.75" spans="1:7">
      <c r="A255" s="176"/>
      <c r="B255" s="177"/>
      <c r="C255" s="176"/>
      <c r="D255" s="176"/>
      <c r="E255" s="176"/>
      <c r="F255" s="178"/>
      <c r="G255" s="176"/>
    </row>
    <row r="256" ht="18.75" spans="1:7">
      <c r="A256" s="176"/>
      <c r="B256" s="177"/>
      <c r="C256" s="176"/>
      <c r="D256" s="176"/>
      <c r="E256" s="176"/>
      <c r="F256" s="178"/>
      <c r="G256" s="176"/>
    </row>
    <row r="257" ht="18.75" spans="1:7">
      <c r="A257" s="176"/>
      <c r="B257" s="177"/>
      <c r="C257" s="176"/>
      <c r="D257" s="176"/>
      <c r="E257" s="176"/>
      <c r="F257" s="178"/>
      <c r="G257" s="176"/>
    </row>
    <row r="258" ht="18.75" spans="1:7">
      <c r="A258" s="176"/>
      <c r="B258" s="177"/>
      <c r="C258" s="176"/>
      <c r="D258" s="176"/>
      <c r="E258" s="176"/>
      <c r="F258" s="178"/>
      <c r="G258" s="176"/>
    </row>
    <row r="259" ht="18.75" spans="1:7">
      <c r="A259" s="176"/>
      <c r="B259" s="177"/>
      <c r="C259" s="176"/>
      <c r="D259" s="176"/>
      <c r="E259" s="176"/>
      <c r="F259" s="178"/>
      <c r="G259" s="176"/>
    </row>
    <row r="260" ht="18.75" spans="1:7">
      <c r="A260" s="176"/>
      <c r="B260" s="177"/>
      <c r="C260" s="176"/>
      <c r="D260" s="176"/>
      <c r="E260" s="176"/>
      <c r="F260" s="178"/>
      <c r="G260" s="176"/>
    </row>
    <row r="261" ht="18.75" spans="1:7">
      <c r="A261" s="176"/>
      <c r="B261" s="177"/>
      <c r="C261" s="176"/>
      <c r="D261" s="176"/>
      <c r="E261" s="176"/>
      <c r="F261" s="178"/>
      <c r="G261" s="176"/>
    </row>
    <row r="262" ht="18.75" spans="1:7">
      <c r="A262" s="176"/>
      <c r="B262" s="177"/>
      <c r="C262" s="176"/>
      <c r="D262" s="176"/>
      <c r="E262" s="176"/>
      <c r="F262" s="178"/>
      <c r="G262" s="176"/>
    </row>
    <row r="263" ht="18.75" spans="1:7">
      <c r="A263" s="176"/>
      <c r="B263" s="177"/>
      <c r="C263" s="176"/>
      <c r="D263" s="176"/>
      <c r="E263" s="176"/>
      <c r="F263" s="178"/>
      <c r="G263" s="176"/>
    </row>
    <row r="264" ht="18.75" spans="1:7">
      <c r="A264" s="176"/>
      <c r="B264" s="177"/>
      <c r="C264" s="176"/>
      <c r="D264" s="176"/>
      <c r="E264" s="176"/>
      <c r="F264" s="178"/>
      <c r="G264" s="176"/>
    </row>
    <row r="265" ht="18.75" spans="1:7">
      <c r="A265" s="176"/>
      <c r="B265" s="177"/>
      <c r="C265" s="176"/>
      <c r="D265" s="176"/>
      <c r="E265" s="176"/>
      <c r="F265" s="178"/>
      <c r="G265" s="176"/>
    </row>
    <row r="266" ht="18.75" spans="1:7">
      <c r="A266" s="176"/>
      <c r="B266" s="177"/>
      <c r="C266" s="176"/>
      <c r="D266" s="176"/>
      <c r="E266" s="176"/>
      <c r="F266" s="178"/>
      <c r="G266" s="176"/>
    </row>
    <row r="267" ht="18.75" spans="1:7">
      <c r="A267" s="176"/>
      <c r="B267" s="177"/>
      <c r="C267" s="176"/>
      <c r="D267" s="176"/>
      <c r="E267" s="176"/>
      <c r="F267" s="178"/>
      <c r="G267" s="176"/>
    </row>
    <row r="268" ht="18.75" spans="1:7">
      <c r="A268" s="176"/>
      <c r="B268" s="177"/>
      <c r="C268" s="176"/>
      <c r="D268" s="176"/>
      <c r="E268" s="176"/>
      <c r="F268" s="178"/>
      <c r="G268" s="176"/>
    </row>
    <row r="269" ht="18.75" spans="1:7">
      <c r="A269" s="176"/>
      <c r="B269" s="177"/>
      <c r="C269" s="176"/>
      <c r="D269" s="176"/>
      <c r="E269" s="176"/>
      <c r="F269" s="178"/>
      <c r="G269" s="176"/>
    </row>
    <row r="270" ht="18.75" spans="1:7">
      <c r="A270" s="176"/>
      <c r="B270" s="177"/>
      <c r="C270" s="176"/>
      <c r="D270" s="176"/>
      <c r="E270" s="176"/>
      <c r="F270" s="178"/>
      <c r="G270" s="176"/>
    </row>
  </sheetData>
  <sortState ref="A3:H205">
    <sortCondition ref="C197"/>
  </sortState>
  <mergeCells count="5">
    <mergeCell ref="A1:H1"/>
    <mergeCell ref="A3:A49"/>
    <mergeCell ref="A50:A115"/>
    <mergeCell ref="A116:A196"/>
    <mergeCell ref="A197:A20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zoomScale="90" zoomScaleNormal="90" workbookViewId="0">
      <selection activeCell="A6" sqref="A6:A15"/>
    </sheetView>
  </sheetViews>
  <sheetFormatPr defaultColWidth="9" defaultRowHeight="13.5"/>
  <cols>
    <col min="1" max="1" width="21.1833333333333" customWidth="1"/>
    <col min="2" max="2" width="15" customWidth="1"/>
    <col min="3" max="3" width="15.3666666666667" customWidth="1"/>
    <col min="4" max="4" width="58" customWidth="1"/>
    <col min="6" max="6" width="29.1833333333333" customWidth="1"/>
    <col min="7" max="7" width="20.45" customWidth="1"/>
    <col min="8" max="8" width="19.8166666666667" customWidth="1"/>
    <col min="9" max="9" width="27.1833333333333" customWidth="1"/>
    <col min="10" max="10" width="18.3666666666667" customWidth="1"/>
  </cols>
  <sheetData>
    <row r="1" s="110" customFormat="1" ht="22.5" spans="1:10">
      <c r="A1" s="112" t="s">
        <v>29</v>
      </c>
      <c r="B1" s="154"/>
      <c r="C1" s="154"/>
      <c r="D1" s="154"/>
      <c r="E1" s="154"/>
      <c r="F1" s="154"/>
      <c r="G1" s="154"/>
      <c r="H1" s="154"/>
      <c r="I1" s="154"/>
      <c r="J1" s="159"/>
    </row>
    <row r="2" s="110" customFormat="1" ht="20.25" spans="1:10">
      <c r="A2" s="136" t="s">
        <v>19</v>
      </c>
      <c r="B2" s="31" t="s">
        <v>21</v>
      </c>
      <c r="C2" s="31" t="s">
        <v>30</v>
      </c>
      <c r="D2" s="31" t="s">
        <v>31</v>
      </c>
      <c r="E2" s="31" t="s">
        <v>32</v>
      </c>
      <c r="F2" s="115" t="s">
        <v>33</v>
      </c>
      <c r="G2" s="31" t="s">
        <v>34</v>
      </c>
      <c r="H2" s="31" t="s">
        <v>35</v>
      </c>
      <c r="I2" s="11" t="s">
        <v>36</v>
      </c>
      <c r="J2" s="160" t="s">
        <v>26</v>
      </c>
    </row>
    <row r="3" s="110" customFormat="1" ht="18.75" spans="1:10">
      <c r="A3" s="36" t="s">
        <v>2</v>
      </c>
      <c r="B3" s="11">
        <v>20212133</v>
      </c>
      <c r="C3" s="33">
        <v>2021213340</v>
      </c>
      <c r="D3" s="33" t="s">
        <v>37</v>
      </c>
      <c r="E3" s="11" t="s">
        <v>38</v>
      </c>
      <c r="F3" s="116" t="s">
        <v>39</v>
      </c>
      <c r="G3" s="33">
        <v>3</v>
      </c>
      <c r="H3" s="33" t="s">
        <v>28</v>
      </c>
      <c r="I3" s="11" t="s">
        <v>36</v>
      </c>
      <c r="J3" s="11"/>
    </row>
    <row r="4" s="110" customFormat="1" ht="18.75" spans="1:10">
      <c r="A4" s="155"/>
      <c r="B4" s="106">
        <v>20202135</v>
      </c>
      <c r="C4" s="156">
        <v>2020213508</v>
      </c>
      <c r="D4" s="157" t="s">
        <v>40</v>
      </c>
      <c r="E4" s="122" t="s">
        <v>41</v>
      </c>
      <c r="F4" s="158" t="s">
        <v>42</v>
      </c>
      <c r="G4" s="126">
        <v>5</v>
      </c>
      <c r="H4" s="7" t="s">
        <v>28</v>
      </c>
      <c r="I4" s="11" t="s">
        <v>36</v>
      </c>
      <c r="J4" s="7"/>
    </row>
    <row r="5" s="110" customFormat="1" ht="18.75" spans="1:10">
      <c r="A5" s="155"/>
      <c r="B5" s="130"/>
      <c r="C5" s="121"/>
      <c r="D5" s="157" t="s">
        <v>43</v>
      </c>
      <c r="E5" s="85"/>
      <c r="F5" s="158" t="s">
        <v>44</v>
      </c>
      <c r="G5" s="130"/>
      <c r="H5" s="7" t="s">
        <v>28</v>
      </c>
      <c r="I5" s="11" t="s">
        <v>36</v>
      </c>
      <c r="J5" s="7"/>
    </row>
    <row r="6" s="110" customFormat="1" ht="17.5" customHeight="1" spans="1:10">
      <c r="A6" s="106" t="s">
        <v>3</v>
      </c>
      <c r="B6" s="11">
        <v>20192535</v>
      </c>
      <c r="C6" s="11">
        <v>2019253533</v>
      </c>
      <c r="D6" s="11" t="s">
        <v>45</v>
      </c>
      <c r="E6" s="11" t="s">
        <v>46</v>
      </c>
      <c r="F6" s="11" t="s">
        <v>47</v>
      </c>
      <c r="G6" s="11">
        <v>2</v>
      </c>
      <c r="H6" s="11" t="s">
        <v>28</v>
      </c>
      <c r="I6" s="11" t="s">
        <v>36</v>
      </c>
      <c r="J6" s="11"/>
    </row>
    <row r="7" s="110" customFormat="1" ht="17.5" customHeight="1" spans="1:10">
      <c r="A7" s="126"/>
      <c r="B7" s="11">
        <v>20202532</v>
      </c>
      <c r="C7" s="122">
        <v>2020213223</v>
      </c>
      <c r="D7" s="11" t="s">
        <v>48</v>
      </c>
      <c r="E7" s="119" t="s">
        <v>49</v>
      </c>
      <c r="F7" s="11" t="s">
        <v>42</v>
      </c>
      <c r="G7" s="11">
        <v>2</v>
      </c>
      <c r="H7" s="11" t="s">
        <v>28</v>
      </c>
      <c r="I7" s="11" t="s">
        <v>36</v>
      </c>
      <c r="J7" s="11"/>
    </row>
    <row r="8" s="110" customFormat="1" ht="17.5" customHeight="1" spans="1:10">
      <c r="A8" s="126"/>
      <c r="B8" s="11"/>
      <c r="C8" s="123"/>
      <c r="D8" s="11" t="s">
        <v>50</v>
      </c>
      <c r="E8" s="124"/>
      <c r="F8" s="11" t="s">
        <v>42</v>
      </c>
      <c r="G8" s="11">
        <v>2</v>
      </c>
      <c r="H8" s="11" t="s">
        <v>28</v>
      </c>
      <c r="I8" s="11" t="s">
        <v>36</v>
      </c>
      <c r="J8" s="11"/>
    </row>
    <row r="9" s="110" customFormat="1" ht="17.5" customHeight="1" spans="1:10">
      <c r="A9" s="126"/>
      <c r="B9" s="11"/>
      <c r="C9" s="123"/>
      <c r="D9" s="11" t="s">
        <v>51</v>
      </c>
      <c r="E9" s="124"/>
      <c r="F9" s="11" t="s">
        <v>52</v>
      </c>
      <c r="G9" s="11">
        <v>2</v>
      </c>
      <c r="H9" s="11" t="s">
        <v>28</v>
      </c>
      <c r="I9" s="11" t="s">
        <v>36</v>
      </c>
      <c r="J9" s="11"/>
    </row>
    <row r="10" s="110" customFormat="1" ht="17.5" customHeight="1" spans="1:10">
      <c r="A10" s="126"/>
      <c r="B10" s="11"/>
      <c r="C10" s="123"/>
      <c r="D10" s="11" t="s">
        <v>53</v>
      </c>
      <c r="E10" s="124"/>
      <c r="F10" s="11" t="s">
        <v>52</v>
      </c>
      <c r="G10" s="11">
        <v>2</v>
      </c>
      <c r="H10" s="11" t="s">
        <v>28</v>
      </c>
      <c r="I10" s="11" t="s">
        <v>36</v>
      </c>
      <c r="J10" s="11"/>
    </row>
    <row r="11" s="110" customFormat="1" ht="17.5" customHeight="1" spans="1:10">
      <c r="A11" s="126"/>
      <c r="B11" s="11"/>
      <c r="C11" s="85"/>
      <c r="D11" s="11" t="s">
        <v>54</v>
      </c>
      <c r="E11" s="121"/>
      <c r="F11" s="11" t="s">
        <v>52</v>
      </c>
      <c r="G11" s="11">
        <v>2</v>
      </c>
      <c r="H11" s="11" t="s">
        <v>28</v>
      </c>
      <c r="I11" s="11" t="s">
        <v>36</v>
      </c>
      <c r="J11" s="11"/>
    </row>
    <row r="12" s="110" customFormat="1" ht="17.5" customHeight="1" spans="1:10">
      <c r="A12" s="126"/>
      <c r="B12" s="11"/>
      <c r="C12" s="83">
        <v>2020253203</v>
      </c>
      <c r="D12" s="11" t="s">
        <v>50</v>
      </c>
      <c r="E12" s="11" t="s">
        <v>55</v>
      </c>
      <c r="F12" s="11" t="s">
        <v>42</v>
      </c>
      <c r="G12" s="11">
        <v>2</v>
      </c>
      <c r="H12" s="11" t="s">
        <v>28</v>
      </c>
      <c r="I12" s="11" t="s">
        <v>36</v>
      </c>
      <c r="J12" s="11"/>
    </row>
    <row r="13" s="110" customFormat="1" ht="17.5" customHeight="1" spans="1:10">
      <c r="A13" s="126"/>
      <c r="B13" s="11"/>
      <c r="C13" s="83">
        <v>2020253201</v>
      </c>
      <c r="D13" s="11" t="s">
        <v>50</v>
      </c>
      <c r="E13" s="11" t="s">
        <v>56</v>
      </c>
      <c r="F13" s="11" t="s">
        <v>42</v>
      </c>
      <c r="G13" s="11">
        <v>2</v>
      </c>
      <c r="H13" s="11" t="s">
        <v>28</v>
      </c>
      <c r="I13" s="11" t="s">
        <v>36</v>
      </c>
      <c r="J13" s="11"/>
    </row>
    <row r="14" s="110" customFormat="1" ht="17.5" customHeight="1" spans="1:10">
      <c r="A14" s="126"/>
      <c r="B14" s="11"/>
      <c r="C14" s="83">
        <v>2020253202</v>
      </c>
      <c r="D14" s="11" t="s">
        <v>50</v>
      </c>
      <c r="E14" s="11" t="s">
        <v>57</v>
      </c>
      <c r="F14" s="11" t="s">
        <v>42</v>
      </c>
      <c r="G14" s="11">
        <v>2</v>
      </c>
      <c r="H14" s="11" t="s">
        <v>28</v>
      </c>
      <c r="I14" s="11" t="s">
        <v>36</v>
      </c>
      <c r="J14" s="11"/>
    </row>
    <row r="15" s="110" customFormat="1" ht="17.5" customHeight="1" spans="1:10">
      <c r="A15" s="126"/>
      <c r="B15" s="11"/>
      <c r="C15" s="83">
        <v>2020253205</v>
      </c>
      <c r="D15" s="11" t="s">
        <v>50</v>
      </c>
      <c r="E15" s="11" t="s">
        <v>58</v>
      </c>
      <c r="F15" s="11" t="s">
        <v>42</v>
      </c>
      <c r="G15" s="11">
        <v>2</v>
      </c>
      <c r="H15" s="11" t="s">
        <v>28</v>
      </c>
      <c r="I15" s="11" t="s">
        <v>36</v>
      </c>
      <c r="J15" s="11"/>
    </row>
    <row r="16" ht="18.75" spans="1:10">
      <c r="A16" s="36" t="s">
        <v>4</v>
      </c>
      <c r="B16" s="119">
        <v>20213632</v>
      </c>
      <c r="C16" s="119">
        <v>2021363220</v>
      </c>
      <c r="D16" s="11" t="s">
        <v>59</v>
      </c>
      <c r="E16" s="119" t="s">
        <v>60</v>
      </c>
      <c r="F16" s="11" t="s">
        <v>61</v>
      </c>
      <c r="G16" s="119">
        <v>4</v>
      </c>
      <c r="H16" s="11" t="s">
        <v>28</v>
      </c>
      <c r="I16" s="119" t="s">
        <v>36</v>
      </c>
      <c r="J16" s="11"/>
    </row>
    <row r="17" ht="18.75" spans="1:10">
      <c r="A17" s="155"/>
      <c r="B17" s="124"/>
      <c r="C17" s="121"/>
      <c r="D17" s="11" t="s">
        <v>62</v>
      </c>
      <c r="E17" s="121"/>
      <c r="F17" s="11" t="s">
        <v>52</v>
      </c>
      <c r="G17" s="121"/>
      <c r="H17" s="11" t="s">
        <v>28</v>
      </c>
      <c r="I17" s="119" t="s">
        <v>36</v>
      </c>
      <c r="J17" s="11"/>
    </row>
    <row r="18" ht="18.75" spans="1:10">
      <c r="A18" s="37"/>
      <c r="B18" s="121"/>
      <c r="C18" s="11">
        <v>2021363242</v>
      </c>
      <c r="D18" s="11" t="s">
        <v>59</v>
      </c>
      <c r="E18" s="11" t="s">
        <v>63</v>
      </c>
      <c r="F18" s="11" t="s">
        <v>61</v>
      </c>
      <c r="G18" s="11">
        <v>2</v>
      </c>
      <c r="H18" s="11" t="s">
        <v>28</v>
      </c>
      <c r="I18" s="11" t="s">
        <v>36</v>
      </c>
      <c r="J18" s="11"/>
    </row>
    <row r="19" ht="18.75" spans="1:10">
      <c r="A19" s="41" t="s">
        <v>5</v>
      </c>
      <c r="B19" s="33">
        <v>20202331</v>
      </c>
      <c r="C19" s="33">
        <v>2019233104</v>
      </c>
      <c r="D19" s="7" t="s">
        <v>64</v>
      </c>
      <c r="E19" s="11" t="s">
        <v>65</v>
      </c>
      <c r="F19" s="7" t="s">
        <v>42</v>
      </c>
      <c r="G19" s="33">
        <v>24</v>
      </c>
      <c r="H19" s="127" t="s">
        <v>28</v>
      </c>
      <c r="I19" s="127" t="s">
        <v>66</v>
      </c>
      <c r="J19" s="161"/>
    </row>
    <row r="20" ht="18.75" spans="1:10">
      <c r="A20" s="131"/>
      <c r="B20" s="7">
        <v>20202331</v>
      </c>
      <c r="C20" s="33">
        <v>2019233104</v>
      </c>
      <c r="D20" s="7" t="s">
        <v>67</v>
      </c>
      <c r="E20" s="11" t="s">
        <v>65</v>
      </c>
      <c r="F20" s="7" t="s">
        <v>42</v>
      </c>
      <c r="G20" s="33"/>
      <c r="H20" s="128"/>
      <c r="I20" s="128"/>
      <c r="J20" s="162"/>
    </row>
    <row r="21" ht="18.75" spans="1:10">
      <c r="A21" s="131"/>
      <c r="B21" s="33">
        <v>20202331</v>
      </c>
      <c r="C21" s="33">
        <v>2019233104</v>
      </c>
      <c r="D21" s="7" t="s">
        <v>68</v>
      </c>
      <c r="E21" s="11" t="s">
        <v>65</v>
      </c>
      <c r="F21" s="7" t="s">
        <v>42</v>
      </c>
      <c r="G21" s="33"/>
      <c r="H21" s="128"/>
      <c r="I21" s="128"/>
      <c r="J21" s="162"/>
    </row>
    <row r="22" ht="18.75" spans="1:10">
      <c r="A22" s="131"/>
      <c r="B22" s="7">
        <v>20202331</v>
      </c>
      <c r="C22" s="33">
        <v>2019233104</v>
      </c>
      <c r="D22" s="7" t="s">
        <v>50</v>
      </c>
      <c r="E22" s="11" t="s">
        <v>65</v>
      </c>
      <c r="F22" s="7" t="s">
        <v>61</v>
      </c>
      <c r="G22" s="33"/>
      <c r="H22" s="128"/>
      <c r="I22" s="128"/>
      <c r="J22" s="162"/>
    </row>
    <row r="23" ht="18.75" spans="1:10">
      <c r="A23" s="131"/>
      <c r="B23" s="7">
        <v>20202331</v>
      </c>
      <c r="C23" s="33">
        <v>2019233104</v>
      </c>
      <c r="D23" s="7" t="s">
        <v>69</v>
      </c>
      <c r="E23" s="11" t="s">
        <v>65</v>
      </c>
      <c r="F23" s="7" t="s">
        <v>61</v>
      </c>
      <c r="G23" s="33"/>
      <c r="H23" s="128"/>
      <c r="I23" s="128"/>
      <c r="J23" s="148"/>
    </row>
    <row r="24" ht="18.75" spans="1:10">
      <c r="A24" s="131"/>
      <c r="B24" s="7">
        <v>20202331</v>
      </c>
      <c r="C24" s="33">
        <v>2019233104</v>
      </c>
      <c r="D24" s="7" t="s">
        <v>67</v>
      </c>
      <c r="E24" s="11" t="s">
        <v>65</v>
      </c>
      <c r="F24" s="7" t="s">
        <v>47</v>
      </c>
      <c r="G24" s="33"/>
      <c r="H24" s="128"/>
      <c r="I24" s="128"/>
      <c r="J24" s="148"/>
    </row>
    <row r="25" ht="18.75" spans="1:10">
      <c r="A25" s="131"/>
      <c r="B25" s="33">
        <v>20202331</v>
      </c>
      <c r="C25" s="33">
        <v>2019233104</v>
      </c>
      <c r="D25" s="7" t="s">
        <v>70</v>
      </c>
      <c r="E25" s="11" t="s">
        <v>65</v>
      </c>
      <c r="F25" s="7" t="s">
        <v>47</v>
      </c>
      <c r="G25" s="33"/>
      <c r="H25" s="128"/>
      <c r="I25" s="128"/>
      <c r="J25" s="148"/>
    </row>
    <row r="26" ht="18.75" spans="1:10">
      <c r="A26" s="131"/>
      <c r="B26" s="33">
        <v>20202331</v>
      </c>
      <c r="C26" s="33">
        <v>2019233104</v>
      </c>
      <c r="D26" s="7" t="s">
        <v>71</v>
      </c>
      <c r="E26" s="11" t="s">
        <v>65</v>
      </c>
      <c r="F26" s="7" t="s">
        <v>52</v>
      </c>
      <c r="G26" s="33"/>
      <c r="H26" s="128"/>
      <c r="I26" s="128"/>
      <c r="J26" s="148"/>
    </row>
    <row r="27" ht="18.75" spans="1:10">
      <c r="A27" s="131"/>
      <c r="B27" s="7">
        <v>20202331</v>
      </c>
      <c r="C27" s="33">
        <v>2019233104</v>
      </c>
      <c r="D27" s="7" t="s">
        <v>69</v>
      </c>
      <c r="E27" s="11" t="s">
        <v>65</v>
      </c>
      <c r="F27" s="7" t="s">
        <v>52</v>
      </c>
      <c r="G27" s="33"/>
      <c r="H27" s="128"/>
      <c r="I27" s="128"/>
      <c r="J27" s="148"/>
    </row>
    <row r="28" ht="18.75" spans="1:10">
      <c r="A28" s="131"/>
      <c r="B28" s="33">
        <v>20202331</v>
      </c>
      <c r="C28" s="33">
        <v>2019233104</v>
      </c>
      <c r="D28" s="7" t="s">
        <v>50</v>
      </c>
      <c r="E28" s="11" t="s">
        <v>65</v>
      </c>
      <c r="F28" s="7" t="s">
        <v>52</v>
      </c>
      <c r="G28" s="33"/>
      <c r="H28" s="128"/>
      <c r="I28" s="128"/>
      <c r="J28" s="148"/>
    </row>
    <row r="29" ht="18.75" spans="1:10">
      <c r="A29" s="131"/>
      <c r="B29" s="7">
        <v>20202331</v>
      </c>
      <c r="C29" s="33">
        <v>2019233104</v>
      </c>
      <c r="D29" s="7" t="s">
        <v>72</v>
      </c>
      <c r="E29" s="11" t="s">
        <v>65</v>
      </c>
      <c r="F29" s="7" t="s">
        <v>52</v>
      </c>
      <c r="G29" s="33"/>
      <c r="H29" s="128"/>
      <c r="I29" s="128"/>
      <c r="J29" s="148"/>
    </row>
    <row r="30" ht="18.75" spans="1:10">
      <c r="A30" s="131"/>
      <c r="B30" s="33">
        <v>20202331</v>
      </c>
      <c r="C30" s="33">
        <v>2019233104</v>
      </c>
      <c r="D30" s="7" t="s">
        <v>40</v>
      </c>
      <c r="E30" s="11" t="s">
        <v>65</v>
      </c>
      <c r="F30" s="7" t="s">
        <v>52</v>
      </c>
      <c r="G30" s="33"/>
      <c r="H30" s="129"/>
      <c r="I30" s="129"/>
      <c r="J30" s="148"/>
    </row>
    <row r="31" ht="18.75" spans="1:10">
      <c r="A31" s="131"/>
      <c r="B31" s="33">
        <v>20212331</v>
      </c>
      <c r="C31" s="33">
        <v>2021233113</v>
      </c>
      <c r="D31" s="33" t="s">
        <v>73</v>
      </c>
      <c r="E31" s="33" t="s">
        <v>74</v>
      </c>
      <c r="F31" s="116" t="s">
        <v>75</v>
      </c>
      <c r="G31" s="33">
        <v>2</v>
      </c>
      <c r="H31" s="11" t="s">
        <v>28</v>
      </c>
      <c r="I31" s="11" t="s">
        <v>76</v>
      </c>
      <c r="J31" s="148"/>
    </row>
    <row r="32" ht="18.75" spans="1:10">
      <c r="A32" s="131"/>
      <c r="B32" s="11">
        <v>20212331</v>
      </c>
      <c r="C32" s="11">
        <v>2021233121</v>
      </c>
      <c r="D32" s="33" t="s">
        <v>73</v>
      </c>
      <c r="E32" s="11" t="s">
        <v>77</v>
      </c>
      <c r="F32" s="116" t="s">
        <v>75</v>
      </c>
      <c r="G32" s="11">
        <v>2</v>
      </c>
      <c r="H32" s="11" t="s">
        <v>28</v>
      </c>
      <c r="I32" s="11" t="s">
        <v>76</v>
      </c>
      <c r="J32" s="148"/>
    </row>
    <row r="33" ht="18.75" spans="1:10">
      <c r="A33" s="131"/>
      <c r="B33" s="11">
        <v>20212331</v>
      </c>
      <c r="C33" s="11">
        <v>2021233110</v>
      </c>
      <c r="D33" s="33" t="s">
        <v>73</v>
      </c>
      <c r="E33" s="11" t="s">
        <v>78</v>
      </c>
      <c r="F33" s="116" t="s">
        <v>75</v>
      </c>
      <c r="G33" s="11">
        <v>2</v>
      </c>
      <c r="H33" s="11" t="s">
        <v>28</v>
      </c>
      <c r="I33" s="11" t="s">
        <v>76</v>
      </c>
      <c r="J33" s="148"/>
    </row>
    <row r="34" ht="18.75" spans="1:10">
      <c r="A34" s="131"/>
      <c r="B34" s="11">
        <v>20212331</v>
      </c>
      <c r="C34" s="11">
        <v>2021233122</v>
      </c>
      <c r="D34" s="33" t="s">
        <v>73</v>
      </c>
      <c r="E34" s="11" t="s">
        <v>79</v>
      </c>
      <c r="F34" s="116" t="s">
        <v>75</v>
      </c>
      <c r="G34" s="11">
        <v>2</v>
      </c>
      <c r="H34" s="11" t="s">
        <v>28</v>
      </c>
      <c r="I34" s="11" t="s">
        <v>76</v>
      </c>
      <c r="J34" s="148"/>
    </row>
    <row r="35" ht="18.75" spans="1:10">
      <c r="A35" s="45"/>
      <c r="B35" s="11">
        <v>20212331</v>
      </c>
      <c r="C35" s="11">
        <v>2021233128</v>
      </c>
      <c r="D35" s="33" t="s">
        <v>73</v>
      </c>
      <c r="E35" s="11" t="s">
        <v>80</v>
      </c>
      <c r="F35" s="116" t="s">
        <v>75</v>
      </c>
      <c r="G35" s="11">
        <v>2</v>
      </c>
      <c r="H35" s="11" t="s">
        <v>28</v>
      </c>
      <c r="I35" s="11" t="s">
        <v>76</v>
      </c>
      <c r="J35" s="148"/>
    </row>
  </sheetData>
  <mergeCells count="19">
    <mergeCell ref="A1:J1"/>
    <mergeCell ref="A3:A5"/>
    <mergeCell ref="A6:A15"/>
    <mergeCell ref="A16:A18"/>
    <mergeCell ref="A19:A35"/>
    <mergeCell ref="B4:B5"/>
    <mergeCell ref="B7:B15"/>
    <mergeCell ref="B16:B18"/>
    <mergeCell ref="C4:C5"/>
    <mergeCell ref="C7:C11"/>
    <mergeCell ref="C16:C17"/>
    <mergeCell ref="E4:E5"/>
    <mergeCell ref="E7:E11"/>
    <mergeCell ref="E16:E17"/>
    <mergeCell ref="G4:G5"/>
    <mergeCell ref="G16:G17"/>
    <mergeCell ref="G19:G30"/>
    <mergeCell ref="H19:H30"/>
    <mergeCell ref="I19:I30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8"/>
  <sheetViews>
    <sheetView workbookViewId="0">
      <selection activeCell="A50" sqref="A50:A115"/>
    </sheetView>
  </sheetViews>
  <sheetFormatPr defaultColWidth="9" defaultRowHeight="13.5"/>
  <cols>
    <col min="1" max="1" width="21.1833333333333" customWidth="1"/>
    <col min="2" max="2" width="7.36666666666667" style="3" customWidth="1"/>
    <col min="3" max="3" width="16.0916666666667" customWidth="1"/>
    <col min="4" max="4" width="15.0916666666667" customWidth="1"/>
    <col min="5" max="5" width="18.6333333333333" customWidth="1"/>
    <col min="6" max="6" width="13.1833333333333" style="133" customWidth="1"/>
    <col min="7" max="7" width="18.6333333333333" customWidth="1"/>
    <col min="8" max="8" width="52.9083333333333" customWidth="1"/>
  </cols>
  <sheetData>
    <row r="1" s="110" customFormat="1" ht="22.5" spans="1:8">
      <c r="A1" s="134" t="s">
        <v>81</v>
      </c>
      <c r="B1" s="134"/>
      <c r="C1" s="135"/>
      <c r="D1" s="135"/>
      <c r="E1" s="135"/>
      <c r="F1" s="135"/>
      <c r="G1" s="135"/>
      <c r="H1" s="135"/>
    </row>
    <row r="2" s="110" customFormat="1" ht="20.25" spans="1:8">
      <c r="A2" s="136" t="s">
        <v>19</v>
      </c>
      <c r="B2" s="136" t="s">
        <v>20</v>
      </c>
      <c r="C2" s="136" t="s">
        <v>21</v>
      </c>
      <c r="D2" s="136" t="s">
        <v>82</v>
      </c>
      <c r="E2" s="136" t="s">
        <v>23</v>
      </c>
      <c r="F2" s="137" t="s">
        <v>83</v>
      </c>
      <c r="G2" s="136" t="s">
        <v>84</v>
      </c>
      <c r="H2" s="136" t="s">
        <v>26</v>
      </c>
    </row>
    <row r="3" s="110" customFormat="1" ht="18.75" spans="1:8">
      <c r="A3" s="106" t="s">
        <v>2</v>
      </c>
      <c r="B3" s="7">
        <v>1</v>
      </c>
      <c r="C3" s="7">
        <v>20182131</v>
      </c>
      <c r="D3" s="7"/>
      <c r="E3" s="7">
        <v>47</v>
      </c>
      <c r="F3" s="138">
        <f t="shared" ref="F3:F49" si="0">D3/E3</f>
        <v>0</v>
      </c>
      <c r="G3" s="7"/>
      <c r="H3" s="7" t="s">
        <v>27</v>
      </c>
    </row>
    <row r="4" s="110" customFormat="1" ht="18.75" spans="1:8">
      <c r="A4" s="126"/>
      <c r="B4" s="7">
        <v>2</v>
      </c>
      <c r="C4" s="7">
        <v>20182132</v>
      </c>
      <c r="D4" s="7"/>
      <c r="E4" s="7">
        <v>29</v>
      </c>
      <c r="F4" s="138">
        <f t="shared" si="0"/>
        <v>0</v>
      </c>
      <c r="G4" s="7"/>
      <c r="H4" s="7" t="s">
        <v>27</v>
      </c>
    </row>
    <row r="5" s="110" customFormat="1" ht="18.75" spans="1:8">
      <c r="A5" s="126"/>
      <c r="B5" s="7">
        <v>3</v>
      </c>
      <c r="C5" s="7">
        <v>20182133</v>
      </c>
      <c r="D5" s="7"/>
      <c r="E5" s="7">
        <v>45</v>
      </c>
      <c r="F5" s="138">
        <f t="shared" si="0"/>
        <v>0</v>
      </c>
      <c r="G5" s="7"/>
      <c r="H5" s="7" t="s">
        <v>27</v>
      </c>
    </row>
    <row r="6" s="110" customFormat="1" ht="18.75" spans="1:8">
      <c r="A6" s="126"/>
      <c r="B6" s="7">
        <v>4</v>
      </c>
      <c r="C6" s="7">
        <v>20182134</v>
      </c>
      <c r="D6" s="7"/>
      <c r="E6" s="7">
        <v>38</v>
      </c>
      <c r="F6" s="138">
        <f t="shared" si="0"/>
        <v>0</v>
      </c>
      <c r="G6" s="7"/>
      <c r="H6" s="7" t="s">
        <v>27</v>
      </c>
    </row>
    <row r="7" s="110" customFormat="1" ht="18.75" spans="1:8">
      <c r="A7" s="126"/>
      <c r="B7" s="7">
        <v>5</v>
      </c>
      <c r="C7" s="7">
        <v>20182135</v>
      </c>
      <c r="D7" s="7"/>
      <c r="E7" s="7">
        <v>43</v>
      </c>
      <c r="F7" s="138">
        <f t="shared" si="0"/>
        <v>0</v>
      </c>
      <c r="G7" s="7"/>
      <c r="H7" s="7" t="s">
        <v>27</v>
      </c>
    </row>
    <row r="8" s="110" customFormat="1" ht="18.75" spans="1:8">
      <c r="A8" s="126"/>
      <c r="B8" s="7">
        <v>6</v>
      </c>
      <c r="C8" s="7">
        <v>20182136</v>
      </c>
      <c r="D8" s="7"/>
      <c r="E8" s="7">
        <v>40</v>
      </c>
      <c r="F8" s="138">
        <f t="shared" si="0"/>
        <v>0</v>
      </c>
      <c r="G8" s="7"/>
      <c r="H8" s="7" t="s">
        <v>27</v>
      </c>
    </row>
    <row r="9" s="110" customFormat="1" ht="18.75" spans="1:10">
      <c r="A9" s="126"/>
      <c r="B9" s="7">
        <v>7</v>
      </c>
      <c r="C9" s="7">
        <v>20182137</v>
      </c>
      <c r="D9" s="7"/>
      <c r="E9" s="139">
        <v>39</v>
      </c>
      <c r="F9" s="138">
        <f t="shared" si="0"/>
        <v>0</v>
      </c>
      <c r="G9" s="7"/>
      <c r="H9" s="7" t="s">
        <v>27</v>
      </c>
      <c r="J9" s="144"/>
    </row>
    <row r="10" s="110" customFormat="1" ht="18.75" spans="1:10">
      <c r="A10" s="126"/>
      <c r="B10" s="7">
        <v>8</v>
      </c>
      <c r="C10" s="7">
        <v>20183131</v>
      </c>
      <c r="D10" s="7"/>
      <c r="E10" s="7">
        <v>45</v>
      </c>
      <c r="F10" s="138">
        <f t="shared" si="0"/>
        <v>0</v>
      </c>
      <c r="G10" s="7"/>
      <c r="H10" s="7" t="s">
        <v>27</v>
      </c>
      <c r="J10" s="144"/>
    </row>
    <row r="11" s="110" customFormat="1" ht="18.75" spans="1:10">
      <c r="A11" s="126"/>
      <c r="B11" s="7">
        <v>9</v>
      </c>
      <c r="C11" s="7">
        <v>20183132</v>
      </c>
      <c r="D11" s="7"/>
      <c r="E11" s="7">
        <v>45</v>
      </c>
      <c r="F11" s="138">
        <f t="shared" si="0"/>
        <v>0</v>
      </c>
      <c r="G11" s="7"/>
      <c r="H11" s="7" t="s">
        <v>27</v>
      </c>
      <c r="J11" s="144"/>
    </row>
    <row r="12" s="110" customFormat="1" ht="18.75" spans="1:10">
      <c r="A12" s="126"/>
      <c r="B12" s="7">
        <v>10</v>
      </c>
      <c r="C12" s="7">
        <v>20192131</v>
      </c>
      <c r="D12" s="7">
        <v>10</v>
      </c>
      <c r="E12" s="7">
        <v>49</v>
      </c>
      <c r="F12" s="138">
        <f t="shared" si="0"/>
        <v>0.204081632653061</v>
      </c>
      <c r="G12" s="7">
        <f t="shared" ref="G12:G49" si="1">RANK(F12,$F$3:$F$49,1)</f>
        <v>42</v>
      </c>
      <c r="H12" s="7"/>
      <c r="J12" s="144"/>
    </row>
    <row r="13" s="110" customFormat="1" ht="18.75" spans="1:10">
      <c r="A13" s="126"/>
      <c r="B13" s="7">
        <v>11</v>
      </c>
      <c r="C13" s="7">
        <v>20192132</v>
      </c>
      <c r="D13" s="7">
        <v>5</v>
      </c>
      <c r="E13" s="7">
        <v>23</v>
      </c>
      <c r="F13" s="138">
        <f t="shared" si="0"/>
        <v>0.217391304347826</v>
      </c>
      <c r="G13" s="7">
        <f t="shared" si="1"/>
        <v>45</v>
      </c>
      <c r="H13" s="7"/>
      <c r="J13" s="144"/>
    </row>
    <row r="14" s="110" customFormat="1" ht="18.75" spans="1:10">
      <c r="A14" s="126"/>
      <c r="B14" s="7">
        <v>12</v>
      </c>
      <c r="C14" s="7">
        <v>20192133</v>
      </c>
      <c r="D14" s="7">
        <v>6</v>
      </c>
      <c r="E14" s="7">
        <v>38</v>
      </c>
      <c r="F14" s="138">
        <f t="shared" si="0"/>
        <v>0.157894736842105</v>
      </c>
      <c r="G14" s="7">
        <f t="shared" si="1"/>
        <v>40</v>
      </c>
      <c r="H14" s="7"/>
      <c r="J14" s="144"/>
    </row>
    <row r="15" s="110" customFormat="1" ht="18.75" spans="1:10">
      <c r="A15" s="126"/>
      <c r="B15" s="7">
        <v>13</v>
      </c>
      <c r="C15" s="7">
        <v>20192134</v>
      </c>
      <c r="D15" s="7">
        <v>1</v>
      </c>
      <c r="E15" s="7">
        <v>35</v>
      </c>
      <c r="F15" s="138">
        <f t="shared" si="0"/>
        <v>0.0285714285714286</v>
      </c>
      <c r="G15" s="7">
        <f t="shared" si="1"/>
        <v>34</v>
      </c>
      <c r="H15" s="7"/>
      <c r="J15" s="144"/>
    </row>
    <row r="16" s="110" customFormat="1" ht="18.75" spans="1:10">
      <c r="A16" s="126"/>
      <c r="B16" s="7">
        <v>14</v>
      </c>
      <c r="C16" s="7">
        <v>20192135</v>
      </c>
      <c r="D16" s="7">
        <v>2</v>
      </c>
      <c r="E16" s="7">
        <v>47</v>
      </c>
      <c r="F16" s="138">
        <f t="shared" si="0"/>
        <v>0.0425531914893617</v>
      </c>
      <c r="G16" s="7">
        <f t="shared" si="1"/>
        <v>36</v>
      </c>
      <c r="H16" s="7"/>
      <c r="J16" s="144"/>
    </row>
    <row r="17" s="110" customFormat="1" ht="18.75" spans="1:10">
      <c r="A17" s="126"/>
      <c r="B17" s="7">
        <v>15</v>
      </c>
      <c r="C17" s="7">
        <v>20192136</v>
      </c>
      <c r="D17" s="7">
        <v>12</v>
      </c>
      <c r="E17" s="7">
        <v>40</v>
      </c>
      <c r="F17" s="138">
        <f t="shared" si="0"/>
        <v>0.3</v>
      </c>
      <c r="G17" s="7">
        <f t="shared" si="1"/>
        <v>46</v>
      </c>
      <c r="H17" s="7"/>
      <c r="J17" s="144"/>
    </row>
    <row r="18" s="110" customFormat="1" ht="18.75" spans="1:8">
      <c r="A18" s="126"/>
      <c r="B18" s="7">
        <v>16</v>
      </c>
      <c r="C18" s="7">
        <v>20192137</v>
      </c>
      <c r="D18" s="7">
        <v>0</v>
      </c>
      <c r="E18" s="7">
        <v>40</v>
      </c>
      <c r="F18" s="138">
        <f t="shared" si="0"/>
        <v>0</v>
      </c>
      <c r="G18" s="7">
        <f t="shared" si="1"/>
        <v>1</v>
      </c>
      <c r="H18" s="7"/>
    </row>
    <row r="19" s="110" customFormat="1" ht="18.75" spans="1:8">
      <c r="A19" s="126"/>
      <c r="B19" s="7">
        <v>17</v>
      </c>
      <c r="C19" s="7">
        <v>20193131</v>
      </c>
      <c r="D19" s="7">
        <v>0</v>
      </c>
      <c r="E19" s="7">
        <v>47</v>
      </c>
      <c r="F19" s="138">
        <f t="shared" si="0"/>
        <v>0</v>
      </c>
      <c r="G19" s="7">
        <f t="shared" si="1"/>
        <v>1</v>
      </c>
      <c r="H19" s="7"/>
    </row>
    <row r="20" s="110" customFormat="1" ht="18.75" spans="1:8">
      <c r="A20" s="126"/>
      <c r="B20" s="7">
        <v>18</v>
      </c>
      <c r="C20" s="7">
        <v>20193132</v>
      </c>
      <c r="D20" s="7">
        <v>7</v>
      </c>
      <c r="E20" s="7">
        <v>42</v>
      </c>
      <c r="F20" s="138">
        <f t="shared" si="0"/>
        <v>0.166666666666667</v>
      </c>
      <c r="G20" s="7">
        <f t="shared" si="1"/>
        <v>41</v>
      </c>
      <c r="H20" s="7"/>
    </row>
    <row r="21" s="110" customFormat="1" ht="18.75" spans="1:8">
      <c r="A21" s="126"/>
      <c r="B21" s="7">
        <v>19</v>
      </c>
      <c r="C21" s="7">
        <v>20202131</v>
      </c>
      <c r="D21" s="7">
        <v>0</v>
      </c>
      <c r="E21" s="7">
        <v>40</v>
      </c>
      <c r="F21" s="138">
        <f t="shared" si="0"/>
        <v>0</v>
      </c>
      <c r="G21" s="7">
        <f t="shared" si="1"/>
        <v>1</v>
      </c>
      <c r="H21" s="7"/>
    </row>
    <row r="22" s="110" customFormat="1" ht="18.75" spans="1:8">
      <c r="A22" s="126"/>
      <c r="B22" s="7">
        <v>20</v>
      </c>
      <c r="C22" s="7">
        <v>20202132</v>
      </c>
      <c r="D22" s="7">
        <v>8</v>
      </c>
      <c r="E22" s="7">
        <v>38</v>
      </c>
      <c r="F22" s="138">
        <f t="shared" si="0"/>
        <v>0.210526315789474</v>
      </c>
      <c r="G22" s="7">
        <f t="shared" si="1"/>
        <v>44</v>
      </c>
      <c r="H22" s="7"/>
    </row>
    <row r="23" s="110" customFormat="1" ht="18.75" spans="1:8">
      <c r="A23" s="126"/>
      <c r="B23" s="7">
        <v>21</v>
      </c>
      <c r="C23" s="7">
        <v>20202133</v>
      </c>
      <c r="D23" s="7">
        <v>12</v>
      </c>
      <c r="E23" s="7">
        <v>35</v>
      </c>
      <c r="F23" s="138">
        <f t="shared" si="0"/>
        <v>0.342857142857143</v>
      </c>
      <c r="G23" s="7">
        <f t="shared" si="1"/>
        <v>47</v>
      </c>
      <c r="H23" s="7"/>
    </row>
    <row r="24" s="110" customFormat="1" ht="18.75" spans="1:8">
      <c r="A24" s="126"/>
      <c r="B24" s="7">
        <v>22</v>
      </c>
      <c r="C24" s="7">
        <v>20202134</v>
      </c>
      <c r="D24" s="7">
        <v>0</v>
      </c>
      <c r="E24" s="7">
        <v>34</v>
      </c>
      <c r="F24" s="138">
        <f t="shared" si="0"/>
        <v>0</v>
      </c>
      <c r="G24" s="7">
        <f t="shared" si="1"/>
        <v>1</v>
      </c>
      <c r="H24" s="7"/>
    </row>
    <row r="25" s="110" customFormat="1" ht="18.75" spans="1:8">
      <c r="A25" s="126"/>
      <c r="B25" s="7">
        <v>23</v>
      </c>
      <c r="C25" s="7">
        <v>20202135</v>
      </c>
      <c r="D25" s="7">
        <v>2</v>
      </c>
      <c r="E25" s="7">
        <v>54</v>
      </c>
      <c r="F25" s="138">
        <f t="shared" si="0"/>
        <v>0.037037037037037</v>
      </c>
      <c r="G25" s="7">
        <f t="shared" si="1"/>
        <v>35</v>
      </c>
      <c r="H25" s="7"/>
    </row>
    <row r="26" s="110" customFormat="1" ht="18.75" spans="1:8">
      <c r="A26" s="126"/>
      <c r="B26" s="7">
        <v>24</v>
      </c>
      <c r="C26" s="7">
        <v>20202136</v>
      </c>
      <c r="D26" s="7">
        <v>0</v>
      </c>
      <c r="E26" s="7">
        <v>37</v>
      </c>
      <c r="F26" s="138">
        <f t="shared" si="0"/>
        <v>0</v>
      </c>
      <c r="G26" s="7">
        <f t="shared" si="1"/>
        <v>1</v>
      </c>
      <c r="H26" s="7"/>
    </row>
    <row r="27" s="110" customFormat="1" ht="18.75" spans="1:8">
      <c r="A27" s="126"/>
      <c r="B27" s="7">
        <v>25</v>
      </c>
      <c r="C27" s="7">
        <v>20202137</v>
      </c>
      <c r="D27" s="7">
        <v>2</v>
      </c>
      <c r="E27" s="7">
        <v>33</v>
      </c>
      <c r="F27" s="138">
        <f t="shared" si="0"/>
        <v>0.0606060606060606</v>
      </c>
      <c r="G27" s="7">
        <f t="shared" si="1"/>
        <v>37</v>
      </c>
      <c r="H27" s="7"/>
    </row>
    <row r="28" s="110" customFormat="1" ht="18.75" spans="1:8">
      <c r="A28" s="126"/>
      <c r="B28" s="7">
        <v>26</v>
      </c>
      <c r="C28" s="7">
        <v>20202141</v>
      </c>
      <c r="D28" s="7"/>
      <c r="E28" s="7">
        <v>33</v>
      </c>
      <c r="F28" s="138">
        <f t="shared" si="0"/>
        <v>0</v>
      </c>
      <c r="G28" s="7"/>
      <c r="H28" s="7" t="s">
        <v>27</v>
      </c>
    </row>
    <row r="29" s="110" customFormat="1" ht="18.75" spans="1:8">
      <c r="A29" s="126"/>
      <c r="B29" s="7">
        <v>27</v>
      </c>
      <c r="C29" s="7">
        <v>20202142</v>
      </c>
      <c r="D29" s="7"/>
      <c r="E29" s="7">
        <v>32</v>
      </c>
      <c r="F29" s="138">
        <f t="shared" si="0"/>
        <v>0</v>
      </c>
      <c r="G29" s="7"/>
      <c r="H29" s="7" t="s">
        <v>27</v>
      </c>
    </row>
    <row r="30" s="110" customFormat="1" ht="18.75" spans="1:8">
      <c r="A30" s="126"/>
      <c r="B30" s="7">
        <v>28</v>
      </c>
      <c r="C30" s="7">
        <v>20202143</v>
      </c>
      <c r="D30" s="7"/>
      <c r="E30" s="7">
        <v>34</v>
      </c>
      <c r="F30" s="138">
        <f t="shared" si="0"/>
        <v>0</v>
      </c>
      <c r="G30" s="7"/>
      <c r="H30" s="7" t="s">
        <v>27</v>
      </c>
    </row>
    <row r="31" s="110" customFormat="1" ht="18.75" spans="1:8">
      <c r="A31" s="126"/>
      <c r="B31" s="7">
        <v>29</v>
      </c>
      <c r="C31" s="7">
        <v>20202144</v>
      </c>
      <c r="D31" s="7"/>
      <c r="E31" s="7">
        <v>33</v>
      </c>
      <c r="F31" s="138">
        <f t="shared" si="0"/>
        <v>0</v>
      </c>
      <c r="G31" s="7"/>
      <c r="H31" s="7" t="s">
        <v>27</v>
      </c>
    </row>
    <row r="32" s="110" customFormat="1" ht="18.75" spans="1:8">
      <c r="A32" s="126"/>
      <c r="B32" s="7">
        <v>30</v>
      </c>
      <c r="C32" s="7">
        <v>20202145</v>
      </c>
      <c r="D32" s="7"/>
      <c r="E32" s="7">
        <v>36</v>
      </c>
      <c r="F32" s="138">
        <f t="shared" si="0"/>
        <v>0</v>
      </c>
      <c r="G32" s="7"/>
      <c r="H32" s="7" t="s">
        <v>27</v>
      </c>
    </row>
    <row r="33" s="110" customFormat="1" ht="18.75" spans="1:8">
      <c r="A33" s="126"/>
      <c r="B33" s="7">
        <v>31</v>
      </c>
      <c r="C33" s="7">
        <v>20203131</v>
      </c>
      <c r="D33" s="7">
        <v>0</v>
      </c>
      <c r="E33" s="7">
        <v>30</v>
      </c>
      <c r="F33" s="138">
        <f t="shared" si="0"/>
        <v>0</v>
      </c>
      <c r="G33" s="7">
        <f t="shared" si="1"/>
        <v>1</v>
      </c>
      <c r="H33" s="7"/>
    </row>
    <row r="34" s="110" customFormat="1" ht="18.75" spans="1:8">
      <c r="A34" s="126"/>
      <c r="B34" s="7">
        <v>32</v>
      </c>
      <c r="C34" s="7">
        <v>20203132</v>
      </c>
      <c r="D34" s="7">
        <v>0</v>
      </c>
      <c r="E34" s="7">
        <v>33</v>
      </c>
      <c r="F34" s="138">
        <f t="shared" si="0"/>
        <v>0</v>
      </c>
      <c r="G34" s="7">
        <f t="shared" si="1"/>
        <v>1</v>
      </c>
      <c r="H34" s="7"/>
    </row>
    <row r="35" s="110" customFormat="1" ht="18.75" spans="1:8">
      <c r="A35" s="126"/>
      <c r="B35" s="7">
        <v>33</v>
      </c>
      <c r="C35" s="7">
        <v>20203141</v>
      </c>
      <c r="D35" s="7"/>
      <c r="E35" s="7">
        <v>47</v>
      </c>
      <c r="F35" s="138">
        <f t="shared" si="0"/>
        <v>0</v>
      </c>
      <c r="G35" s="7"/>
      <c r="H35" s="7" t="s">
        <v>27</v>
      </c>
    </row>
    <row r="36" s="110" customFormat="1" ht="18.75" spans="1:8">
      <c r="A36" s="126"/>
      <c r="B36" s="7">
        <v>34</v>
      </c>
      <c r="C36" s="7">
        <v>20212131</v>
      </c>
      <c r="D36" s="7">
        <v>0</v>
      </c>
      <c r="E36" s="139">
        <v>39</v>
      </c>
      <c r="F36" s="138">
        <f t="shared" si="0"/>
        <v>0</v>
      </c>
      <c r="G36" s="7">
        <f t="shared" si="1"/>
        <v>1</v>
      </c>
      <c r="H36" s="7"/>
    </row>
    <row r="37" s="110" customFormat="1" ht="18.75" spans="1:8">
      <c r="A37" s="126"/>
      <c r="B37" s="7">
        <v>35</v>
      </c>
      <c r="C37" s="7">
        <v>20212132</v>
      </c>
      <c r="D37" s="7">
        <v>1</v>
      </c>
      <c r="E37" s="139">
        <v>39</v>
      </c>
      <c r="F37" s="138">
        <f t="shared" si="0"/>
        <v>0.0256410256410256</v>
      </c>
      <c r="G37" s="7">
        <f t="shared" si="1"/>
        <v>32</v>
      </c>
      <c r="H37" s="7"/>
    </row>
    <row r="38" s="110" customFormat="1" ht="18.75" spans="1:8">
      <c r="A38" s="126"/>
      <c r="B38" s="7">
        <v>36</v>
      </c>
      <c r="C38" s="7">
        <v>20212133</v>
      </c>
      <c r="D38" s="7">
        <v>1</v>
      </c>
      <c r="E38" s="139">
        <v>39</v>
      </c>
      <c r="F38" s="138">
        <f t="shared" si="0"/>
        <v>0.0256410256410256</v>
      </c>
      <c r="G38" s="7">
        <f t="shared" si="1"/>
        <v>32</v>
      </c>
      <c r="H38" s="7"/>
    </row>
    <row r="39" s="110" customFormat="1" ht="18.75" spans="1:8">
      <c r="A39" s="126"/>
      <c r="B39" s="7">
        <v>37</v>
      </c>
      <c r="C39" s="7">
        <v>20212134</v>
      </c>
      <c r="D39" s="7">
        <v>1</v>
      </c>
      <c r="E39" s="139">
        <v>40</v>
      </c>
      <c r="F39" s="138">
        <f t="shared" si="0"/>
        <v>0.025</v>
      </c>
      <c r="G39" s="7">
        <f t="shared" si="1"/>
        <v>31</v>
      </c>
      <c r="H39" s="7"/>
    </row>
    <row r="40" s="110" customFormat="1" ht="18.75" spans="1:8">
      <c r="A40" s="126"/>
      <c r="B40" s="7">
        <v>38</v>
      </c>
      <c r="C40" s="7">
        <v>20212135</v>
      </c>
      <c r="D40" s="7">
        <v>0</v>
      </c>
      <c r="E40" s="7">
        <v>40</v>
      </c>
      <c r="F40" s="138">
        <f t="shared" si="0"/>
        <v>0</v>
      </c>
      <c r="G40" s="7">
        <f t="shared" si="1"/>
        <v>1</v>
      </c>
      <c r="H40" s="7"/>
    </row>
    <row r="41" s="110" customFormat="1" ht="18.75" spans="1:8">
      <c r="A41" s="126"/>
      <c r="B41" s="7">
        <v>39</v>
      </c>
      <c r="C41" s="7">
        <v>20212136</v>
      </c>
      <c r="D41" s="7">
        <v>0</v>
      </c>
      <c r="E41" s="7">
        <v>39</v>
      </c>
      <c r="F41" s="138">
        <f t="shared" si="0"/>
        <v>0</v>
      </c>
      <c r="G41" s="7">
        <f t="shared" si="1"/>
        <v>1</v>
      </c>
      <c r="H41" s="7"/>
    </row>
    <row r="42" s="110" customFormat="1" ht="18.75" spans="1:8">
      <c r="A42" s="126"/>
      <c r="B42" s="7">
        <v>40</v>
      </c>
      <c r="C42" s="7">
        <v>20212137</v>
      </c>
      <c r="D42" s="7">
        <v>0</v>
      </c>
      <c r="E42" s="7">
        <v>38</v>
      </c>
      <c r="F42" s="138">
        <f t="shared" si="0"/>
        <v>0</v>
      </c>
      <c r="G42" s="7">
        <f t="shared" si="1"/>
        <v>1</v>
      </c>
      <c r="H42" s="7"/>
    </row>
    <row r="43" s="110" customFormat="1" ht="18.75" spans="1:8">
      <c r="A43" s="126"/>
      <c r="B43" s="7">
        <v>41</v>
      </c>
      <c r="C43" s="7">
        <v>20212138</v>
      </c>
      <c r="D43" s="7">
        <v>0</v>
      </c>
      <c r="E43" s="139">
        <v>39</v>
      </c>
      <c r="F43" s="138">
        <f t="shared" si="0"/>
        <v>0</v>
      </c>
      <c r="G43" s="7">
        <f t="shared" si="1"/>
        <v>1</v>
      </c>
      <c r="H43" s="7"/>
    </row>
    <row r="44" s="110" customFormat="1" ht="18.75" spans="1:8">
      <c r="A44" s="126"/>
      <c r="B44" s="7">
        <v>42</v>
      </c>
      <c r="C44" s="7">
        <v>20213131</v>
      </c>
      <c r="D44" s="7">
        <v>0</v>
      </c>
      <c r="E44" s="139">
        <v>44</v>
      </c>
      <c r="F44" s="138">
        <f t="shared" si="0"/>
        <v>0</v>
      </c>
      <c r="G44" s="7">
        <f t="shared" si="1"/>
        <v>1</v>
      </c>
      <c r="H44" s="7"/>
    </row>
    <row r="45" s="110" customFormat="1" ht="18.75" spans="1:8">
      <c r="A45" s="126"/>
      <c r="B45" s="7">
        <v>43</v>
      </c>
      <c r="C45" s="7">
        <v>20212141</v>
      </c>
      <c r="D45" s="7">
        <v>9</v>
      </c>
      <c r="E45" s="139">
        <v>43</v>
      </c>
      <c r="F45" s="138">
        <f t="shared" si="0"/>
        <v>0.209302325581395</v>
      </c>
      <c r="G45" s="7">
        <f t="shared" si="1"/>
        <v>43</v>
      </c>
      <c r="H45" s="7" t="s">
        <v>85</v>
      </c>
    </row>
    <row r="46" s="110" customFormat="1" ht="18.75" spans="1:8">
      <c r="A46" s="126"/>
      <c r="B46" s="7">
        <v>44</v>
      </c>
      <c r="C46" s="7">
        <v>20212142</v>
      </c>
      <c r="D46" s="7">
        <v>0</v>
      </c>
      <c r="E46" s="139">
        <v>41</v>
      </c>
      <c r="F46" s="138">
        <f t="shared" si="0"/>
        <v>0</v>
      </c>
      <c r="G46" s="7">
        <f t="shared" si="1"/>
        <v>1</v>
      </c>
      <c r="H46" s="7"/>
    </row>
    <row r="47" s="110" customFormat="1" ht="18.75" spans="1:8">
      <c r="A47" s="126"/>
      <c r="B47" s="7">
        <v>45</v>
      </c>
      <c r="C47" s="7">
        <v>20212143</v>
      </c>
      <c r="D47" s="7">
        <v>4</v>
      </c>
      <c r="E47" s="7">
        <v>43</v>
      </c>
      <c r="F47" s="138">
        <f t="shared" si="0"/>
        <v>0.0930232558139535</v>
      </c>
      <c r="G47" s="7">
        <f t="shared" si="1"/>
        <v>38</v>
      </c>
      <c r="H47" s="7"/>
    </row>
    <row r="48" s="110" customFormat="1" ht="18.75" spans="1:8">
      <c r="A48" s="126"/>
      <c r="B48" s="7">
        <v>46</v>
      </c>
      <c r="C48" s="7">
        <v>20212144</v>
      </c>
      <c r="D48" s="7">
        <v>1</v>
      </c>
      <c r="E48" s="7">
        <v>42</v>
      </c>
      <c r="F48" s="138">
        <f t="shared" si="0"/>
        <v>0.0238095238095238</v>
      </c>
      <c r="G48" s="7">
        <f t="shared" si="1"/>
        <v>30</v>
      </c>
      <c r="H48" s="7"/>
    </row>
    <row r="49" s="110" customFormat="1" ht="18.75" spans="1:8">
      <c r="A49" s="130"/>
      <c r="B49" s="7">
        <v>47</v>
      </c>
      <c r="C49" s="7">
        <v>20212145</v>
      </c>
      <c r="D49" s="7">
        <v>4</v>
      </c>
      <c r="E49" s="7">
        <v>43</v>
      </c>
      <c r="F49" s="138">
        <f t="shared" si="0"/>
        <v>0.0930232558139535</v>
      </c>
      <c r="G49" s="7">
        <f t="shared" si="1"/>
        <v>38</v>
      </c>
      <c r="H49" s="7"/>
    </row>
    <row r="50" s="110" customFormat="1" ht="18.75" spans="1:8">
      <c r="A50" s="6" t="s">
        <v>3</v>
      </c>
      <c r="B50" s="140">
        <f t="shared" ref="B50:B70" si="2">ROW()-2</f>
        <v>48</v>
      </c>
      <c r="C50" s="14">
        <v>20182430</v>
      </c>
      <c r="D50" s="11">
        <v>0</v>
      </c>
      <c r="E50" s="11">
        <v>42</v>
      </c>
      <c r="F50" s="141">
        <f t="shared" ref="F50:F81" si="3">D50/E50</f>
        <v>0</v>
      </c>
      <c r="G50" s="11">
        <f>RANK(F50,$F$50:$F$115,1)</f>
        <v>1</v>
      </c>
      <c r="H50" s="142"/>
    </row>
    <row r="51" s="110" customFormat="1" ht="18.75" spans="1:8">
      <c r="A51" s="124"/>
      <c r="B51" s="140">
        <f t="shared" si="2"/>
        <v>49</v>
      </c>
      <c r="C51" s="14">
        <v>20182431</v>
      </c>
      <c r="D51" s="11">
        <v>0</v>
      </c>
      <c r="E51" s="11">
        <v>30</v>
      </c>
      <c r="F51" s="141">
        <f t="shared" si="3"/>
        <v>0</v>
      </c>
      <c r="G51" s="11">
        <f t="shared" ref="G51:G114" si="4">RANK(F51,$F$50:$F$115,1)</f>
        <v>1</v>
      </c>
      <c r="H51" s="142"/>
    </row>
    <row r="52" s="110" customFormat="1" ht="18.75" spans="1:8">
      <c r="A52" s="124"/>
      <c r="B52" s="140">
        <f t="shared" si="2"/>
        <v>50</v>
      </c>
      <c r="C52" s="14">
        <v>20182432</v>
      </c>
      <c r="D52" s="11">
        <v>0</v>
      </c>
      <c r="E52" s="11">
        <v>44</v>
      </c>
      <c r="F52" s="141">
        <f t="shared" si="3"/>
        <v>0</v>
      </c>
      <c r="G52" s="11">
        <f t="shared" si="4"/>
        <v>1</v>
      </c>
      <c r="H52" s="142"/>
    </row>
    <row r="53" s="110" customFormat="1" ht="18.75" spans="1:8">
      <c r="A53" s="124"/>
      <c r="B53" s="140">
        <f t="shared" si="2"/>
        <v>51</v>
      </c>
      <c r="C53" s="14">
        <v>20182433</v>
      </c>
      <c r="D53" s="11">
        <v>0</v>
      </c>
      <c r="E53" s="11">
        <v>30</v>
      </c>
      <c r="F53" s="141">
        <f t="shared" si="3"/>
        <v>0</v>
      </c>
      <c r="G53" s="11">
        <f t="shared" si="4"/>
        <v>1</v>
      </c>
      <c r="H53" s="143"/>
    </row>
    <row r="54" s="110" customFormat="1" ht="18.75" spans="1:8">
      <c r="A54" s="124"/>
      <c r="B54" s="140">
        <f t="shared" si="2"/>
        <v>52</v>
      </c>
      <c r="C54" s="14">
        <v>20182434</v>
      </c>
      <c r="D54" s="11">
        <v>0</v>
      </c>
      <c r="E54" s="11">
        <v>50</v>
      </c>
      <c r="F54" s="141">
        <f t="shared" si="3"/>
        <v>0</v>
      </c>
      <c r="G54" s="11">
        <f t="shared" si="4"/>
        <v>1</v>
      </c>
      <c r="H54" s="143"/>
    </row>
    <row r="55" s="110" customFormat="1" ht="18.75" spans="1:8">
      <c r="A55" s="124"/>
      <c r="B55" s="140">
        <f t="shared" si="2"/>
        <v>53</v>
      </c>
      <c r="C55" s="14">
        <v>20182435</v>
      </c>
      <c r="D55" s="11">
        <v>0</v>
      </c>
      <c r="E55" s="11">
        <v>23</v>
      </c>
      <c r="F55" s="141">
        <f t="shared" si="3"/>
        <v>0</v>
      </c>
      <c r="G55" s="11">
        <f t="shared" si="4"/>
        <v>1</v>
      </c>
      <c r="H55" s="143"/>
    </row>
    <row r="56" s="110" customFormat="1" ht="18.75" spans="1:10">
      <c r="A56" s="124"/>
      <c r="B56" s="140">
        <f t="shared" si="2"/>
        <v>54</v>
      </c>
      <c r="C56" s="14">
        <v>20182531</v>
      </c>
      <c r="D56" s="11">
        <v>0</v>
      </c>
      <c r="E56" s="11">
        <v>32</v>
      </c>
      <c r="F56" s="141">
        <f t="shared" si="3"/>
        <v>0</v>
      </c>
      <c r="G56" s="11">
        <f t="shared" si="4"/>
        <v>1</v>
      </c>
      <c r="H56" s="143"/>
      <c r="J56" s="144"/>
    </row>
    <row r="57" s="110" customFormat="1" ht="18.75" spans="1:8">
      <c r="A57" s="124"/>
      <c r="B57" s="140">
        <f t="shared" si="2"/>
        <v>55</v>
      </c>
      <c r="C57" s="14">
        <v>20182532</v>
      </c>
      <c r="D57" s="11">
        <v>0</v>
      </c>
      <c r="E57" s="11">
        <v>32</v>
      </c>
      <c r="F57" s="141">
        <f t="shared" si="3"/>
        <v>0</v>
      </c>
      <c r="G57" s="11">
        <f t="shared" si="4"/>
        <v>1</v>
      </c>
      <c r="H57" s="143"/>
    </row>
    <row r="58" s="110" customFormat="1" ht="18.75" spans="1:8">
      <c r="A58" s="124"/>
      <c r="B58" s="140">
        <f t="shared" si="2"/>
        <v>56</v>
      </c>
      <c r="C58" s="14">
        <v>20182533</v>
      </c>
      <c r="D58" s="11">
        <v>0</v>
      </c>
      <c r="E58" s="11">
        <v>32</v>
      </c>
      <c r="F58" s="141">
        <f t="shared" si="3"/>
        <v>0</v>
      </c>
      <c r="G58" s="11">
        <f t="shared" si="4"/>
        <v>1</v>
      </c>
      <c r="H58" s="143"/>
    </row>
    <row r="59" s="110" customFormat="1" ht="18.75" spans="1:8">
      <c r="A59" s="124"/>
      <c r="B59" s="140">
        <f t="shared" si="2"/>
        <v>57</v>
      </c>
      <c r="C59" s="14">
        <v>20182534</v>
      </c>
      <c r="D59" s="11">
        <v>0</v>
      </c>
      <c r="E59" s="11">
        <v>37</v>
      </c>
      <c r="F59" s="141">
        <f t="shared" si="3"/>
        <v>0</v>
      </c>
      <c r="G59" s="11">
        <f t="shared" si="4"/>
        <v>1</v>
      </c>
      <c r="H59" s="143"/>
    </row>
    <row r="60" s="110" customFormat="1" ht="18.75" spans="1:8">
      <c r="A60" s="124"/>
      <c r="B60" s="140">
        <f t="shared" si="2"/>
        <v>58</v>
      </c>
      <c r="C60" s="14">
        <v>20182535</v>
      </c>
      <c r="D60" s="11">
        <v>0</v>
      </c>
      <c r="E60" s="11">
        <v>37</v>
      </c>
      <c r="F60" s="141">
        <f t="shared" si="3"/>
        <v>0</v>
      </c>
      <c r="G60" s="11">
        <f t="shared" si="4"/>
        <v>1</v>
      </c>
      <c r="H60" s="143"/>
    </row>
    <row r="61" s="110" customFormat="1" ht="18.75" spans="1:8">
      <c r="A61" s="124"/>
      <c r="B61" s="32">
        <f t="shared" si="2"/>
        <v>59</v>
      </c>
      <c r="C61" s="14">
        <v>20182536</v>
      </c>
      <c r="D61" s="11">
        <v>0</v>
      </c>
      <c r="E61" s="11">
        <v>35</v>
      </c>
      <c r="F61" s="141">
        <f t="shared" si="3"/>
        <v>0</v>
      </c>
      <c r="G61" s="11">
        <f t="shared" si="4"/>
        <v>1</v>
      </c>
      <c r="H61" s="143"/>
    </row>
    <row r="62" s="110" customFormat="1" ht="14.5" customHeight="1" spans="1:8">
      <c r="A62" s="124"/>
      <c r="B62" s="32">
        <f t="shared" si="2"/>
        <v>60</v>
      </c>
      <c r="C62" s="14">
        <v>20182631</v>
      </c>
      <c r="D62" s="11">
        <v>0</v>
      </c>
      <c r="E62" s="11">
        <v>38</v>
      </c>
      <c r="F62" s="141">
        <f t="shared" si="3"/>
        <v>0</v>
      </c>
      <c r="G62" s="11">
        <f t="shared" si="4"/>
        <v>1</v>
      </c>
      <c r="H62" s="143"/>
    </row>
    <row r="63" s="110" customFormat="1" ht="18.75" spans="1:8">
      <c r="A63" s="124"/>
      <c r="B63" s="32">
        <f t="shared" si="2"/>
        <v>61</v>
      </c>
      <c r="C63" s="14">
        <v>20182632</v>
      </c>
      <c r="D63" s="11">
        <v>0</v>
      </c>
      <c r="E63" s="11">
        <v>37</v>
      </c>
      <c r="F63" s="141">
        <f t="shared" si="3"/>
        <v>0</v>
      </c>
      <c r="G63" s="11">
        <f t="shared" si="4"/>
        <v>1</v>
      </c>
      <c r="H63" s="143"/>
    </row>
    <row r="64" s="110" customFormat="1" ht="18.75" spans="1:8">
      <c r="A64" s="124"/>
      <c r="B64" s="32">
        <f t="shared" si="2"/>
        <v>62</v>
      </c>
      <c r="C64" s="14">
        <v>20182633</v>
      </c>
      <c r="D64" s="11">
        <v>0</v>
      </c>
      <c r="E64" s="11">
        <v>39</v>
      </c>
      <c r="F64" s="141">
        <f t="shared" si="3"/>
        <v>0</v>
      </c>
      <c r="G64" s="11">
        <f t="shared" si="4"/>
        <v>1</v>
      </c>
      <c r="H64" s="143"/>
    </row>
    <row r="65" s="110" customFormat="1" ht="18.75" spans="1:8">
      <c r="A65" s="124"/>
      <c r="B65" s="32">
        <f t="shared" si="2"/>
        <v>63</v>
      </c>
      <c r="C65" s="14">
        <v>20182634</v>
      </c>
      <c r="D65" s="11">
        <v>0</v>
      </c>
      <c r="E65" s="11">
        <v>39</v>
      </c>
      <c r="F65" s="141">
        <f t="shared" si="3"/>
        <v>0</v>
      </c>
      <c r="G65" s="11">
        <f t="shared" si="4"/>
        <v>1</v>
      </c>
      <c r="H65" s="143"/>
    </row>
    <row r="66" s="110" customFormat="1" ht="18.75" spans="1:8">
      <c r="A66" s="124"/>
      <c r="B66" s="32">
        <f t="shared" si="2"/>
        <v>64</v>
      </c>
      <c r="C66" s="14">
        <v>20192431</v>
      </c>
      <c r="D66" s="11">
        <v>4</v>
      </c>
      <c r="E66" s="11">
        <v>36</v>
      </c>
      <c r="F66" s="141">
        <f t="shared" si="3"/>
        <v>0.111111111111111</v>
      </c>
      <c r="G66" s="11">
        <f t="shared" si="4"/>
        <v>61</v>
      </c>
      <c r="H66" s="143"/>
    </row>
    <row r="67" s="110" customFormat="1" ht="18.75" spans="1:8">
      <c r="A67" s="124"/>
      <c r="B67" s="32">
        <f t="shared" si="2"/>
        <v>65</v>
      </c>
      <c r="C67" s="14">
        <v>20192432</v>
      </c>
      <c r="D67" s="11">
        <v>0</v>
      </c>
      <c r="E67" s="11">
        <v>36</v>
      </c>
      <c r="F67" s="141">
        <f t="shared" si="3"/>
        <v>0</v>
      </c>
      <c r="G67" s="11">
        <f t="shared" si="4"/>
        <v>1</v>
      </c>
      <c r="H67" s="143"/>
    </row>
    <row r="68" s="110" customFormat="1" ht="18.75" spans="1:8">
      <c r="A68" s="124"/>
      <c r="B68" s="32">
        <f t="shared" si="2"/>
        <v>66</v>
      </c>
      <c r="C68" s="14">
        <v>20192433</v>
      </c>
      <c r="D68" s="11">
        <v>0</v>
      </c>
      <c r="E68" s="11">
        <v>36</v>
      </c>
      <c r="F68" s="141">
        <f t="shared" si="3"/>
        <v>0</v>
      </c>
      <c r="G68" s="11">
        <f t="shared" si="4"/>
        <v>1</v>
      </c>
      <c r="H68" s="143"/>
    </row>
    <row r="69" s="110" customFormat="1" ht="18.75" spans="1:8">
      <c r="A69" s="124"/>
      <c r="B69" s="32">
        <f t="shared" si="2"/>
        <v>67</v>
      </c>
      <c r="C69" s="14">
        <v>20192434</v>
      </c>
      <c r="D69" s="11">
        <v>0</v>
      </c>
      <c r="E69" s="11">
        <v>35</v>
      </c>
      <c r="F69" s="141">
        <f t="shared" si="3"/>
        <v>0</v>
      </c>
      <c r="G69" s="11">
        <f t="shared" si="4"/>
        <v>1</v>
      </c>
      <c r="H69" s="143"/>
    </row>
    <row r="70" s="110" customFormat="1" ht="18.75" spans="1:8">
      <c r="A70" s="124"/>
      <c r="B70" s="32">
        <f t="shared" si="2"/>
        <v>68</v>
      </c>
      <c r="C70" s="14">
        <v>20192435</v>
      </c>
      <c r="D70" s="11">
        <v>0</v>
      </c>
      <c r="E70" s="11">
        <v>24</v>
      </c>
      <c r="F70" s="141">
        <f t="shared" si="3"/>
        <v>0</v>
      </c>
      <c r="G70" s="11">
        <f t="shared" si="4"/>
        <v>1</v>
      </c>
      <c r="H70" s="143"/>
    </row>
    <row r="71" s="110" customFormat="1" ht="18.75" spans="1:8">
      <c r="A71" s="124"/>
      <c r="B71" s="32">
        <f t="shared" ref="B71:B134" si="5">ROW()-2</f>
        <v>69</v>
      </c>
      <c r="C71" s="14">
        <v>20192436</v>
      </c>
      <c r="D71" s="11">
        <v>0</v>
      </c>
      <c r="E71" s="11">
        <v>25</v>
      </c>
      <c r="F71" s="141">
        <f t="shared" si="3"/>
        <v>0</v>
      </c>
      <c r="G71" s="11">
        <f t="shared" si="4"/>
        <v>1</v>
      </c>
      <c r="H71" s="143"/>
    </row>
    <row r="72" s="110" customFormat="1" ht="18.75" spans="1:8">
      <c r="A72" s="124"/>
      <c r="B72" s="32">
        <f t="shared" si="5"/>
        <v>70</v>
      </c>
      <c r="C72" s="14">
        <v>20192437</v>
      </c>
      <c r="D72" s="11">
        <v>0</v>
      </c>
      <c r="E72" s="11">
        <v>28</v>
      </c>
      <c r="F72" s="141">
        <f t="shared" si="3"/>
        <v>0</v>
      </c>
      <c r="G72" s="11">
        <f t="shared" si="4"/>
        <v>1</v>
      </c>
      <c r="H72" s="143"/>
    </row>
    <row r="73" s="110" customFormat="1" ht="18.75" spans="1:8">
      <c r="A73" s="124"/>
      <c r="B73" s="32">
        <f t="shared" si="5"/>
        <v>71</v>
      </c>
      <c r="C73" s="14">
        <v>20192531</v>
      </c>
      <c r="D73" s="11">
        <v>13</v>
      </c>
      <c r="E73" s="11">
        <v>35</v>
      </c>
      <c r="F73" s="141">
        <f t="shared" si="3"/>
        <v>0.371428571428571</v>
      </c>
      <c r="G73" s="11">
        <f t="shared" si="4"/>
        <v>66</v>
      </c>
      <c r="H73" s="143"/>
    </row>
    <row r="74" s="110" customFormat="1" ht="18.75" spans="1:8">
      <c r="A74" s="124"/>
      <c r="B74" s="32">
        <f t="shared" si="5"/>
        <v>72</v>
      </c>
      <c r="C74" s="14">
        <v>20192532</v>
      </c>
      <c r="D74" s="11">
        <v>0</v>
      </c>
      <c r="E74" s="11">
        <v>38</v>
      </c>
      <c r="F74" s="141">
        <f t="shared" si="3"/>
        <v>0</v>
      </c>
      <c r="G74" s="11">
        <f t="shared" si="4"/>
        <v>1</v>
      </c>
      <c r="H74" s="143"/>
    </row>
    <row r="75" s="110" customFormat="1" ht="18.75" spans="1:8">
      <c r="A75" s="124"/>
      <c r="B75" s="32">
        <f t="shared" si="5"/>
        <v>73</v>
      </c>
      <c r="C75" s="14">
        <v>20192533</v>
      </c>
      <c r="D75" s="11">
        <v>0</v>
      </c>
      <c r="E75" s="11">
        <v>37</v>
      </c>
      <c r="F75" s="141">
        <f t="shared" si="3"/>
        <v>0</v>
      </c>
      <c r="G75" s="11">
        <f t="shared" si="4"/>
        <v>1</v>
      </c>
      <c r="H75" s="143"/>
    </row>
    <row r="76" s="110" customFormat="1" ht="18.75" spans="1:8">
      <c r="A76" s="124"/>
      <c r="B76" s="32">
        <f t="shared" si="5"/>
        <v>74</v>
      </c>
      <c r="C76" s="14">
        <v>20192534</v>
      </c>
      <c r="D76" s="11">
        <v>9</v>
      </c>
      <c r="E76" s="11">
        <v>35</v>
      </c>
      <c r="F76" s="141">
        <f t="shared" si="3"/>
        <v>0.257142857142857</v>
      </c>
      <c r="G76" s="11">
        <f t="shared" si="4"/>
        <v>65</v>
      </c>
      <c r="H76" s="143"/>
    </row>
    <row r="77" s="110" customFormat="1" ht="18.75" spans="1:8">
      <c r="A77" s="124"/>
      <c r="B77" s="32">
        <f t="shared" si="5"/>
        <v>75</v>
      </c>
      <c r="C77" s="14">
        <v>20192535</v>
      </c>
      <c r="D77" s="11">
        <v>3</v>
      </c>
      <c r="E77" s="11">
        <v>29</v>
      </c>
      <c r="F77" s="141">
        <f t="shared" si="3"/>
        <v>0.103448275862069</v>
      </c>
      <c r="G77" s="11">
        <f t="shared" si="4"/>
        <v>60</v>
      </c>
      <c r="H77" s="143"/>
    </row>
    <row r="78" s="110" customFormat="1" ht="18.75" spans="1:8">
      <c r="A78" s="124"/>
      <c r="B78" s="32">
        <f t="shared" si="5"/>
        <v>76</v>
      </c>
      <c r="C78" s="14">
        <v>20192536</v>
      </c>
      <c r="D78" s="11">
        <v>0</v>
      </c>
      <c r="E78" s="11">
        <v>29</v>
      </c>
      <c r="F78" s="141">
        <f t="shared" si="3"/>
        <v>0</v>
      </c>
      <c r="G78" s="11">
        <f t="shared" si="4"/>
        <v>1</v>
      </c>
      <c r="H78" s="143"/>
    </row>
    <row r="79" s="110" customFormat="1" ht="18.75" spans="1:8">
      <c r="A79" s="124"/>
      <c r="B79" s="32">
        <f t="shared" si="5"/>
        <v>77</v>
      </c>
      <c r="C79" s="14">
        <v>20192631</v>
      </c>
      <c r="D79" s="11">
        <v>0</v>
      </c>
      <c r="E79" s="11">
        <v>39</v>
      </c>
      <c r="F79" s="141">
        <f t="shared" si="3"/>
        <v>0</v>
      </c>
      <c r="G79" s="11">
        <f t="shared" si="4"/>
        <v>1</v>
      </c>
      <c r="H79" s="143"/>
    </row>
    <row r="80" s="110" customFormat="1" ht="18.75" spans="1:8">
      <c r="A80" s="124"/>
      <c r="B80" s="32">
        <f t="shared" si="5"/>
        <v>78</v>
      </c>
      <c r="C80" s="14">
        <v>20192632</v>
      </c>
      <c r="D80" s="11">
        <v>0</v>
      </c>
      <c r="E80" s="11">
        <v>39</v>
      </c>
      <c r="F80" s="141">
        <f t="shared" si="3"/>
        <v>0</v>
      </c>
      <c r="G80" s="11">
        <f t="shared" si="4"/>
        <v>1</v>
      </c>
      <c r="H80" s="143"/>
    </row>
    <row r="81" s="110" customFormat="1" ht="18.75" spans="1:8">
      <c r="A81" s="124"/>
      <c r="B81" s="32">
        <f t="shared" si="5"/>
        <v>79</v>
      </c>
      <c r="C81" s="14">
        <v>20192633</v>
      </c>
      <c r="D81" s="11">
        <v>0</v>
      </c>
      <c r="E81" s="11">
        <v>36</v>
      </c>
      <c r="F81" s="141">
        <f t="shared" si="3"/>
        <v>0</v>
      </c>
      <c r="G81" s="11">
        <f t="shared" si="4"/>
        <v>1</v>
      </c>
      <c r="H81" s="143"/>
    </row>
    <row r="82" s="110" customFormat="1" ht="18.75" spans="1:8">
      <c r="A82" s="124"/>
      <c r="B82" s="32">
        <f t="shared" si="5"/>
        <v>80</v>
      </c>
      <c r="C82" s="14">
        <v>20192634</v>
      </c>
      <c r="D82" s="11">
        <v>0</v>
      </c>
      <c r="E82" s="11">
        <v>35</v>
      </c>
      <c r="F82" s="141">
        <f t="shared" ref="F82:F115" si="6">D82/E82</f>
        <v>0</v>
      </c>
      <c r="G82" s="11">
        <f t="shared" si="4"/>
        <v>1</v>
      </c>
      <c r="H82" s="143"/>
    </row>
    <row r="83" s="110" customFormat="1" ht="18.75" spans="1:8">
      <c r="A83" s="124"/>
      <c r="B83" s="32">
        <f t="shared" si="5"/>
        <v>81</v>
      </c>
      <c r="C83" s="14">
        <v>20202430</v>
      </c>
      <c r="D83" s="11">
        <v>8</v>
      </c>
      <c r="E83" s="11">
        <v>41</v>
      </c>
      <c r="F83" s="141">
        <f t="shared" si="6"/>
        <v>0.195121951219512</v>
      </c>
      <c r="G83" s="11">
        <f t="shared" si="4"/>
        <v>64</v>
      </c>
      <c r="H83" s="143"/>
    </row>
    <row r="84" s="110" customFormat="1" ht="18.75" spans="1:8">
      <c r="A84" s="124"/>
      <c r="B84" s="32">
        <f t="shared" si="5"/>
        <v>82</v>
      </c>
      <c r="C84" s="14">
        <v>20202431</v>
      </c>
      <c r="D84" s="11">
        <v>0</v>
      </c>
      <c r="E84" s="11">
        <v>42</v>
      </c>
      <c r="F84" s="141">
        <f t="shared" si="6"/>
        <v>0</v>
      </c>
      <c r="G84" s="11">
        <f t="shared" si="4"/>
        <v>1</v>
      </c>
      <c r="H84" s="143"/>
    </row>
    <row r="85" s="110" customFormat="1" ht="18.75" spans="1:8">
      <c r="A85" s="124"/>
      <c r="B85" s="32">
        <f t="shared" si="5"/>
        <v>83</v>
      </c>
      <c r="C85" s="14">
        <v>20202432</v>
      </c>
      <c r="D85" s="11">
        <v>0</v>
      </c>
      <c r="E85" s="11">
        <v>40</v>
      </c>
      <c r="F85" s="141">
        <f t="shared" si="6"/>
        <v>0</v>
      </c>
      <c r="G85" s="11">
        <f t="shared" si="4"/>
        <v>1</v>
      </c>
      <c r="H85" s="143"/>
    </row>
    <row r="86" s="110" customFormat="1" ht="18.75" spans="1:8">
      <c r="A86" s="124"/>
      <c r="B86" s="32">
        <f t="shared" si="5"/>
        <v>84</v>
      </c>
      <c r="C86" s="14">
        <v>20202433</v>
      </c>
      <c r="D86" s="11">
        <v>2</v>
      </c>
      <c r="E86" s="11">
        <v>40</v>
      </c>
      <c r="F86" s="141">
        <f t="shared" si="6"/>
        <v>0.05</v>
      </c>
      <c r="G86" s="11">
        <f t="shared" si="4"/>
        <v>55</v>
      </c>
      <c r="H86" s="143"/>
    </row>
    <row r="87" s="110" customFormat="1" ht="18.75" spans="1:8">
      <c r="A87" s="124"/>
      <c r="B87" s="32">
        <f t="shared" si="5"/>
        <v>85</v>
      </c>
      <c r="C87" s="14">
        <v>20202434</v>
      </c>
      <c r="D87" s="11">
        <v>0</v>
      </c>
      <c r="E87" s="11">
        <v>42</v>
      </c>
      <c r="F87" s="141">
        <f t="shared" si="6"/>
        <v>0</v>
      </c>
      <c r="G87" s="11">
        <f t="shared" si="4"/>
        <v>1</v>
      </c>
      <c r="H87" s="143"/>
    </row>
    <row r="88" s="110" customFormat="1" ht="18.75" spans="1:8">
      <c r="A88" s="124"/>
      <c r="B88" s="32">
        <f t="shared" si="5"/>
        <v>86</v>
      </c>
      <c r="C88" s="14">
        <v>20202435</v>
      </c>
      <c r="D88" s="11">
        <v>2</v>
      </c>
      <c r="E88" s="11">
        <v>50</v>
      </c>
      <c r="F88" s="141">
        <f t="shared" si="6"/>
        <v>0.04</v>
      </c>
      <c r="G88" s="11">
        <f t="shared" si="4"/>
        <v>52</v>
      </c>
      <c r="H88" s="143"/>
    </row>
    <row r="89" s="110" customFormat="1" ht="18.75" spans="1:8">
      <c r="A89" s="124"/>
      <c r="B89" s="32">
        <f t="shared" si="5"/>
        <v>87</v>
      </c>
      <c r="C89" s="14">
        <v>20202531</v>
      </c>
      <c r="D89" s="11">
        <v>0</v>
      </c>
      <c r="E89" s="11">
        <v>39</v>
      </c>
      <c r="F89" s="141">
        <f t="shared" si="6"/>
        <v>0</v>
      </c>
      <c r="G89" s="11">
        <f t="shared" si="4"/>
        <v>1</v>
      </c>
      <c r="H89" s="143"/>
    </row>
    <row r="90" s="110" customFormat="1" ht="18.75" spans="1:8">
      <c r="A90" s="124"/>
      <c r="B90" s="32">
        <f t="shared" si="5"/>
        <v>88</v>
      </c>
      <c r="C90" s="14">
        <v>20202532</v>
      </c>
      <c r="D90" s="11">
        <v>0</v>
      </c>
      <c r="E90" s="11">
        <v>34</v>
      </c>
      <c r="F90" s="141">
        <f t="shared" si="6"/>
        <v>0</v>
      </c>
      <c r="G90" s="11">
        <f t="shared" si="4"/>
        <v>1</v>
      </c>
      <c r="H90" s="143"/>
    </row>
    <row r="91" s="110" customFormat="1" ht="18.75" spans="1:8">
      <c r="A91" s="124"/>
      <c r="B91" s="32">
        <f t="shared" si="5"/>
        <v>89</v>
      </c>
      <c r="C91" s="14">
        <v>20202533</v>
      </c>
      <c r="D91" s="11">
        <v>0</v>
      </c>
      <c r="E91" s="11">
        <v>40</v>
      </c>
      <c r="F91" s="141">
        <f t="shared" si="6"/>
        <v>0</v>
      </c>
      <c r="G91" s="11">
        <f t="shared" si="4"/>
        <v>1</v>
      </c>
      <c r="H91" s="143"/>
    </row>
    <row r="92" s="110" customFormat="1" ht="18.75" spans="1:8">
      <c r="A92" s="124"/>
      <c r="B92" s="32">
        <f t="shared" si="5"/>
        <v>90</v>
      </c>
      <c r="C92" s="14">
        <v>20202534</v>
      </c>
      <c r="D92" s="11">
        <v>0</v>
      </c>
      <c r="E92" s="11">
        <v>36</v>
      </c>
      <c r="F92" s="141">
        <f t="shared" si="6"/>
        <v>0</v>
      </c>
      <c r="G92" s="11">
        <f t="shared" si="4"/>
        <v>1</v>
      </c>
      <c r="H92" s="143"/>
    </row>
    <row r="93" s="110" customFormat="1" ht="18.75" spans="1:8">
      <c r="A93" s="124"/>
      <c r="B93" s="32">
        <f t="shared" si="5"/>
        <v>91</v>
      </c>
      <c r="C93" s="14">
        <v>20202535</v>
      </c>
      <c r="D93" s="11">
        <v>2</v>
      </c>
      <c r="E93" s="11">
        <v>26</v>
      </c>
      <c r="F93" s="141">
        <f t="shared" si="6"/>
        <v>0.0769230769230769</v>
      </c>
      <c r="G93" s="11">
        <f t="shared" si="4"/>
        <v>58</v>
      </c>
      <c r="H93" s="143"/>
    </row>
    <row r="94" s="110" customFormat="1" ht="18.75" spans="1:8">
      <c r="A94" s="124"/>
      <c r="B94" s="32">
        <f t="shared" si="5"/>
        <v>92</v>
      </c>
      <c r="C94" s="14">
        <v>20202536</v>
      </c>
      <c r="D94" s="11">
        <v>0</v>
      </c>
      <c r="E94" s="11">
        <v>26</v>
      </c>
      <c r="F94" s="141">
        <f t="shared" si="6"/>
        <v>0</v>
      </c>
      <c r="G94" s="11">
        <f t="shared" si="4"/>
        <v>1</v>
      </c>
      <c r="H94" s="143"/>
    </row>
    <row r="95" s="110" customFormat="1" ht="18.75" spans="1:8">
      <c r="A95" s="124"/>
      <c r="B95" s="32">
        <f t="shared" si="5"/>
        <v>93</v>
      </c>
      <c r="C95" s="14">
        <v>20202631</v>
      </c>
      <c r="D95" s="11">
        <v>1</v>
      </c>
      <c r="E95" s="11">
        <v>46</v>
      </c>
      <c r="F95" s="141">
        <f t="shared" si="6"/>
        <v>0.0217391304347826</v>
      </c>
      <c r="G95" s="11">
        <f t="shared" si="4"/>
        <v>50</v>
      </c>
      <c r="H95" s="143"/>
    </row>
    <row r="96" s="110" customFormat="1" ht="18.75" spans="1:8">
      <c r="A96" s="124"/>
      <c r="B96" s="32">
        <f t="shared" si="5"/>
        <v>94</v>
      </c>
      <c r="C96" s="14">
        <v>20202632</v>
      </c>
      <c r="D96" s="11">
        <v>2</v>
      </c>
      <c r="E96" s="11">
        <v>45</v>
      </c>
      <c r="F96" s="141">
        <f t="shared" si="6"/>
        <v>0.0444444444444444</v>
      </c>
      <c r="G96" s="11">
        <f t="shared" si="4"/>
        <v>53</v>
      </c>
      <c r="H96" s="143"/>
    </row>
    <row r="97" s="110" customFormat="1" ht="18.75" spans="1:8">
      <c r="A97" s="124"/>
      <c r="B97" s="32">
        <f t="shared" si="5"/>
        <v>95</v>
      </c>
      <c r="C97" s="14">
        <v>20202633</v>
      </c>
      <c r="D97" s="11">
        <v>0</v>
      </c>
      <c r="E97" s="11">
        <v>35</v>
      </c>
      <c r="F97" s="141">
        <f t="shared" si="6"/>
        <v>0</v>
      </c>
      <c r="G97" s="11">
        <f t="shared" si="4"/>
        <v>1</v>
      </c>
      <c r="H97" s="143"/>
    </row>
    <row r="98" s="110" customFormat="1" ht="18.75" spans="1:8">
      <c r="A98" s="124"/>
      <c r="B98" s="32">
        <f t="shared" si="5"/>
        <v>96</v>
      </c>
      <c r="C98" s="14">
        <v>20202634</v>
      </c>
      <c r="D98" s="11">
        <v>1</v>
      </c>
      <c r="E98" s="11">
        <v>32</v>
      </c>
      <c r="F98" s="141">
        <f t="shared" si="6"/>
        <v>0.03125</v>
      </c>
      <c r="G98" s="11">
        <f t="shared" si="4"/>
        <v>51</v>
      </c>
      <c r="H98" s="143"/>
    </row>
    <row r="99" s="110" customFormat="1" ht="18.75" spans="1:8">
      <c r="A99" s="124"/>
      <c r="B99" s="32">
        <f t="shared" si="5"/>
        <v>97</v>
      </c>
      <c r="C99" s="14">
        <v>20202641</v>
      </c>
      <c r="D99" s="11">
        <v>0</v>
      </c>
      <c r="E99" s="11">
        <v>47</v>
      </c>
      <c r="F99" s="141">
        <f t="shared" si="6"/>
        <v>0</v>
      </c>
      <c r="G99" s="11">
        <f t="shared" si="4"/>
        <v>1</v>
      </c>
      <c r="H99" s="143"/>
    </row>
    <row r="100" s="110" customFormat="1" ht="18.75" spans="1:8">
      <c r="A100" s="124"/>
      <c r="B100" s="32">
        <f t="shared" si="5"/>
        <v>98</v>
      </c>
      <c r="C100" s="14">
        <v>20202642</v>
      </c>
      <c r="D100" s="11">
        <v>0</v>
      </c>
      <c r="E100" s="11">
        <v>44</v>
      </c>
      <c r="F100" s="141">
        <f t="shared" si="6"/>
        <v>0</v>
      </c>
      <c r="G100" s="11">
        <f t="shared" si="4"/>
        <v>1</v>
      </c>
      <c r="H100" s="143"/>
    </row>
    <row r="101" s="110" customFormat="1" ht="18.75" spans="1:8">
      <c r="A101" s="124"/>
      <c r="B101" s="32">
        <f t="shared" si="5"/>
        <v>99</v>
      </c>
      <c r="C101" s="14">
        <v>20202643</v>
      </c>
      <c r="D101" s="11">
        <v>0</v>
      </c>
      <c r="E101" s="11">
        <v>41</v>
      </c>
      <c r="F101" s="141">
        <f t="shared" si="6"/>
        <v>0</v>
      </c>
      <c r="G101" s="11">
        <f t="shared" si="4"/>
        <v>1</v>
      </c>
      <c r="H101" s="143"/>
    </row>
    <row r="102" s="110" customFormat="1" ht="18.75" spans="1:8">
      <c r="A102" s="124"/>
      <c r="B102" s="32">
        <f t="shared" si="5"/>
        <v>100</v>
      </c>
      <c r="C102" s="14">
        <v>20212431</v>
      </c>
      <c r="D102" s="11">
        <v>3</v>
      </c>
      <c r="E102" s="11">
        <v>45</v>
      </c>
      <c r="F102" s="141">
        <f t="shared" si="6"/>
        <v>0.0666666666666667</v>
      </c>
      <c r="G102" s="11">
        <f t="shared" si="4"/>
        <v>56</v>
      </c>
      <c r="H102" s="143"/>
    </row>
    <row r="103" s="110" customFormat="1" ht="18.75" spans="1:8">
      <c r="A103" s="124"/>
      <c r="B103" s="32">
        <f t="shared" si="5"/>
        <v>101</v>
      </c>
      <c r="C103" s="14">
        <v>20212432</v>
      </c>
      <c r="D103" s="11">
        <v>0</v>
      </c>
      <c r="E103" s="11">
        <v>45</v>
      </c>
      <c r="F103" s="141">
        <f t="shared" si="6"/>
        <v>0</v>
      </c>
      <c r="G103" s="11">
        <f t="shared" si="4"/>
        <v>1</v>
      </c>
      <c r="H103" s="143"/>
    </row>
    <row r="104" s="110" customFormat="1" ht="18.75" spans="1:8">
      <c r="A104" s="124"/>
      <c r="B104" s="32">
        <f t="shared" si="5"/>
        <v>102</v>
      </c>
      <c r="C104" s="14">
        <v>20212433</v>
      </c>
      <c r="D104" s="11">
        <v>2</v>
      </c>
      <c r="E104" s="11">
        <v>45</v>
      </c>
      <c r="F104" s="141">
        <f t="shared" si="6"/>
        <v>0.0444444444444444</v>
      </c>
      <c r="G104" s="11">
        <f t="shared" si="4"/>
        <v>53</v>
      </c>
      <c r="H104" s="143"/>
    </row>
    <row r="105" s="110" customFormat="1" ht="18.75" spans="1:8">
      <c r="A105" s="124"/>
      <c r="B105" s="32">
        <f t="shared" si="5"/>
        <v>103</v>
      </c>
      <c r="C105" s="14">
        <v>20212434</v>
      </c>
      <c r="D105" s="11">
        <v>5</v>
      </c>
      <c r="E105" s="11">
        <v>45</v>
      </c>
      <c r="F105" s="141">
        <f t="shared" si="6"/>
        <v>0.111111111111111</v>
      </c>
      <c r="G105" s="11">
        <f t="shared" si="4"/>
        <v>61</v>
      </c>
      <c r="H105" s="143"/>
    </row>
    <row r="106" s="110" customFormat="1" ht="18.75" spans="1:8">
      <c r="A106" s="124"/>
      <c r="B106" s="32">
        <f t="shared" si="5"/>
        <v>104</v>
      </c>
      <c r="C106" s="14">
        <v>20212435</v>
      </c>
      <c r="D106" s="11">
        <v>0</v>
      </c>
      <c r="E106" s="11">
        <v>45</v>
      </c>
      <c r="F106" s="141">
        <f t="shared" si="6"/>
        <v>0</v>
      </c>
      <c r="G106" s="11">
        <f t="shared" si="4"/>
        <v>1</v>
      </c>
      <c r="H106" s="143"/>
    </row>
    <row r="107" s="110" customFormat="1" ht="18.75" spans="1:8">
      <c r="A107" s="124"/>
      <c r="B107" s="32">
        <f t="shared" si="5"/>
        <v>105</v>
      </c>
      <c r="C107" s="14">
        <v>20212531</v>
      </c>
      <c r="D107" s="11">
        <v>0</v>
      </c>
      <c r="E107" s="11">
        <v>35</v>
      </c>
      <c r="F107" s="141">
        <f t="shared" si="6"/>
        <v>0</v>
      </c>
      <c r="G107" s="11">
        <f t="shared" si="4"/>
        <v>1</v>
      </c>
      <c r="H107" s="143"/>
    </row>
    <row r="108" s="110" customFormat="1" ht="18.75" spans="1:8">
      <c r="A108" s="124"/>
      <c r="B108" s="32">
        <f t="shared" si="5"/>
        <v>106</v>
      </c>
      <c r="C108" s="14">
        <v>20212532</v>
      </c>
      <c r="D108" s="11">
        <v>0</v>
      </c>
      <c r="E108" s="11">
        <v>35</v>
      </c>
      <c r="F108" s="141">
        <f t="shared" si="6"/>
        <v>0</v>
      </c>
      <c r="G108" s="11">
        <f t="shared" si="4"/>
        <v>1</v>
      </c>
      <c r="H108" s="143"/>
    </row>
    <row r="109" s="110" customFormat="1" ht="18.75" spans="1:8">
      <c r="A109" s="124"/>
      <c r="B109" s="32">
        <f t="shared" si="5"/>
        <v>107</v>
      </c>
      <c r="C109" s="14">
        <v>20212533</v>
      </c>
      <c r="D109" s="11">
        <v>0</v>
      </c>
      <c r="E109" s="11">
        <v>33</v>
      </c>
      <c r="F109" s="141">
        <f t="shared" si="6"/>
        <v>0</v>
      </c>
      <c r="G109" s="11">
        <f t="shared" si="4"/>
        <v>1</v>
      </c>
      <c r="H109" s="143"/>
    </row>
    <row r="110" s="110" customFormat="1" ht="18.75" spans="1:8">
      <c r="A110" s="124"/>
      <c r="B110" s="32">
        <f t="shared" si="5"/>
        <v>108</v>
      </c>
      <c r="C110" s="14">
        <v>20212534</v>
      </c>
      <c r="D110" s="11">
        <v>0</v>
      </c>
      <c r="E110" s="11">
        <v>40</v>
      </c>
      <c r="F110" s="141">
        <f t="shared" si="6"/>
        <v>0</v>
      </c>
      <c r="G110" s="11">
        <f t="shared" si="4"/>
        <v>1</v>
      </c>
      <c r="H110" s="143"/>
    </row>
    <row r="111" s="110" customFormat="1" ht="18.75" spans="1:8">
      <c r="A111" s="124"/>
      <c r="B111" s="32">
        <f t="shared" si="5"/>
        <v>109</v>
      </c>
      <c r="C111" s="14">
        <v>20212535</v>
      </c>
      <c r="D111" s="11">
        <v>0</v>
      </c>
      <c r="E111" s="11">
        <v>35</v>
      </c>
      <c r="F111" s="141">
        <f t="shared" si="6"/>
        <v>0</v>
      </c>
      <c r="G111" s="11">
        <f t="shared" si="4"/>
        <v>1</v>
      </c>
      <c r="H111" s="143"/>
    </row>
    <row r="112" s="110" customFormat="1" ht="18.75" spans="1:8">
      <c r="A112" s="124"/>
      <c r="B112" s="32">
        <f t="shared" si="5"/>
        <v>110</v>
      </c>
      <c r="C112" s="14">
        <v>20212631</v>
      </c>
      <c r="D112" s="11">
        <v>4</v>
      </c>
      <c r="E112" s="11">
        <v>39</v>
      </c>
      <c r="F112" s="141">
        <f t="shared" si="6"/>
        <v>0.102564102564103</v>
      </c>
      <c r="G112" s="11">
        <f t="shared" si="4"/>
        <v>59</v>
      </c>
      <c r="H112" s="143"/>
    </row>
    <row r="113" s="110" customFormat="1" ht="18.75" spans="1:8">
      <c r="A113" s="124"/>
      <c r="B113" s="32">
        <f t="shared" si="5"/>
        <v>111</v>
      </c>
      <c r="C113" s="14">
        <v>20212632</v>
      </c>
      <c r="D113" s="11">
        <v>5</v>
      </c>
      <c r="E113" s="11">
        <v>40</v>
      </c>
      <c r="F113" s="141">
        <f t="shared" si="6"/>
        <v>0.125</v>
      </c>
      <c r="G113" s="11">
        <f t="shared" si="4"/>
        <v>63</v>
      </c>
      <c r="H113" s="143"/>
    </row>
    <row r="114" s="110" customFormat="1" ht="18.75" spans="1:8">
      <c r="A114" s="124"/>
      <c r="B114" s="32">
        <f t="shared" si="5"/>
        <v>112</v>
      </c>
      <c r="C114" s="14">
        <v>20212633</v>
      </c>
      <c r="D114" s="11">
        <v>3</v>
      </c>
      <c r="E114" s="11">
        <v>41</v>
      </c>
      <c r="F114" s="141">
        <f t="shared" si="6"/>
        <v>0.0731707317073171</v>
      </c>
      <c r="G114" s="11">
        <f t="shared" si="4"/>
        <v>57</v>
      </c>
      <c r="H114" s="143"/>
    </row>
    <row r="115" s="110" customFormat="1" ht="18.75" spans="1:8">
      <c r="A115" s="124"/>
      <c r="B115" s="32">
        <f t="shared" si="5"/>
        <v>113</v>
      </c>
      <c r="C115" s="14">
        <v>20212634</v>
      </c>
      <c r="D115" s="11">
        <v>0</v>
      </c>
      <c r="E115" s="11">
        <v>40</v>
      </c>
      <c r="F115" s="141">
        <f t="shared" si="6"/>
        <v>0</v>
      </c>
      <c r="G115" s="11">
        <f>RANK(F115,$F$50:$F$115,1)</f>
        <v>1</v>
      </c>
      <c r="H115" s="143"/>
    </row>
    <row r="116" ht="18.75" spans="1:8">
      <c r="A116" s="22" t="s">
        <v>4</v>
      </c>
      <c r="B116" s="32">
        <f t="shared" si="5"/>
        <v>114</v>
      </c>
      <c r="C116" s="7">
        <v>20182731</v>
      </c>
      <c r="D116" s="7"/>
      <c r="E116" s="7">
        <v>30</v>
      </c>
      <c r="F116" s="141">
        <f t="shared" ref="F116:F179" si="7">D116/E116</f>
        <v>0</v>
      </c>
      <c r="G116" s="11"/>
      <c r="H116" s="11" t="s">
        <v>27</v>
      </c>
    </row>
    <row r="117" ht="18.75" spans="1:8">
      <c r="A117" s="145"/>
      <c r="B117" s="32">
        <f t="shared" si="5"/>
        <v>115</v>
      </c>
      <c r="C117" s="7">
        <v>20182831</v>
      </c>
      <c r="D117" s="7"/>
      <c r="E117" s="7">
        <v>51</v>
      </c>
      <c r="F117" s="141">
        <f t="shared" si="7"/>
        <v>0</v>
      </c>
      <c r="G117" s="11"/>
      <c r="H117" s="11" t="s">
        <v>27</v>
      </c>
    </row>
    <row r="118" ht="18.75" spans="1:8">
      <c r="A118" s="145"/>
      <c r="B118" s="32">
        <f t="shared" si="5"/>
        <v>116</v>
      </c>
      <c r="C118" s="7">
        <v>20182832</v>
      </c>
      <c r="D118" s="7"/>
      <c r="E118" s="7">
        <v>29</v>
      </c>
      <c r="F118" s="141">
        <f t="shared" si="7"/>
        <v>0</v>
      </c>
      <c r="G118" s="11"/>
      <c r="H118" s="11" t="s">
        <v>27</v>
      </c>
    </row>
    <row r="119" ht="18.75" spans="1:8">
      <c r="A119" s="145"/>
      <c r="B119" s="32">
        <f t="shared" si="5"/>
        <v>117</v>
      </c>
      <c r="C119" s="7">
        <v>20182833</v>
      </c>
      <c r="D119" s="7"/>
      <c r="E119" s="7">
        <v>31</v>
      </c>
      <c r="F119" s="141">
        <f t="shared" si="7"/>
        <v>0</v>
      </c>
      <c r="G119" s="11"/>
      <c r="H119" s="11" t="s">
        <v>27</v>
      </c>
    </row>
    <row r="120" ht="18.75" spans="1:8">
      <c r="A120" s="145"/>
      <c r="B120" s="32">
        <f t="shared" si="5"/>
        <v>118</v>
      </c>
      <c r="C120" s="7">
        <v>20182931</v>
      </c>
      <c r="D120" s="7"/>
      <c r="E120" s="7">
        <v>30</v>
      </c>
      <c r="F120" s="141">
        <f t="shared" si="7"/>
        <v>0</v>
      </c>
      <c r="G120" s="11"/>
      <c r="H120" s="11" t="s">
        <v>27</v>
      </c>
    </row>
    <row r="121" ht="18.75" spans="1:8">
      <c r="A121" s="145"/>
      <c r="B121" s="32">
        <f t="shared" si="5"/>
        <v>119</v>
      </c>
      <c r="C121" s="7">
        <v>20182932</v>
      </c>
      <c r="D121" s="7"/>
      <c r="E121" s="7">
        <v>31</v>
      </c>
      <c r="F121" s="141">
        <f t="shared" si="7"/>
        <v>0</v>
      </c>
      <c r="G121" s="11"/>
      <c r="H121" s="11" t="s">
        <v>27</v>
      </c>
    </row>
    <row r="122" ht="18.75" spans="1:8">
      <c r="A122" s="145"/>
      <c r="B122" s="32">
        <f t="shared" si="5"/>
        <v>120</v>
      </c>
      <c r="C122" s="7">
        <v>20183031</v>
      </c>
      <c r="D122" s="7"/>
      <c r="E122" s="7">
        <v>44</v>
      </c>
      <c r="F122" s="141">
        <f t="shared" si="7"/>
        <v>0</v>
      </c>
      <c r="G122" s="11"/>
      <c r="H122" s="11" t="s">
        <v>27</v>
      </c>
    </row>
    <row r="123" ht="18.75" spans="1:8">
      <c r="A123" s="145"/>
      <c r="B123" s="32">
        <f t="shared" si="5"/>
        <v>121</v>
      </c>
      <c r="C123" s="7">
        <v>20183032</v>
      </c>
      <c r="D123" s="7"/>
      <c r="E123" s="7">
        <v>44</v>
      </c>
      <c r="F123" s="141">
        <f t="shared" si="7"/>
        <v>0</v>
      </c>
      <c r="G123" s="11"/>
      <c r="H123" s="11" t="s">
        <v>27</v>
      </c>
    </row>
    <row r="124" ht="18.75" spans="1:10">
      <c r="A124" s="145"/>
      <c r="B124" s="32">
        <f t="shared" si="5"/>
        <v>122</v>
      </c>
      <c r="C124" s="7">
        <v>20183033</v>
      </c>
      <c r="D124" s="7"/>
      <c r="E124" s="7">
        <v>43</v>
      </c>
      <c r="F124" s="141">
        <f t="shared" si="7"/>
        <v>0</v>
      </c>
      <c r="G124" s="11"/>
      <c r="H124" s="11" t="s">
        <v>27</v>
      </c>
      <c r="J124" s="133"/>
    </row>
    <row r="125" ht="18.75" spans="1:8">
      <c r="A125" s="145"/>
      <c r="B125" s="32">
        <f t="shared" si="5"/>
        <v>123</v>
      </c>
      <c r="C125" s="7">
        <v>20183034</v>
      </c>
      <c r="D125" s="7"/>
      <c r="E125" s="7">
        <v>44</v>
      </c>
      <c r="F125" s="141">
        <f t="shared" si="7"/>
        <v>0</v>
      </c>
      <c r="G125" s="11"/>
      <c r="H125" s="11" t="s">
        <v>27</v>
      </c>
    </row>
    <row r="126" ht="18.75" spans="1:8">
      <c r="A126" s="145"/>
      <c r="B126" s="32">
        <f t="shared" si="5"/>
        <v>124</v>
      </c>
      <c r="C126" s="7">
        <v>20183035</v>
      </c>
      <c r="D126" s="7"/>
      <c r="E126" s="7">
        <v>48</v>
      </c>
      <c r="F126" s="141">
        <f t="shared" si="7"/>
        <v>0</v>
      </c>
      <c r="G126" s="11"/>
      <c r="H126" s="11" t="s">
        <v>27</v>
      </c>
    </row>
    <row r="127" ht="18.75" spans="1:8">
      <c r="A127" s="145"/>
      <c r="B127" s="32">
        <f t="shared" si="5"/>
        <v>125</v>
      </c>
      <c r="C127" s="7">
        <v>20183036</v>
      </c>
      <c r="D127" s="7"/>
      <c r="E127" s="7">
        <v>45</v>
      </c>
      <c r="F127" s="141">
        <f t="shared" si="7"/>
        <v>0</v>
      </c>
      <c r="G127" s="11"/>
      <c r="H127" s="11" t="s">
        <v>27</v>
      </c>
    </row>
    <row r="128" ht="18.75" spans="1:8">
      <c r="A128" s="145"/>
      <c r="B128" s="32">
        <f t="shared" si="5"/>
        <v>126</v>
      </c>
      <c r="C128" s="7">
        <v>20183037</v>
      </c>
      <c r="D128" s="7"/>
      <c r="E128" s="7">
        <v>45</v>
      </c>
      <c r="F128" s="141">
        <f t="shared" si="7"/>
        <v>0</v>
      </c>
      <c r="G128" s="11"/>
      <c r="H128" s="11" t="s">
        <v>27</v>
      </c>
    </row>
    <row r="129" ht="18.75" spans="1:8">
      <c r="A129" s="145"/>
      <c r="B129" s="32">
        <f t="shared" si="5"/>
        <v>127</v>
      </c>
      <c r="C129" s="7">
        <v>20183038</v>
      </c>
      <c r="D129" s="7"/>
      <c r="E129" s="7">
        <v>44</v>
      </c>
      <c r="F129" s="141">
        <f t="shared" si="7"/>
        <v>0</v>
      </c>
      <c r="G129" s="11"/>
      <c r="H129" s="11" t="s">
        <v>27</v>
      </c>
    </row>
    <row r="130" ht="18.75" spans="1:8">
      <c r="A130" s="145"/>
      <c r="B130" s="32">
        <f t="shared" si="5"/>
        <v>128</v>
      </c>
      <c r="C130" s="7">
        <v>20183631</v>
      </c>
      <c r="D130" s="7"/>
      <c r="E130" s="7">
        <v>32</v>
      </c>
      <c r="F130" s="141">
        <f t="shared" si="7"/>
        <v>0</v>
      </c>
      <c r="G130" s="11"/>
      <c r="H130" s="11" t="s">
        <v>27</v>
      </c>
    </row>
    <row r="131" ht="18.75" spans="1:8">
      <c r="A131" s="145"/>
      <c r="B131" s="32">
        <f t="shared" si="5"/>
        <v>129</v>
      </c>
      <c r="C131" s="7">
        <v>20183632</v>
      </c>
      <c r="D131" s="7"/>
      <c r="E131" s="7">
        <v>30</v>
      </c>
      <c r="F131" s="141">
        <f t="shared" si="7"/>
        <v>0</v>
      </c>
      <c r="G131" s="11"/>
      <c r="H131" s="11" t="s">
        <v>27</v>
      </c>
    </row>
    <row r="132" ht="18.75" spans="1:8">
      <c r="A132" s="145"/>
      <c r="B132" s="32">
        <f t="shared" si="5"/>
        <v>130</v>
      </c>
      <c r="C132" s="7">
        <v>20183633</v>
      </c>
      <c r="D132" s="7"/>
      <c r="E132" s="7">
        <v>35</v>
      </c>
      <c r="F132" s="141">
        <f t="shared" si="7"/>
        <v>0</v>
      </c>
      <c r="G132" s="11"/>
      <c r="H132" s="11" t="s">
        <v>27</v>
      </c>
    </row>
    <row r="133" ht="18.75" spans="1:8">
      <c r="A133" s="145"/>
      <c r="B133" s="32">
        <f t="shared" si="5"/>
        <v>131</v>
      </c>
      <c r="C133" s="7">
        <v>20183634</v>
      </c>
      <c r="D133" s="7"/>
      <c r="E133" s="7">
        <v>38</v>
      </c>
      <c r="F133" s="141">
        <f t="shared" si="7"/>
        <v>0</v>
      </c>
      <c r="G133" s="11"/>
      <c r="H133" s="11" t="s">
        <v>27</v>
      </c>
    </row>
    <row r="134" ht="18.75" spans="1:8">
      <c r="A134" s="145"/>
      <c r="B134" s="32">
        <f t="shared" si="5"/>
        <v>132</v>
      </c>
      <c r="C134" s="7">
        <v>20183635</v>
      </c>
      <c r="D134" s="7"/>
      <c r="E134" s="7">
        <v>31</v>
      </c>
      <c r="F134" s="141">
        <f t="shared" si="7"/>
        <v>0</v>
      </c>
      <c r="G134" s="11"/>
      <c r="H134" s="11" t="s">
        <v>27</v>
      </c>
    </row>
    <row r="135" ht="18.75" spans="1:8">
      <c r="A135" s="145"/>
      <c r="B135" s="32">
        <f t="shared" ref="B135:B198" si="8">ROW()-2</f>
        <v>133</v>
      </c>
      <c r="C135" s="7">
        <v>20192731</v>
      </c>
      <c r="D135" s="7">
        <v>0</v>
      </c>
      <c r="E135" s="7">
        <v>30</v>
      </c>
      <c r="F135" s="141">
        <f t="shared" si="7"/>
        <v>0</v>
      </c>
      <c r="G135" s="11">
        <f t="shared" ref="G117:G180" si="9">RANK(F135,$F$116:$F$196,1)</f>
        <v>1</v>
      </c>
      <c r="H135" s="11"/>
    </row>
    <row r="136" ht="18.75" spans="1:8">
      <c r="A136" s="145"/>
      <c r="B136" s="32">
        <f t="shared" si="8"/>
        <v>134</v>
      </c>
      <c r="C136" s="7">
        <v>20192831</v>
      </c>
      <c r="D136" s="7">
        <v>0</v>
      </c>
      <c r="E136" s="7">
        <v>47</v>
      </c>
      <c r="F136" s="141">
        <f t="shared" si="7"/>
        <v>0</v>
      </c>
      <c r="G136" s="11">
        <f t="shared" si="9"/>
        <v>1</v>
      </c>
      <c r="H136" s="11"/>
    </row>
    <row r="137" ht="18.75" spans="1:8">
      <c r="A137" s="145"/>
      <c r="B137" s="32">
        <f t="shared" si="8"/>
        <v>135</v>
      </c>
      <c r="C137" s="7">
        <v>20192832</v>
      </c>
      <c r="D137" s="7">
        <v>0</v>
      </c>
      <c r="E137" s="7">
        <v>29</v>
      </c>
      <c r="F137" s="141">
        <f t="shared" si="7"/>
        <v>0</v>
      </c>
      <c r="G137" s="11">
        <f t="shared" si="9"/>
        <v>1</v>
      </c>
      <c r="H137" s="11"/>
    </row>
    <row r="138" ht="18.75" spans="1:8">
      <c r="A138" s="145"/>
      <c r="B138" s="32">
        <f t="shared" si="8"/>
        <v>136</v>
      </c>
      <c r="C138" s="7">
        <v>20192833</v>
      </c>
      <c r="D138" s="7">
        <v>0</v>
      </c>
      <c r="E138" s="7">
        <v>32</v>
      </c>
      <c r="F138" s="141">
        <f t="shared" si="7"/>
        <v>0</v>
      </c>
      <c r="G138" s="11">
        <f t="shared" si="9"/>
        <v>1</v>
      </c>
      <c r="H138" s="11"/>
    </row>
    <row r="139" ht="18.75" spans="1:8">
      <c r="A139" s="145"/>
      <c r="B139" s="32">
        <f t="shared" si="8"/>
        <v>137</v>
      </c>
      <c r="C139" s="7">
        <v>20192931</v>
      </c>
      <c r="D139" s="7">
        <v>0</v>
      </c>
      <c r="E139" s="7">
        <v>31</v>
      </c>
      <c r="F139" s="141">
        <f t="shared" si="7"/>
        <v>0</v>
      </c>
      <c r="G139" s="11">
        <f t="shared" si="9"/>
        <v>1</v>
      </c>
      <c r="H139" s="11"/>
    </row>
    <row r="140" ht="18.75" spans="1:8">
      <c r="A140" s="145"/>
      <c r="B140" s="32">
        <f t="shared" si="8"/>
        <v>138</v>
      </c>
      <c r="C140" s="7">
        <v>20192932</v>
      </c>
      <c r="D140" s="7">
        <v>0</v>
      </c>
      <c r="E140" s="7">
        <v>29</v>
      </c>
      <c r="F140" s="141">
        <f t="shared" si="7"/>
        <v>0</v>
      </c>
      <c r="G140" s="11">
        <f t="shared" si="9"/>
        <v>1</v>
      </c>
      <c r="H140" s="11"/>
    </row>
    <row r="141" ht="18.75" spans="1:8">
      <c r="A141" s="145"/>
      <c r="B141" s="32">
        <f t="shared" si="8"/>
        <v>139</v>
      </c>
      <c r="C141" s="7">
        <v>20193031</v>
      </c>
      <c r="D141" s="7">
        <v>12</v>
      </c>
      <c r="E141" s="7">
        <v>45</v>
      </c>
      <c r="F141" s="141">
        <f t="shared" si="7"/>
        <v>0.266666666666667</v>
      </c>
      <c r="G141" s="11">
        <f t="shared" si="9"/>
        <v>78</v>
      </c>
      <c r="H141" s="11"/>
    </row>
    <row r="142" ht="18.75" spans="1:8">
      <c r="A142" s="145"/>
      <c r="B142" s="32">
        <f t="shared" si="8"/>
        <v>140</v>
      </c>
      <c r="C142" s="7">
        <v>20193032</v>
      </c>
      <c r="D142" s="7">
        <v>0</v>
      </c>
      <c r="E142" s="7">
        <v>47</v>
      </c>
      <c r="F142" s="141">
        <f t="shared" si="7"/>
        <v>0</v>
      </c>
      <c r="G142" s="11">
        <f t="shared" si="9"/>
        <v>1</v>
      </c>
      <c r="H142" s="11"/>
    </row>
    <row r="143" ht="18.75" spans="1:8">
      <c r="A143" s="145"/>
      <c r="B143" s="32">
        <f t="shared" si="8"/>
        <v>141</v>
      </c>
      <c r="C143" s="7">
        <v>20193033</v>
      </c>
      <c r="D143" s="7">
        <v>0</v>
      </c>
      <c r="E143" s="7">
        <v>46</v>
      </c>
      <c r="F143" s="141">
        <f t="shared" si="7"/>
        <v>0</v>
      </c>
      <c r="G143" s="11">
        <f t="shared" si="9"/>
        <v>1</v>
      </c>
      <c r="H143" s="11"/>
    </row>
    <row r="144" ht="18.75" spans="1:8">
      <c r="A144" s="145"/>
      <c r="B144" s="32">
        <f t="shared" si="8"/>
        <v>142</v>
      </c>
      <c r="C144" s="7">
        <v>20193034</v>
      </c>
      <c r="D144" s="7">
        <v>6</v>
      </c>
      <c r="E144" s="7">
        <v>43</v>
      </c>
      <c r="F144" s="141">
        <f t="shared" si="7"/>
        <v>0.13953488372093</v>
      </c>
      <c r="G144" s="11">
        <f t="shared" si="9"/>
        <v>74</v>
      </c>
      <c r="H144" s="11"/>
    </row>
    <row r="145" ht="18.75" spans="1:8">
      <c r="A145" s="145"/>
      <c r="B145" s="32">
        <f t="shared" si="8"/>
        <v>143</v>
      </c>
      <c r="C145" s="7">
        <v>20193035</v>
      </c>
      <c r="D145" s="7">
        <v>16</v>
      </c>
      <c r="E145" s="7">
        <v>43</v>
      </c>
      <c r="F145" s="141">
        <f t="shared" si="7"/>
        <v>0.372093023255814</v>
      </c>
      <c r="G145" s="11">
        <f t="shared" si="9"/>
        <v>80</v>
      </c>
      <c r="H145" s="11"/>
    </row>
    <row r="146" ht="18.75" spans="1:8">
      <c r="A146" s="145"/>
      <c r="B146" s="32">
        <f t="shared" si="8"/>
        <v>144</v>
      </c>
      <c r="C146" s="7">
        <v>20193036</v>
      </c>
      <c r="D146" s="7">
        <v>0</v>
      </c>
      <c r="E146" s="7">
        <v>46</v>
      </c>
      <c r="F146" s="141">
        <f t="shared" si="7"/>
        <v>0</v>
      </c>
      <c r="G146" s="11">
        <f t="shared" si="9"/>
        <v>1</v>
      </c>
      <c r="H146" s="11"/>
    </row>
    <row r="147" ht="18.75" spans="1:8">
      <c r="A147" s="145"/>
      <c r="B147" s="32">
        <f t="shared" si="8"/>
        <v>145</v>
      </c>
      <c r="C147" s="7">
        <v>20193037</v>
      </c>
      <c r="D147" s="7">
        <v>15</v>
      </c>
      <c r="E147" s="7">
        <v>43</v>
      </c>
      <c r="F147" s="141">
        <f t="shared" si="7"/>
        <v>0.348837209302326</v>
      </c>
      <c r="G147" s="11">
        <f t="shared" si="9"/>
        <v>79</v>
      </c>
      <c r="H147" s="11"/>
    </row>
    <row r="148" ht="18.75" spans="1:8">
      <c r="A148" s="145"/>
      <c r="B148" s="32">
        <f t="shared" si="8"/>
        <v>146</v>
      </c>
      <c r="C148" s="7">
        <v>20193038</v>
      </c>
      <c r="D148" s="7">
        <v>20</v>
      </c>
      <c r="E148" s="7">
        <v>43</v>
      </c>
      <c r="F148" s="141">
        <f t="shared" si="7"/>
        <v>0.465116279069767</v>
      </c>
      <c r="G148" s="11">
        <f t="shared" si="9"/>
        <v>81</v>
      </c>
      <c r="H148" s="11"/>
    </row>
    <row r="149" ht="18.75" spans="1:8">
      <c r="A149" s="145"/>
      <c r="B149" s="32">
        <f t="shared" si="8"/>
        <v>147</v>
      </c>
      <c r="C149" s="7">
        <v>20193631</v>
      </c>
      <c r="D149" s="7">
        <v>0</v>
      </c>
      <c r="E149" s="7">
        <v>30</v>
      </c>
      <c r="F149" s="141">
        <f t="shared" si="7"/>
        <v>0</v>
      </c>
      <c r="G149" s="11">
        <f t="shared" si="9"/>
        <v>1</v>
      </c>
      <c r="H149" s="11"/>
    </row>
    <row r="150" ht="18.75" spans="1:8">
      <c r="A150" s="145"/>
      <c r="B150" s="32">
        <f t="shared" si="8"/>
        <v>148</v>
      </c>
      <c r="C150" s="7">
        <v>20193632</v>
      </c>
      <c r="D150" s="7">
        <v>0</v>
      </c>
      <c r="E150" s="7">
        <v>32</v>
      </c>
      <c r="F150" s="141">
        <f t="shared" si="7"/>
        <v>0</v>
      </c>
      <c r="G150" s="11">
        <f t="shared" si="9"/>
        <v>1</v>
      </c>
      <c r="H150" s="11"/>
    </row>
    <row r="151" ht="18.75" spans="1:8">
      <c r="A151" s="145"/>
      <c r="B151" s="140">
        <f t="shared" si="8"/>
        <v>149</v>
      </c>
      <c r="C151" s="7">
        <v>20193633</v>
      </c>
      <c r="D151" s="7">
        <v>0</v>
      </c>
      <c r="E151" s="7">
        <v>37</v>
      </c>
      <c r="F151" s="141">
        <f t="shared" si="7"/>
        <v>0</v>
      </c>
      <c r="G151" s="11">
        <f t="shared" si="9"/>
        <v>1</v>
      </c>
      <c r="H151" s="11"/>
    </row>
    <row r="152" ht="18.75" spans="1:8">
      <c r="A152" s="145"/>
      <c r="B152" s="32">
        <f t="shared" si="8"/>
        <v>150</v>
      </c>
      <c r="C152" s="7">
        <v>20193634</v>
      </c>
      <c r="D152" s="7">
        <v>0</v>
      </c>
      <c r="E152" s="7">
        <v>38</v>
      </c>
      <c r="F152" s="141">
        <f t="shared" si="7"/>
        <v>0</v>
      </c>
      <c r="G152" s="11">
        <f t="shared" si="9"/>
        <v>1</v>
      </c>
      <c r="H152" s="11"/>
    </row>
    <row r="153" ht="18.75" spans="1:8">
      <c r="A153" s="145"/>
      <c r="B153" s="32">
        <f t="shared" si="8"/>
        <v>151</v>
      </c>
      <c r="C153" s="7">
        <v>20193635</v>
      </c>
      <c r="D153" s="7">
        <v>0</v>
      </c>
      <c r="E153" s="7">
        <v>32</v>
      </c>
      <c r="F153" s="141">
        <f t="shared" si="7"/>
        <v>0</v>
      </c>
      <c r="G153" s="11">
        <f t="shared" si="9"/>
        <v>1</v>
      </c>
      <c r="H153" s="11"/>
    </row>
    <row r="154" ht="18.75" spans="1:8">
      <c r="A154" s="145"/>
      <c r="B154" s="32">
        <f t="shared" si="8"/>
        <v>152</v>
      </c>
      <c r="C154" s="7">
        <v>20202731</v>
      </c>
      <c r="D154" s="7">
        <v>0</v>
      </c>
      <c r="E154" s="7">
        <v>27</v>
      </c>
      <c r="F154" s="141">
        <f t="shared" si="7"/>
        <v>0</v>
      </c>
      <c r="G154" s="11">
        <f t="shared" si="9"/>
        <v>1</v>
      </c>
      <c r="H154" s="20"/>
    </row>
    <row r="155" ht="18.75" spans="1:8">
      <c r="A155" s="145"/>
      <c r="B155" s="32">
        <f t="shared" si="8"/>
        <v>153</v>
      </c>
      <c r="C155" s="7">
        <v>20202831</v>
      </c>
      <c r="D155" s="7">
        <v>0</v>
      </c>
      <c r="E155" s="7">
        <v>47</v>
      </c>
      <c r="F155" s="141">
        <f t="shared" si="7"/>
        <v>0</v>
      </c>
      <c r="G155" s="11">
        <f t="shared" si="9"/>
        <v>1</v>
      </c>
      <c r="H155" s="20"/>
    </row>
    <row r="156" ht="18.75" spans="1:8">
      <c r="A156" s="145"/>
      <c r="B156" s="32">
        <f t="shared" si="8"/>
        <v>154</v>
      </c>
      <c r="C156" s="7">
        <v>20202832</v>
      </c>
      <c r="D156" s="7">
        <v>0</v>
      </c>
      <c r="E156" s="7">
        <v>27</v>
      </c>
      <c r="F156" s="141">
        <f t="shared" si="7"/>
        <v>0</v>
      </c>
      <c r="G156" s="11">
        <f t="shared" si="9"/>
        <v>1</v>
      </c>
      <c r="H156" s="20"/>
    </row>
    <row r="157" ht="18.75" spans="1:8">
      <c r="A157" s="145"/>
      <c r="B157" s="32">
        <f t="shared" si="8"/>
        <v>155</v>
      </c>
      <c r="C157" s="7">
        <v>20202833</v>
      </c>
      <c r="D157" s="7">
        <v>5</v>
      </c>
      <c r="E157" s="7">
        <v>23</v>
      </c>
      <c r="F157" s="141">
        <f t="shared" si="7"/>
        <v>0.217391304347826</v>
      </c>
      <c r="G157" s="11">
        <f t="shared" si="9"/>
        <v>77</v>
      </c>
      <c r="H157" s="20"/>
    </row>
    <row r="158" ht="18.75" spans="1:8">
      <c r="A158" s="145"/>
      <c r="B158" s="32">
        <f t="shared" si="8"/>
        <v>156</v>
      </c>
      <c r="C158" s="7">
        <v>20202841</v>
      </c>
      <c r="D158" s="7"/>
      <c r="E158" s="7">
        <v>30</v>
      </c>
      <c r="F158" s="141">
        <f t="shared" si="7"/>
        <v>0</v>
      </c>
      <c r="G158" s="11"/>
      <c r="H158" s="11" t="s">
        <v>27</v>
      </c>
    </row>
    <row r="159" ht="18.75" spans="1:8">
      <c r="A159" s="145"/>
      <c r="B159" s="32">
        <f t="shared" si="8"/>
        <v>157</v>
      </c>
      <c r="C159" s="7">
        <v>20202842</v>
      </c>
      <c r="D159" s="7"/>
      <c r="E159" s="7">
        <v>32</v>
      </c>
      <c r="F159" s="141">
        <f t="shared" si="7"/>
        <v>0</v>
      </c>
      <c r="G159" s="11"/>
      <c r="H159" s="11" t="s">
        <v>27</v>
      </c>
    </row>
    <row r="160" ht="18.75" spans="1:8">
      <c r="A160" s="145"/>
      <c r="B160" s="32">
        <f t="shared" si="8"/>
        <v>158</v>
      </c>
      <c r="C160" s="7">
        <v>20202843</v>
      </c>
      <c r="D160" s="7"/>
      <c r="E160" s="7">
        <v>31</v>
      </c>
      <c r="F160" s="141">
        <f t="shared" si="7"/>
        <v>0</v>
      </c>
      <c r="G160" s="11"/>
      <c r="H160" s="11" t="s">
        <v>27</v>
      </c>
    </row>
    <row r="161" ht="18.75" spans="1:8">
      <c r="A161" s="145"/>
      <c r="B161" s="32">
        <f t="shared" si="8"/>
        <v>159</v>
      </c>
      <c r="C161" s="7">
        <v>20202844</v>
      </c>
      <c r="D161" s="7"/>
      <c r="E161" s="7">
        <v>29</v>
      </c>
      <c r="F161" s="141">
        <f t="shared" si="7"/>
        <v>0</v>
      </c>
      <c r="G161" s="11"/>
      <c r="H161" s="11" t="s">
        <v>27</v>
      </c>
    </row>
    <row r="162" ht="18.75" spans="1:8">
      <c r="A162" s="145"/>
      <c r="B162" s="32">
        <f t="shared" si="8"/>
        <v>160</v>
      </c>
      <c r="C162" s="7">
        <v>20202931</v>
      </c>
      <c r="D162" s="7">
        <v>0</v>
      </c>
      <c r="E162" s="7">
        <v>31</v>
      </c>
      <c r="F162" s="141">
        <f t="shared" si="7"/>
        <v>0</v>
      </c>
      <c r="G162" s="11">
        <f t="shared" si="9"/>
        <v>1</v>
      </c>
      <c r="H162" s="20"/>
    </row>
    <row r="163" ht="18.75" spans="1:8">
      <c r="A163" s="145"/>
      <c r="B163" s="32">
        <f t="shared" si="8"/>
        <v>161</v>
      </c>
      <c r="C163" s="7">
        <v>20202932</v>
      </c>
      <c r="D163" s="7">
        <v>0</v>
      </c>
      <c r="E163" s="7">
        <v>24</v>
      </c>
      <c r="F163" s="141">
        <f t="shared" si="7"/>
        <v>0</v>
      </c>
      <c r="G163" s="11">
        <f t="shared" si="9"/>
        <v>1</v>
      </c>
      <c r="H163" s="20"/>
    </row>
    <row r="164" ht="18.75" spans="1:8">
      <c r="A164" s="145"/>
      <c r="B164" s="32">
        <f t="shared" si="8"/>
        <v>162</v>
      </c>
      <c r="C164" s="7">
        <v>20202933</v>
      </c>
      <c r="D164" s="7">
        <v>0</v>
      </c>
      <c r="E164" s="7">
        <v>29</v>
      </c>
      <c r="F164" s="141">
        <f t="shared" si="7"/>
        <v>0</v>
      </c>
      <c r="G164" s="11">
        <f t="shared" si="9"/>
        <v>1</v>
      </c>
      <c r="H164" s="20"/>
    </row>
    <row r="165" ht="18.75" spans="1:8">
      <c r="A165" s="145"/>
      <c r="B165" s="32">
        <f t="shared" si="8"/>
        <v>163</v>
      </c>
      <c r="C165" s="7">
        <v>20203031</v>
      </c>
      <c r="D165" s="7">
        <v>1</v>
      </c>
      <c r="E165" s="7">
        <v>51</v>
      </c>
      <c r="F165" s="141">
        <f t="shared" si="7"/>
        <v>0.0196078431372549</v>
      </c>
      <c r="G165" s="11">
        <f t="shared" si="9"/>
        <v>69</v>
      </c>
      <c r="H165" s="20"/>
    </row>
    <row r="166" ht="18.75" spans="1:8">
      <c r="A166" s="145"/>
      <c r="B166" s="32">
        <f t="shared" si="8"/>
        <v>164</v>
      </c>
      <c r="C166" s="7">
        <v>20203032</v>
      </c>
      <c r="D166" s="7">
        <v>0</v>
      </c>
      <c r="E166" s="7">
        <v>52</v>
      </c>
      <c r="F166" s="141">
        <f t="shared" si="7"/>
        <v>0</v>
      </c>
      <c r="G166" s="11">
        <f t="shared" si="9"/>
        <v>1</v>
      </c>
      <c r="H166" s="20"/>
    </row>
    <row r="167" ht="18.75" spans="1:8">
      <c r="A167" s="145"/>
      <c r="B167" s="32">
        <f t="shared" si="8"/>
        <v>165</v>
      </c>
      <c r="C167" s="7">
        <v>20203033</v>
      </c>
      <c r="D167" s="7">
        <v>0</v>
      </c>
      <c r="E167" s="7">
        <v>48</v>
      </c>
      <c r="F167" s="141">
        <f t="shared" si="7"/>
        <v>0</v>
      </c>
      <c r="G167" s="11">
        <f t="shared" si="9"/>
        <v>1</v>
      </c>
      <c r="H167" s="20"/>
    </row>
    <row r="168" ht="18.75" spans="1:8">
      <c r="A168" s="145"/>
      <c r="B168" s="32">
        <f t="shared" si="8"/>
        <v>166</v>
      </c>
      <c r="C168" s="7">
        <v>20203034</v>
      </c>
      <c r="D168" s="7">
        <v>0</v>
      </c>
      <c r="E168" s="7">
        <v>49</v>
      </c>
      <c r="F168" s="141">
        <f t="shared" si="7"/>
        <v>0</v>
      </c>
      <c r="G168" s="11">
        <f t="shared" si="9"/>
        <v>1</v>
      </c>
      <c r="H168" s="20"/>
    </row>
    <row r="169" ht="18.75" spans="1:8">
      <c r="A169" s="145"/>
      <c r="B169" s="32">
        <f t="shared" si="8"/>
        <v>167</v>
      </c>
      <c r="C169" s="7">
        <v>20203035</v>
      </c>
      <c r="D169" s="7">
        <v>3</v>
      </c>
      <c r="E169" s="7">
        <v>50</v>
      </c>
      <c r="F169" s="141">
        <f t="shared" si="7"/>
        <v>0.06</v>
      </c>
      <c r="G169" s="11">
        <f t="shared" si="9"/>
        <v>73</v>
      </c>
      <c r="H169" s="20"/>
    </row>
    <row r="170" ht="18.75" spans="1:8">
      <c r="A170" s="145"/>
      <c r="B170" s="32">
        <f t="shared" si="8"/>
        <v>168</v>
      </c>
      <c r="C170" s="7">
        <v>20203036</v>
      </c>
      <c r="D170" s="7">
        <v>0</v>
      </c>
      <c r="E170" s="7">
        <v>51</v>
      </c>
      <c r="F170" s="141">
        <f t="shared" si="7"/>
        <v>0</v>
      </c>
      <c r="G170" s="11">
        <f t="shared" si="9"/>
        <v>1</v>
      </c>
      <c r="H170" s="20"/>
    </row>
    <row r="171" ht="18.75" spans="1:8">
      <c r="A171" s="145"/>
      <c r="B171" s="32">
        <f t="shared" si="8"/>
        <v>169</v>
      </c>
      <c r="C171" s="7">
        <v>20203631</v>
      </c>
      <c r="D171" s="7">
        <v>0</v>
      </c>
      <c r="E171" s="7">
        <v>32</v>
      </c>
      <c r="F171" s="141">
        <f t="shared" si="7"/>
        <v>0</v>
      </c>
      <c r="G171" s="11">
        <f t="shared" si="9"/>
        <v>1</v>
      </c>
      <c r="H171" s="20"/>
    </row>
    <row r="172" ht="18.75" spans="1:8">
      <c r="A172" s="145"/>
      <c r="B172" s="32">
        <f t="shared" si="8"/>
        <v>170</v>
      </c>
      <c r="C172" s="7">
        <v>20203632</v>
      </c>
      <c r="D172" s="7">
        <v>0</v>
      </c>
      <c r="E172" s="7">
        <v>32</v>
      </c>
      <c r="F172" s="141">
        <f t="shared" si="7"/>
        <v>0</v>
      </c>
      <c r="G172" s="11">
        <f t="shared" si="9"/>
        <v>1</v>
      </c>
      <c r="H172" s="20"/>
    </row>
    <row r="173" ht="18.75" spans="1:8">
      <c r="A173" s="145"/>
      <c r="B173" s="32">
        <f t="shared" si="8"/>
        <v>171</v>
      </c>
      <c r="C173" s="7">
        <v>20203633</v>
      </c>
      <c r="D173" s="7">
        <v>0</v>
      </c>
      <c r="E173" s="7">
        <v>33</v>
      </c>
      <c r="F173" s="141">
        <f t="shared" si="7"/>
        <v>0</v>
      </c>
      <c r="G173" s="11">
        <f t="shared" si="9"/>
        <v>1</v>
      </c>
      <c r="H173" s="20"/>
    </row>
    <row r="174" ht="18.75" spans="1:8">
      <c r="A174" s="145"/>
      <c r="B174" s="32">
        <f t="shared" si="8"/>
        <v>172</v>
      </c>
      <c r="C174" s="7">
        <v>20203634</v>
      </c>
      <c r="D174" s="7">
        <v>0</v>
      </c>
      <c r="E174" s="7">
        <v>30</v>
      </c>
      <c r="F174" s="141">
        <f t="shared" si="7"/>
        <v>0</v>
      </c>
      <c r="G174" s="11">
        <f t="shared" si="9"/>
        <v>1</v>
      </c>
      <c r="H174" s="20"/>
    </row>
    <row r="175" ht="18.75" spans="1:8">
      <c r="A175" s="145"/>
      <c r="B175" s="32">
        <f t="shared" si="8"/>
        <v>173</v>
      </c>
      <c r="C175" s="7">
        <v>20203635</v>
      </c>
      <c r="D175" s="7">
        <v>1</v>
      </c>
      <c r="E175" s="7">
        <v>35</v>
      </c>
      <c r="F175" s="141">
        <f t="shared" si="7"/>
        <v>0.0285714285714286</v>
      </c>
      <c r="G175" s="11">
        <f t="shared" si="9"/>
        <v>71</v>
      </c>
      <c r="H175" s="20"/>
    </row>
    <row r="176" ht="18.75" spans="1:8">
      <c r="A176" s="145"/>
      <c r="B176" s="32">
        <f t="shared" si="8"/>
        <v>174</v>
      </c>
      <c r="C176" s="7">
        <v>20203641</v>
      </c>
      <c r="D176" s="7"/>
      <c r="E176" s="7">
        <v>42</v>
      </c>
      <c r="F176" s="141">
        <f t="shared" si="7"/>
        <v>0</v>
      </c>
      <c r="G176" s="11">
        <f t="shared" si="9"/>
        <v>1</v>
      </c>
      <c r="H176" s="11" t="s">
        <v>27</v>
      </c>
    </row>
    <row r="177" ht="18.75" spans="1:8">
      <c r="A177" s="145"/>
      <c r="B177" s="32">
        <f t="shared" si="8"/>
        <v>175</v>
      </c>
      <c r="C177" s="7">
        <v>20212731</v>
      </c>
      <c r="D177" s="7">
        <v>0</v>
      </c>
      <c r="E177" s="7">
        <v>40</v>
      </c>
      <c r="F177" s="141">
        <f t="shared" si="7"/>
        <v>0</v>
      </c>
      <c r="G177" s="11">
        <f t="shared" si="9"/>
        <v>1</v>
      </c>
      <c r="H177" s="11"/>
    </row>
    <row r="178" ht="18.75" spans="1:8">
      <c r="A178" s="145"/>
      <c r="B178" s="32">
        <f t="shared" si="8"/>
        <v>176</v>
      </c>
      <c r="C178" s="7">
        <v>20212831</v>
      </c>
      <c r="D178" s="7">
        <v>0</v>
      </c>
      <c r="E178" s="7">
        <v>41</v>
      </c>
      <c r="F178" s="141">
        <f t="shared" si="7"/>
        <v>0</v>
      </c>
      <c r="G178" s="11">
        <f t="shared" si="9"/>
        <v>1</v>
      </c>
      <c r="H178" s="11"/>
    </row>
    <row r="179" ht="18.75" spans="1:8">
      <c r="A179" s="145"/>
      <c r="B179" s="32">
        <f t="shared" si="8"/>
        <v>177</v>
      </c>
      <c r="C179" s="7">
        <v>20212832</v>
      </c>
      <c r="D179" s="7">
        <v>0</v>
      </c>
      <c r="E179" s="7">
        <v>41</v>
      </c>
      <c r="F179" s="141">
        <f t="shared" si="7"/>
        <v>0</v>
      </c>
      <c r="G179" s="11">
        <f t="shared" si="9"/>
        <v>1</v>
      </c>
      <c r="H179" s="11"/>
    </row>
    <row r="180" ht="18.75" spans="1:8">
      <c r="A180" s="145"/>
      <c r="B180" s="32">
        <f t="shared" si="8"/>
        <v>178</v>
      </c>
      <c r="C180" s="7">
        <v>20212841</v>
      </c>
      <c r="D180" s="7">
        <v>0</v>
      </c>
      <c r="E180" s="7">
        <v>45</v>
      </c>
      <c r="F180" s="141">
        <f t="shared" ref="F180:F196" si="10">D180/E180</f>
        <v>0</v>
      </c>
      <c r="G180" s="11">
        <f t="shared" si="9"/>
        <v>1</v>
      </c>
      <c r="H180" s="11"/>
    </row>
    <row r="181" ht="18.75" spans="1:8">
      <c r="A181" s="145"/>
      <c r="B181" s="32">
        <f t="shared" si="8"/>
        <v>179</v>
      </c>
      <c r="C181" s="7">
        <v>20212842</v>
      </c>
      <c r="D181" s="7">
        <v>0</v>
      </c>
      <c r="E181" s="7">
        <v>46</v>
      </c>
      <c r="F181" s="141">
        <f t="shared" si="10"/>
        <v>0</v>
      </c>
      <c r="G181" s="11">
        <f t="shared" ref="G181:G196" si="11">RANK(F181,$F$116:$F$196,1)</f>
        <v>1</v>
      </c>
      <c r="H181" s="11"/>
    </row>
    <row r="182" ht="18.75" spans="1:8">
      <c r="A182" s="145"/>
      <c r="B182" s="32">
        <f t="shared" si="8"/>
        <v>180</v>
      </c>
      <c r="C182" s="7">
        <v>20212843</v>
      </c>
      <c r="D182" s="7">
        <v>0</v>
      </c>
      <c r="E182" s="7">
        <v>44</v>
      </c>
      <c r="F182" s="141">
        <f t="shared" si="10"/>
        <v>0</v>
      </c>
      <c r="G182" s="11">
        <f t="shared" si="11"/>
        <v>1</v>
      </c>
      <c r="H182" s="11"/>
    </row>
    <row r="183" ht="18.75" spans="1:8">
      <c r="A183" s="145"/>
      <c r="B183" s="32">
        <f t="shared" si="8"/>
        <v>181</v>
      </c>
      <c r="C183" s="7">
        <v>20212931</v>
      </c>
      <c r="D183" s="7">
        <v>0</v>
      </c>
      <c r="E183" s="7">
        <v>47</v>
      </c>
      <c r="F183" s="141">
        <f t="shared" si="10"/>
        <v>0</v>
      </c>
      <c r="G183" s="11">
        <f t="shared" si="11"/>
        <v>1</v>
      </c>
      <c r="H183" s="11"/>
    </row>
    <row r="184" ht="18.75" spans="1:8">
      <c r="A184" s="145"/>
      <c r="B184" s="32">
        <f t="shared" si="8"/>
        <v>182</v>
      </c>
      <c r="C184" s="7">
        <v>20212932</v>
      </c>
      <c r="D184" s="7">
        <v>2</v>
      </c>
      <c r="E184" s="7">
        <v>46</v>
      </c>
      <c r="F184" s="141">
        <f t="shared" si="10"/>
        <v>0.0434782608695652</v>
      </c>
      <c r="G184" s="11">
        <f t="shared" si="11"/>
        <v>72</v>
      </c>
      <c r="H184" s="11"/>
    </row>
    <row r="185" ht="18.75" spans="1:8">
      <c r="A185" s="145"/>
      <c r="B185" s="32">
        <f t="shared" si="8"/>
        <v>183</v>
      </c>
      <c r="C185" s="7">
        <v>20212933</v>
      </c>
      <c r="D185" s="7">
        <v>0</v>
      </c>
      <c r="E185" s="7">
        <v>40</v>
      </c>
      <c r="F185" s="141">
        <f t="shared" si="10"/>
        <v>0</v>
      </c>
      <c r="G185" s="11">
        <f t="shared" si="11"/>
        <v>1</v>
      </c>
      <c r="H185" s="11"/>
    </row>
    <row r="186" ht="18.75" spans="1:8">
      <c r="A186" s="145"/>
      <c r="B186" s="32">
        <f t="shared" si="8"/>
        <v>184</v>
      </c>
      <c r="C186" s="7">
        <v>20212941</v>
      </c>
      <c r="D186" s="7">
        <v>0</v>
      </c>
      <c r="E186" s="7">
        <v>41</v>
      </c>
      <c r="F186" s="141">
        <f t="shared" si="10"/>
        <v>0</v>
      </c>
      <c r="G186" s="11">
        <f t="shared" si="11"/>
        <v>1</v>
      </c>
      <c r="H186" s="11"/>
    </row>
    <row r="187" ht="18.75" spans="1:8">
      <c r="A187" s="145"/>
      <c r="B187" s="32">
        <f t="shared" si="8"/>
        <v>185</v>
      </c>
      <c r="C187" s="7">
        <v>20213031</v>
      </c>
      <c r="D187" s="7">
        <v>1</v>
      </c>
      <c r="E187" s="7">
        <v>45</v>
      </c>
      <c r="F187" s="141">
        <f t="shared" si="10"/>
        <v>0.0222222222222222</v>
      </c>
      <c r="G187" s="11">
        <f t="shared" si="11"/>
        <v>70</v>
      </c>
      <c r="H187" s="11"/>
    </row>
    <row r="188" ht="18.75" spans="1:8">
      <c r="A188" s="145"/>
      <c r="B188" s="32">
        <f t="shared" si="8"/>
        <v>186</v>
      </c>
      <c r="C188" s="7">
        <v>20213032</v>
      </c>
      <c r="D188" s="7">
        <v>6</v>
      </c>
      <c r="E188" s="7">
        <v>35</v>
      </c>
      <c r="F188" s="141">
        <f t="shared" si="10"/>
        <v>0.171428571428571</v>
      </c>
      <c r="G188" s="11">
        <f t="shared" si="11"/>
        <v>75</v>
      </c>
      <c r="H188" s="11"/>
    </row>
    <row r="189" ht="18.75" spans="1:8">
      <c r="A189" s="145"/>
      <c r="B189" s="32">
        <f t="shared" si="8"/>
        <v>187</v>
      </c>
      <c r="C189" s="7">
        <v>20213033</v>
      </c>
      <c r="D189" s="7">
        <v>7</v>
      </c>
      <c r="E189" s="7">
        <v>35</v>
      </c>
      <c r="F189" s="141">
        <f t="shared" si="10"/>
        <v>0.2</v>
      </c>
      <c r="G189" s="11">
        <f t="shared" si="11"/>
        <v>76</v>
      </c>
      <c r="H189" s="11"/>
    </row>
    <row r="190" ht="18.75" spans="1:8">
      <c r="A190" s="145"/>
      <c r="B190" s="32">
        <f t="shared" si="8"/>
        <v>188</v>
      </c>
      <c r="C190" s="7">
        <v>20213631</v>
      </c>
      <c r="D190" s="7">
        <v>0</v>
      </c>
      <c r="E190" s="7">
        <v>45</v>
      </c>
      <c r="F190" s="141">
        <f t="shared" si="10"/>
        <v>0</v>
      </c>
      <c r="G190" s="11">
        <f t="shared" si="11"/>
        <v>1</v>
      </c>
      <c r="H190" s="11"/>
    </row>
    <row r="191" ht="18.75" spans="1:8">
      <c r="A191" s="145"/>
      <c r="B191" s="32">
        <f t="shared" si="8"/>
        <v>189</v>
      </c>
      <c r="C191" s="7">
        <v>20213632</v>
      </c>
      <c r="D191" s="7">
        <v>0</v>
      </c>
      <c r="E191" s="7">
        <v>45</v>
      </c>
      <c r="F191" s="141">
        <f t="shared" si="10"/>
        <v>0</v>
      </c>
      <c r="G191" s="11">
        <f t="shared" si="11"/>
        <v>1</v>
      </c>
      <c r="H191" s="11"/>
    </row>
    <row r="192" ht="18.75" spans="1:8">
      <c r="A192" s="145"/>
      <c r="B192" s="32">
        <f t="shared" si="8"/>
        <v>190</v>
      </c>
      <c r="C192" s="7">
        <v>20213633</v>
      </c>
      <c r="D192" s="7">
        <v>0</v>
      </c>
      <c r="E192" s="7">
        <v>46</v>
      </c>
      <c r="F192" s="141">
        <f t="shared" si="10"/>
        <v>0</v>
      </c>
      <c r="G192" s="11">
        <f t="shared" si="11"/>
        <v>1</v>
      </c>
      <c r="H192" s="11"/>
    </row>
    <row r="193" ht="18.75" spans="1:8">
      <c r="A193" s="145"/>
      <c r="B193" s="32">
        <f t="shared" si="8"/>
        <v>191</v>
      </c>
      <c r="C193" s="7">
        <v>20213634</v>
      </c>
      <c r="D193" s="7">
        <v>0</v>
      </c>
      <c r="E193" s="7">
        <v>45</v>
      </c>
      <c r="F193" s="141">
        <f t="shared" si="10"/>
        <v>0</v>
      </c>
      <c r="G193" s="11">
        <f t="shared" si="11"/>
        <v>1</v>
      </c>
      <c r="H193" s="11"/>
    </row>
    <row r="194" ht="18.75" spans="1:8">
      <c r="A194" s="145"/>
      <c r="B194" s="32">
        <f t="shared" si="8"/>
        <v>192</v>
      </c>
      <c r="C194" s="7">
        <v>20213635</v>
      </c>
      <c r="D194" s="7">
        <v>0</v>
      </c>
      <c r="E194" s="7">
        <v>41</v>
      </c>
      <c r="F194" s="141">
        <f t="shared" si="10"/>
        <v>0</v>
      </c>
      <c r="G194" s="11">
        <f t="shared" si="11"/>
        <v>1</v>
      </c>
      <c r="H194" s="11"/>
    </row>
    <row r="195" ht="18.75" spans="1:8">
      <c r="A195" s="145"/>
      <c r="B195" s="32">
        <f t="shared" si="8"/>
        <v>193</v>
      </c>
      <c r="C195" s="7">
        <v>20213641</v>
      </c>
      <c r="D195" s="7">
        <v>0</v>
      </c>
      <c r="E195" s="7">
        <v>41</v>
      </c>
      <c r="F195" s="141">
        <f t="shared" si="10"/>
        <v>0</v>
      </c>
      <c r="G195" s="11">
        <f t="shared" si="11"/>
        <v>1</v>
      </c>
      <c r="H195" s="11"/>
    </row>
    <row r="196" ht="18.75" spans="1:8">
      <c r="A196" s="145"/>
      <c r="B196" s="32">
        <f t="shared" si="8"/>
        <v>194</v>
      </c>
      <c r="C196" s="7">
        <v>20213642</v>
      </c>
      <c r="D196" s="7">
        <v>0</v>
      </c>
      <c r="E196" s="7">
        <v>46</v>
      </c>
      <c r="F196" s="141">
        <f t="shared" si="10"/>
        <v>0</v>
      </c>
      <c r="G196" s="11">
        <f t="shared" si="11"/>
        <v>1</v>
      </c>
      <c r="H196" s="11"/>
    </row>
    <row r="197" ht="18.75" spans="1:8">
      <c r="A197" s="32" t="s">
        <v>5</v>
      </c>
      <c r="B197" s="32">
        <f t="shared" si="8"/>
        <v>195</v>
      </c>
      <c r="C197" s="7">
        <v>20182331</v>
      </c>
      <c r="D197" s="7">
        <v>0</v>
      </c>
      <c r="E197" s="7">
        <v>43</v>
      </c>
      <c r="F197" s="138">
        <f>(D197/E197)</f>
        <v>0</v>
      </c>
      <c r="G197" s="7">
        <f>RANK(F197,$F$197:$F$205,1)</f>
        <v>1</v>
      </c>
      <c r="H197" s="21"/>
    </row>
    <row r="198" ht="18.75" spans="1:8">
      <c r="A198" s="146"/>
      <c r="B198" s="32">
        <f t="shared" si="8"/>
        <v>196</v>
      </c>
      <c r="C198" s="7">
        <v>20182332</v>
      </c>
      <c r="D198" s="7">
        <v>0</v>
      </c>
      <c r="E198" s="7">
        <v>36</v>
      </c>
      <c r="F198" s="138">
        <f t="shared" ref="F198:F205" si="12">(D198/E198)</f>
        <v>0</v>
      </c>
      <c r="G198" s="7">
        <f t="shared" ref="G198:G205" si="13">RANK(F198,$F$197:$F$205,1)</f>
        <v>1</v>
      </c>
      <c r="H198" s="21"/>
    </row>
    <row r="199" ht="18.75" spans="1:8">
      <c r="A199" s="146"/>
      <c r="B199" s="32">
        <f t="shared" ref="B199:B205" si="14">ROW()-2</f>
        <v>197</v>
      </c>
      <c r="C199" s="7">
        <v>20192331</v>
      </c>
      <c r="D199" s="7">
        <v>0</v>
      </c>
      <c r="E199" s="7">
        <v>37</v>
      </c>
      <c r="F199" s="138">
        <f t="shared" si="12"/>
        <v>0</v>
      </c>
      <c r="G199" s="7">
        <f t="shared" si="13"/>
        <v>1</v>
      </c>
      <c r="H199" s="21"/>
    </row>
    <row r="200" ht="18.75" spans="1:8">
      <c r="A200" s="146"/>
      <c r="B200" s="32">
        <f t="shared" si="14"/>
        <v>198</v>
      </c>
      <c r="C200" s="7">
        <v>20192332</v>
      </c>
      <c r="D200" s="7">
        <v>0</v>
      </c>
      <c r="E200" s="7">
        <v>34</v>
      </c>
      <c r="F200" s="138">
        <f t="shared" si="12"/>
        <v>0</v>
      </c>
      <c r="G200" s="7">
        <f t="shared" si="13"/>
        <v>1</v>
      </c>
      <c r="H200" s="21"/>
    </row>
    <row r="201" ht="18.75" spans="1:8">
      <c r="A201" s="146"/>
      <c r="B201" s="32">
        <f t="shared" si="14"/>
        <v>199</v>
      </c>
      <c r="C201" s="7">
        <v>20202331</v>
      </c>
      <c r="D201" s="7">
        <v>15</v>
      </c>
      <c r="E201" s="7">
        <v>38</v>
      </c>
      <c r="F201" s="138">
        <f t="shared" si="12"/>
        <v>0.394736842105263</v>
      </c>
      <c r="G201" s="7">
        <f t="shared" si="13"/>
        <v>9</v>
      </c>
      <c r="H201" s="21"/>
    </row>
    <row r="202" ht="18.75" spans="1:8">
      <c r="A202" s="146"/>
      <c r="B202" s="32">
        <f t="shared" si="14"/>
        <v>200</v>
      </c>
      <c r="C202" s="7">
        <v>20202332</v>
      </c>
      <c r="D202" s="7">
        <v>0</v>
      </c>
      <c r="E202" s="7">
        <v>37</v>
      </c>
      <c r="F202" s="138">
        <f t="shared" si="12"/>
        <v>0</v>
      </c>
      <c r="G202" s="7">
        <f t="shared" si="13"/>
        <v>1</v>
      </c>
      <c r="H202" s="21"/>
    </row>
    <row r="203" ht="18.75" spans="1:8">
      <c r="A203" s="146"/>
      <c r="B203" s="32">
        <f t="shared" si="14"/>
        <v>201</v>
      </c>
      <c r="C203" s="7">
        <v>20212331</v>
      </c>
      <c r="D203" s="7">
        <v>9</v>
      </c>
      <c r="E203" s="7">
        <v>32</v>
      </c>
      <c r="F203" s="138">
        <f t="shared" si="12"/>
        <v>0.28125</v>
      </c>
      <c r="G203" s="7">
        <f t="shared" si="13"/>
        <v>8</v>
      </c>
      <c r="H203" s="21"/>
    </row>
    <row r="204" ht="18.75" spans="1:8">
      <c r="A204" s="146"/>
      <c r="B204" s="32">
        <f t="shared" si="14"/>
        <v>202</v>
      </c>
      <c r="C204" s="7">
        <v>20212332</v>
      </c>
      <c r="D204" s="7">
        <v>0</v>
      </c>
      <c r="E204" s="7">
        <v>32</v>
      </c>
      <c r="F204" s="138">
        <f t="shared" si="12"/>
        <v>0</v>
      </c>
      <c r="G204" s="7">
        <f t="shared" si="13"/>
        <v>1</v>
      </c>
      <c r="H204" s="21"/>
    </row>
    <row r="205" ht="18.75" spans="1:8">
      <c r="A205" s="35"/>
      <c r="B205" s="147">
        <f t="shared" si="14"/>
        <v>203</v>
      </c>
      <c r="C205" s="7">
        <v>20212333</v>
      </c>
      <c r="D205" s="7">
        <v>0</v>
      </c>
      <c r="E205" s="7">
        <v>30</v>
      </c>
      <c r="F205" s="138">
        <f t="shared" si="12"/>
        <v>0</v>
      </c>
      <c r="G205" s="7">
        <f t="shared" si="13"/>
        <v>1</v>
      </c>
      <c r="H205" s="21"/>
    </row>
    <row r="206" ht="18.75" spans="1:8">
      <c r="A206" s="148"/>
      <c r="B206" s="149"/>
      <c r="C206" s="150"/>
      <c r="D206" s="151"/>
      <c r="E206" s="150"/>
      <c r="F206" s="152"/>
      <c r="G206" s="148"/>
      <c r="H206" s="148"/>
    </row>
    <row r="207" spans="3:5">
      <c r="C207" s="69"/>
      <c r="D207" s="153"/>
      <c r="E207" s="69"/>
    </row>
    <row r="208" spans="3:5">
      <c r="C208" s="69"/>
      <c r="D208" s="69"/>
      <c r="E208" s="69"/>
    </row>
  </sheetData>
  <sortState ref="B197:H205">
    <sortCondition ref="B197"/>
  </sortState>
  <mergeCells count="5">
    <mergeCell ref="A1:H1"/>
    <mergeCell ref="A3:A49"/>
    <mergeCell ref="A50:A115"/>
    <mergeCell ref="A116:A196"/>
    <mergeCell ref="A197:A20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8"/>
  <sheetViews>
    <sheetView zoomScale="90" zoomScaleNormal="90" topLeftCell="A251" workbookViewId="0">
      <selection activeCell="E255" sqref="E255:E278"/>
    </sheetView>
  </sheetViews>
  <sheetFormatPr defaultColWidth="9" defaultRowHeight="13.5" outlineLevelCol="6"/>
  <cols>
    <col min="1" max="1" width="21.0916666666667" customWidth="1"/>
    <col min="2" max="2" width="19.9083333333333" style="68" customWidth="1"/>
    <col min="3" max="3" width="20.0916666666667" style="68" customWidth="1"/>
    <col min="4" max="4" width="14" style="68" customWidth="1"/>
    <col min="5" max="5" width="56.8166666666667" style="68" customWidth="1"/>
    <col min="6" max="6" width="28.8166666666667" style="68" customWidth="1"/>
    <col min="7" max="7" width="18.3666666666667" style="68" customWidth="1"/>
  </cols>
  <sheetData>
    <row r="1" s="110" customFormat="1" ht="22.5" spans="1:7">
      <c r="A1" s="112" t="s">
        <v>86</v>
      </c>
      <c r="B1" s="113"/>
      <c r="C1" s="113"/>
      <c r="D1" s="113"/>
      <c r="E1" s="113"/>
      <c r="F1" s="113"/>
      <c r="G1" s="114"/>
    </row>
    <row r="2" s="111" customFormat="1" ht="20.25" spans="1:7">
      <c r="A2" s="31" t="s">
        <v>19</v>
      </c>
      <c r="B2" s="31" t="s">
        <v>21</v>
      </c>
      <c r="C2" s="31" t="s">
        <v>30</v>
      </c>
      <c r="D2" s="31" t="s">
        <v>32</v>
      </c>
      <c r="E2" s="31" t="s">
        <v>31</v>
      </c>
      <c r="F2" s="115" t="s">
        <v>87</v>
      </c>
      <c r="G2" s="31" t="s">
        <v>34</v>
      </c>
    </row>
    <row r="3" s="111" customFormat="1" ht="17.5" customHeight="1" spans="1:7">
      <c r="A3" s="7" t="s">
        <v>2</v>
      </c>
      <c r="B3" s="7">
        <v>20192131</v>
      </c>
      <c r="C3" s="7">
        <v>2019213121</v>
      </c>
      <c r="D3" s="7" t="s">
        <v>88</v>
      </c>
      <c r="E3" s="7" t="s">
        <v>89</v>
      </c>
      <c r="F3" s="7" t="s">
        <v>44</v>
      </c>
      <c r="G3" s="7">
        <v>18</v>
      </c>
    </row>
    <row r="4" s="110" customFormat="1" ht="17.5" customHeight="1" spans="1:7">
      <c r="A4" s="7"/>
      <c r="B4" s="7"/>
      <c r="C4" s="7"/>
      <c r="D4" s="7"/>
      <c r="E4" s="7" t="s">
        <v>90</v>
      </c>
      <c r="F4" s="7" t="s">
        <v>61</v>
      </c>
      <c r="G4" s="7"/>
    </row>
    <row r="5" s="110" customFormat="1" ht="17.5" customHeight="1" spans="1:7">
      <c r="A5" s="7"/>
      <c r="B5" s="7"/>
      <c r="C5" s="7"/>
      <c r="D5" s="7"/>
      <c r="E5" s="7" t="s">
        <v>91</v>
      </c>
      <c r="F5" s="7" t="s">
        <v>92</v>
      </c>
      <c r="G5" s="7"/>
    </row>
    <row r="6" s="110" customFormat="1" ht="17.5" customHeight="1" spans="1:7">
      <c r="A6" s="7"/>
      <c r="B6" s="7"/>
      <c r="C6" s="7"/>
      <c r="D6" s="7"/>
      <c r="E6" s="7" t="s">
        <v>93</v>
      </c>
      <c r="F6" s="7" t="s">
        <v>94</v>
      </c>
      <c r="G6" s="7"/>
    </row>
    <row r="7" s="110" customFormat="1" ht="17.5" customHeight="1" spans="1:7">
      <c r="A7" s="7"/>
      <c r="B7" s="7"/>
      <c r="C7" s="7"/>
      <c r="D7" s="7"/>
      <c r="E7" s="7" t="s">
        <v>95</v>
      </c>
      <c r="F7" s="7" t="s">
        <v>96</v>
      </c>
      <c r="G7" s="7"/>
    </row>
    <row r="8" s="110" customFormat="1" ht="17.5" customHeight="1" spans="1:7">
      <c r="A8" s="7"/>
      <c r="B8" s="7"/>
      <c r="C8" s="7"/>
      <c r="D8" s="7"/>
      <c r="E8" s="7" t="s">
        <v>97</v>
      </c>
      <c r="F8" s="7" t="s">
        <v>98</v>
      </c>
      <c r="G8" s="7"/>
    </row>
    <row r="9" s="110" customFormat="1" ht="17.5" customHeight="1" spans="1:7">
      <c r="A9" s="7"/>
      <c r="B9" s="7"/>
      <c r="C9" s="7"/>
      <c r="D9" s="7"/>
      <c r="E9" s="7" t="s">
        <v>99</v>
      </c>
      <c r="F9" s="7" t="s">
        <v>96</v>
      </c>
      <c r="G9" s="7"/>
    </row>
    <row r="10" s="110" customFormat="1" ht="17.5" customHeight="1" spans="1:7">
      <c r="A10" s="7"/>
      <c r="B10" s="7"/>
      <c r="C10" s="7">
        <v>2019213638</v>
      </c>
      <c r="D10" s="7" t="s">
        <v>100</v>
      </c>
      <c r="E10" s="7" t="s">
        <v>91</v>
      </c>
      <c r="F10" s="7" t="s">
        <v>92</v>
      </c>
      <c r="G10" s="7">
        <v>3</v>
      </c>
    </row>
    <row r="11" s="110" customFormat="1" ht="17.5" customHeight="1" spans="1:7">
      <c r="A11" s="7"/>
      <c r="B11" s="7"/>
      <c r="C11" s="7">
        <v>2019213102</v>
      </c>
      <c r="D11" s="7" t="s">
        <v>101</v>
      </c>
      <c r="E11" s="7" t="s">
        <v>91</v>
      </c>
      <c r="F11" s="7" t="s">
        <v>92</v>
      </c>
      <c r="G11" s="7">
        <v>3</v>
      </c>
    </row>
    <row r="12" s="110" customFormat="1" ht="17.5" customHeight="1" spans="1:7">
      <c r="A12" s="7"/>
      <c r="B12" s="7"/>
      <c r="C12" s="7">
        <v>2019213726</v>
      </c>
      <c r="D12" s="7" t="s">
        <v>102</v>
      </c>
      <c r="E12" s="7" t="s">
        <v>91</v>
      </c>
      <c r="F12" s="7" t="s">
        <v>92</v>
      </c>
      <c r="G12" s="7">
        <v>3</v>
      </c>
    </row>
    <row r="13" s="110" customFormat="1" ht="17.5" customHeight="1" spans="1:7">
      <c r="A13" s="7"/>
      <c r="B13" s="7">
        <v>20192132</v>
      </c>
      <c r="C13" s="83">
        <v>2019213630</v>
      </c>
      <c r="D13" s="7" t="s">
        <v>103</v>
      </c>
      <c r="E13" s="7" t="s">
        <v>91</v>
      </c>
      <c r="F13" s="7" t="s">
        <v>98</v>
      </c>
      <c r="G13" s="7">
        <v>3</v>
      </c>
    </row>
    <row r="14" s="110" customFormat="1" ht="17.5" customHeight="1" spans="1:7">
      <c r="A14" s="7"/>
      <c r="B14" s="7"/>
      <c r="C14" s="33">
        <v>2019213325</v>
      </c>
      <c r="D14" s="7" t="s">
        <v>104</v>
      </c>
      <c r="E14" s="7" t="s">
        <v>91</v>
      </c>
      <c r="F14" s="7" t="s">
        <v>98</v>
      </c>
      <c r="G14" s="7">
        <v>3</v>
      </c>
    </row>
    <row r="15" s="110" customFormat="1" ht="17.5" customHeight="1" spans="1:7">
      <c r="A15" s="7"/>
      <c r="B15" s="7"/>
      <c r="C15" s="33">
        <v>2019213637</v>
      </c>
      <c r="D15" s="7" t="s">
        <v>105</v>
      </c>
      <c r="E15" s="7" t="s">
        <v>91</v>
      </c>
      <c r="F15" s="7" t="s">
        <v>98</v>
      </c>
      <c r="G15" s="7">
        <v>3</v>
      </c>
    </row>
    <row r="16" s="110" customFormat="1" ht="17.5" customHeight="1" spans="1:7">
      <c r="A16" s="7"/>
      <c r="B16" s="7"/>
      <c r="C16" s="116">
        <v>2019213711</v>
      </c>
      <c r="D16" s="7" t="s">
        <v>106</v>
      </c>
      <c r="E16" s="7" t="s">
        <v>91</v>
      </c>
      <c r="F16" s="7" t="s">
        <v>98</v>
      </c>
      <c r="G16" s="7">
        <v>3</v>
      </c>
    </row>
    <row r="17" s="110" customFormat="1" ht="17.5" customHeight="1" spans="1:7">
      <c r="A17" s="7"/>
      <c r="B17" s="7"/>
      <c r="C17" s="33">
        <v>2019213408</v>
      </c>
      <c r="D17" s="7" t="s">
        <v>107</v>
      </c>
      <c r="E17" s="7" t="s">
        <v>91</v>
      </c>
      <c r="F17" s="7" t="s">
        <v>98</v>
      </c>
      <c r="G17" s="7">
        <v>3</v>
      </c>
    </row>
    <row r="18" s="110" customFormat="1" ht="17.5" customHeight="1" spans="1:7">
      <c r="A18" s="7"/>
      <c r="B18" s="7">
        <v>20192133</v>
      </c>
      <c r="C18" s="7">
        <v>2019213334</v>
      </c>
      <c r="D18" s="7" t="s">
        <v>108</v>
      </c>
      <c r="E18" s="7" t="s">
        <v>109</v>
      </c>
      <c r="F18" s="7" t="s">
        <v>42</v>
      </c>
      <c r="G18" s="7">
        <v>13</v>
      </c>
    </row>
    <row r="19" ht="18.75" spans="1:7">
      <c r="A19" s="7"/>
      <c r="B19" s="7"/>
      <c r="C19" s="7"/>
      <c r="D19" s="7"/>
      <c r="E19" s="7" t="s">
        <v>110</v>
      </c>
      <c r="F19" s="7" t="s">
        <v>39</v>
      </c>
      <c r="G19" s="7"/>
    </row>
    <row r="20" ht="18.75" spans="1:7">
      <c r="A20" s="7"/>
      <c r="B20" s="7"/>
      <c r="C20" s="7"/>
      <c r="D20" s="7"/>
      <c r="E20" s="7" t="s">
        <v>111</v>
      </c>
      <c r="F20" s="7" t="s">
        <v>47</v>
      </c>
      <c r="G20" s="7"/>
    </row>
    <row r="21" ht="18.75" spans="1:7">
      <c r="A21" s="7"/>
      <c r="B21" s="7"/>
      <c r="C21" s="7"/>
      <c r="D21" s="7"/>
      <c r="E21" s="7" t="s">
        <v>112</v>
      </c>
      <c r="F21" s="7" t="s">
        <v>47</v>
      </c>
      <c r="G21" s="7"/>
    </row>
    <row r="22" ht="18.75" spans="1:7">
      <c r="A22" s="7"/>
      <c r="B22" s="7"/>
      <c r="C22" s="7"/>
      <c r="D22" s="7"/>
      <c r="E22" s="7" t="s">
        <v>113</v>
      </c>
      <c r="F22" s="7" t="s">
        <v>52</v>
      </c>
      <c r="G22" s="7"/>
    </row>
    <row r="23" ht="18.75" spans="1:7">
      <c r="A23" s="7"/>
      <c r="B23" s="7"/>
      <c r="C23" s="7"/>
      <c r="D23" s="7"/>
      <c r="E23" s="7" t="s">
        <v>114</v>
      </c>
      <c r="F23" s="7" t="s">
        <v>96</v>
      </c>
      <c r="G23" s="7"/>
    </row>
    <row r="24" ht="18.75" spans="1:7">
      <c r="A24" s="7"/>
      <c r="B24" s="7">
        <v>20192134</v>
      </c>
      <c r="C24" s="7">
        <v>2019213535</v>
      </c>
      <c r="D24" s="7" t="s">
        <v>115</v>
      </c>
      <c r="E24" s="7" t="s">
        <v>113</v>
      </c>
      <c r="F24" s="7" t="s">
        <v>116</v>
      </c>
      <c r="G24" s="7">
        <v>2</v>
      </c>
    </row>
    <row r="25" ht="18.75" spans="1:7">
      <c r="A25" s="7"/>
      <c r="B25" s="7">
        <v>20192135</v>
      </c>
      <c r="C25" s="7">
        <v>2019213617</v>
      </c>
      <c r="D25" s="7" t="s">
        <v>117</v>
      </c>
      <c r="E25" s="7" t="s">
        <v>118</v>
      </c>
      <c r="F25" s="7" t="s">
        <v>61</v>
      </c>
      <c r="G25" s="7">
        <v>4</v>
      </c>
    </row>
    <row r="26" ht="18.75" spans="1:7">
      <c r="A26" s="7"/>
      <c r="B26" s="7"/>
      <c r="C26" s="7"/>
      <c r="D26" s="7"/>
      <c r="E26" s="7" t="s">
        <v>119</v>
      </c>
      <c r="F26" s="7" t="s">
        <v>61</v>
      </c>
      <c r="G26" s="7"/>
    </row>
    <row r="27" ht="18.75" spans="1:7">
      <c r="A27" s="7"/>
      <c r="B27" s="7">
        <v>20192136</v>
      </c>
      <c r="C27" s="7">
        <v>2019213534</v>
      </c>
      <c r="D27" s="7" t="s">
        <v>120</v>
      </c>
      <c r="E27" s="7" t="s">
        <v>121</v>
      </c>
      <c r="F27" s="7" t="s">
        <v>42</v>
      </c>
      <c r="G27" s="7">
        <v>17</v>
      </c>
    </row>
    <row r="28" ht="18.75" spans="1:7">
      <c r="A28" s="7"/>
      <c r="B28" s="7"/>
      <c r="C28" s="7"/>
      <c r="D28" s="7"/>
      <c r="E28" s="7" t="s">
        <v>122</v>
      </c>
      <c r="F28" s="7" t="s">
        <v>42</v>
      </c>
      <c r="G28" s="7"/>
    </row>
    <row r="29" ht="18.75" spans="1:7">
      <c r="A29" s="7"/>
      <c r="B29" s="7"/>
      <c r="C29" s="7"/>
      <c r="D29" s="7"/>
      <c r="E29" s="7" t="s">
        <v>123</v>
      </c>
      <c r="F29" s="7" t="s">
        <v>39</v>
      </c>
      <c r="G29" s="7"/>
    </row>
    <row r="30" ht="18.75" spans="1:7">
      <c r="A30" s="7"/>
      <c r="B30" s="7"/>
      <c r="C30" s="7"/>
      <c r="D30" s="7"/>
      <c r="E30" s="7" t="s">
        <v>124</v>
      </c>
      <c r="F30" s="7" t="s">
        <v>92</v>
      </c>
      <c r="G30" s="7"/>
    </row>
    <row r="31" ht="18.75" spans="1:7">
      <c r="A31" s="7"/>
      <c r="B31" s="7"/>
      <c r="C31" s="7"/>
      <c r="D31" s="7"/>
      <c r="E31" s="7" t="s">
        <v>125</v>
      </c>
      <c r="F31" s="7" t="s">
        <v>52</v>
      </c>
      <c r="G31" s="7"/>
    </row>
    <row r="32" ht="18.75" spans="1:7">
      <c r="A32" s="7"/>
      <c r="B32" s="7"/>
      <c r="C32" s="7"/>
      <c r="D32" s="7"/>
      <c r="E32" s="7" t="s">
        <v>126</v>
      </c>
      <c r="F32" s="7" t="s">
        <v>94</v>
      </c>
      <c r="G32" s="7"/>
    </row>
    <row r="33" ht="18.75" spans="1:7">
      <c r="A33" s="7"/>
      <c r="B33" s="7"/>
      <c r="C33" s="7"/>
      <c r="D33" s="7"/>
      <c r="E33" s="7" t="s">
        <v>127</v>
      </c>
      <c r="F33" s="7" t="s">
        <v>96</v>
      </c>
      <c r="G33" s="7"/>
    </row>
    <row r="34" ht="18.75" spans="1:7">
      <c r="A34" s="7"/>
      <c r="B34" s="7"/>
      <c r="C34" s="7">
        <v>2019213645</v>
      </c>
      <c r="D34" s="7" t="s">
        <v>128</v>
      </c>
      <c r="E34" s="7" t="s">
        <v>121</v>
      </c>
      <c r="F34" s="7" t="s">
        <v>42</v>
      </c>
      <c r="G34" s="7">
        <v>7</v>
      </c>
    </row>
    <row r="35" ht="18.75" spans="1:7">
      <c r="A35" s="7"/>
      <c r="B35" s="7"/>
      <c r="C35" s="7"/>
      <c r="D35" s="7"/>
      <c r="E35" s="7" t="s">
        <v>129</v>
      </c>
      <c r="F35" s="7" t="s">
        <v>42</v>
      </c>
      <c r="G35" s="7"/>
    </row>
    <row r="36" ht="18.75" spans="1:7">
      <c r="A36" s="7"/>
      <c r="B36" s="7"/>
      <c r="C36" s="7"/>
      <c r="D36" s="7"/>
      <c r="E36" s="7" t="s">
        <v>123</v>
      </c>
      <c r="F36" s="7" t="s">
        <v>39</v>
      </c>
      <c r="G36" s="7"/>
    </row>
    <row r="37" ht="18.75" spans="1:7">
      <c r="A37" s="7"/>
      <c r="B37" s="7"/>
      <c r="C37" s="7">
        <v>2019213523</v>
      </c>
      <c r="D37" s="7" t="s">
        <v>130</v>
      </c>
      <c r="E37" s="7" t="s">
        <v>121</v>
      </c>
      <c r="F37" s="7" t="s">
        <v>42</v>
      </c>
      <c r="G37" s="7">
        <v>2</v>
      </c>
    </row>
    <row r="38" ht="18.75" spans="1:7">
      <c r="A38" s="7"/>
      <c r="B38" s="7"/>
      <c r="C38" s="7">
        <v>2019213733</v>
      </c>
      <c r="D38" s="7" t="s">
        <v>131</v>
      </c>
      <c r="E38" s="7" t="s">
        <v>124</v>
      </c>
      <c r="F38" s="7" t="s">
        <v>92</v>
      </c>
      <c r="G38" s="7">
        <v>3</v>
      </c>
    </row>
    <row r="39" ht="18.75" spans="1:7">
      <c r="A39" s="7"/>
      <c r="B39" s="33">
        <v>20193132</v>
      </c>
      <c r="C39" s="33">
        <v>2019313242</v>
      </c>
      <c r="D39" s="33" t="s">
        <v>132</v>
      </c>
      <c r="E39" s="33" t="s">
        <v>133</v>
      </c>
      <c r="F39" s="116" t="s">
        <v>42</v>
      </c>
      <c r="G39" s="33">
        <v>2</v>
      </c>
    </row>
    <row r="40" ht="18.75" spans="1:7">
      <c r="A40" s="7"/>
      <c r="B40" s="33"/>
      <c r="C40" s="33">
        <v>2019313219</v>
      </c>
      <c r="D40" s="33" t="s">
        <v>134</v>
      </c>
      <c r="E40" s="33" t="s">
        <v>133</v>
      </c>
      <c r="F40" s="116" t="s">
        <v>42</v>
      </c>
      <c r="G40" s="33">
        <v>12</v>
      </c>
    </row>
    <row r="41" ht="18.75" spans="1:7">
      <c r="A41" s="7"/>
      <c r="B41" s="33"/>
      <c r="C41" s="33"/>
      <c r="D41" s="33"/>
      <c r="E41" s="33" t="s">
        <v>135</v>
      </c>
      <c r="F41" s="116" t="s">
        <v>61</v>
      </c>
      <c r="G41" s="33"/>
    </row>
    <row r="42" ht="18.75" spans="1:7">
      <c r="A42" s="7"/>
      <c r="B42" s="33"/>
      <c r="C42" s="33"/>
      <c r="D42" s="33"/>
      <c r="E42" s="33" t="s">
        <v>136</v>
      </c>
      <c r="F42" s="116" t="s">
        <v>47</v>
      </c>
      <c r="G42" s="33"/>
    </row>
    <row r="43" ht="18.75" spans="1:7">
      <c r="A43" s="7"/>
      <c r="B43" s="33"/>
      <c r="C43" s="33"/>
      <c r="D43" s="33"/>
      <c r="E43" s="33" t="s">
        <v>137</v>
      </c>
      <c r="F43" s="116" t="s">
        <v>52</v>
      </c>
      <c r="G43" s="33"/>
    </row>
    <row r="44" ht="18.75" spans="1:7">
      <c r="A44" s="7"/>
      <c r="B44" s="33"/>
      <c r="C44" s="33"/>
      <c r="D44" s="33"/>
      <c r="E44" s="33" t="s">
        <v>138</v>
      </c>
      <c r="F44" s="116" t="s">
        <v>52</v>
      </c>
      <c r="G44" s="33"/>
    </row>
    <row r="45" ht="18.75" spans="1:7">
      <c r="A45" s="7"/>
      <c r="B45" s="33"/>
      <c r="C45" s="33"/>
      <c r="D45" s="33"/>
      <c r="E45" s="33" t="s">
        <v>139</v>
      </c>
      <c r="F45" s="116" t="s">
        <v>96</v>
      </c>
      <c r="G45" s="33"/>
    </row>
    <row r="46" ht="18.75" spans="1:7">
      <c r="A46" s="7"/>
      <c r="B46" s="11">
        <v>20202132</v>
      </c>
      <c r="C46" s="11">
        <v>2020213827</v>
      </c>
      <c r="D46" s="11" t="s">
        <v>140</v>
      </c>
      <c r="E46" s="11" t="s">
        <v>141</v>
      </c>
      <c r="F46" s="11" t="s">
        <v>92</v>
      </c>
      <c r="G46" s="11">
        <v>14</v>
      </c>
    </row>
    <row r="47" ht="18.75" spans="1:7">
      <c r="A47" s="7"/>
      <c r="B47" s="11"/>
      <c r="C47" s="11"/>
      <c r="D47" s="11"/>
      <c r="E47" s="11" t="s">
        <v>142</v>
      </c>
      <c r="F47" s="11" t="s">
        <v>61</v>
      </c>
      <c r="G47" s="11"/>
    </row>
    <row r="48" ht="18.75" spans="1:7">
      <c r="A48" s="7"/>
      <c r="B48" s="11"/>
      <c r="C48" s="11"/>
      <c r="D48" s="11"/>
      <c r="E48" s="11" t="s">
        <v>137</v>
      </c>
      <c r="F48" s="11" t="s">
        <v>39</v>
      </c>
      <c r="G48" s="11"/>
    </row>
    <row r="49" ht="18.75" spans="1:7">
      <c r="A49" s="7"/>
      <c r="B49" s="11"/>
      <c r="C49" s="11"/>
      <c r="D49" s="11"/>
      <c r="E49" s="11" t="s">
        <v>143</v>
      </c>
      <c r="F49" s="11" t="s">
        <v>42</v>
      </c>
      <c r="G49" s="11"/>
    </row>
    <row r="50" ht="18.75" spans="1:7">
      <c r="A50" s="7"/>
      <c r="B50" s="11"/>
      <c r="C50" s="11"/>
      <c r="D50" s="11"/>
      <c r="E50" s="11" t="s">
        <v>144</v>
      </c>
      <c r="F50" s="11" t="s">
        <v>94</v>
      </c>
      <c r="G50" s="11"/>
    </row>
    <row r="51" ht="18.75" spans="1:7">
      <c r="A51" s="7"/>
      <c r="B51" s="11"/>
      <c r="C51" s="11"/>
      <c r="D51" s="11"/>
      <c r="E51" s="11" t="s">
        <v>145</v>
      </c>
      <c r="F51" s="11" t="s">
        <v>61</v>
      </c>
      <c r="G51" s="11"/>
    </row>
    <row r="52" ht="18.75" spans="1:7">
      <c r="A52" s="7"/>
      <c r="B52" s="11"/>
      <c r="C52" s="11"/>
      <c r="D52" s="11"/>
      <c r="E52" s="11" t="s">
        <v>146</v>
      </c>
      <c r="F52" s="11" t="s">
        <v>47</v>
      </c>
      <c r="G52" s="11"/>
    </row>
    <row r="53" ht="18.75" spans="1:7">
      <c r="A53" s="7"/>
      <c r="B53" s="11"/>
      <c r="C53" s="11"/>
      <c r="D53" s="11"/>
      <c r="E53" s="11" t="s">
        <v>146</v>
      </c>
      <c r="F53" s="11" t="s">
        <v>96</v>
      </c>
      <c r="G53" s="11"/>
    </row>
    <row r="54" ht="18.75" spans="1:7">
      <c r="A54" s="7"/>
      <c r="B54" s="11">
        <v>20202133</v>
      </c>
      <c r="C54" s="11">
        <v>2020213603</v>
      </c>
      <c r="D54" s="11" t="s">
        <v>147</v>
      </c>
      <c r="E54" s="11" t="s">
        <v>146</v>
      </c>
      <c r="F54" s="11" t="s">
        <v>42</v>
      </c>
      <c r="G54" s="11">
        <v>30</v>
      </c>
    </row>
    <row r="55" ht="18.75" spans="1:7">
      <c r="A55" s="7"/>
      <c r="B55" s="11"/>
      <c r="C55" s="11"/>
      <c r="D55" s="11"/>
      <c r="E55" s="11" t="s">
        <v>145</v>
      </c>
      <c r="F55" s="11" t="s">
        <v>42</v>
      </c>
      <c r="G55" s="11"/>
    </row>
    <row r="56" ht="18.75" spans="1:7">
      <c r="A56" s="7"/>
      <c r="B56" s="11"/>
      <c r="C56" s="11"/>
      <c r="D56" s="11"/>
      <c r="E56" s="11" t="s">
        <v>59</v>
      </c>
      <c r="F56" s="11" t="s">
        <v>42</v>
      </c>
      <c r="G56" s="11"/>
    </row>
    <row r="57" ht="18.75" spans="1:7">
      <c r="A57" s="7"/>
      <c r="B57" s="11"/>
      <c r="C57" s="11"/>
      <c r="D57" s="11"/>
      <c r="E57" s="11" t="s">
        <v>143</v>
      </c>
      <c r="F57" s="11" t="s">
        <v>61</v>
      </c>
      <c r="G57" s="11"/>
    </row>
    <row r="58" ht="18.75" spans="1:7">
      <c r="A58" s="7"/>
      <c r="B58" s="11"/>
      <c r="C58" s="11"/>
      <c r="D58" s="11"/>
      <c r="E58" s="11" t="s">
        <v>148</v>
      </c>
      <c r="F58" s="11" t="s">
        <v>39</v>
      </c>
      <c r="G58" s="11"/>
    </row>
    <row r="59" ht="18.75" spans="1:7">
      <c r="A59" s="7"/>
      <c r="B59" s="11"/>
      <c r="C59" s="11"/>
      <c r="D59" s="11"/>
      <c r="E59" s="11" t="s">
        <v>149</v>
      </c>
      <c r="F59" s="11" t="s">
        <v>39</v>
      </c>
      <c r="G59" s="11"/>
    </row>
    <row r="60" ht="18.75" spans="1:7">
      <c r="A60" s="7"/>
      <c r="B60" s="11"/>
      <c r="C60" s="11"/>
      <c r="D60" s="11"/>
      <c r="E60" s="11" t="s">
        <v>146</v>
      </c>
      <c r="F60" s="11" t="s">
        <v>47</v>
      </c>
      <c r="G60" s="11"/>
    </row>
    <row r="61" ht="18.75" spans="1:7">
      <c r="A61" s="7"/>
      <c r="B61" s="11"/>
      <c r="C61" s="11"/>
      <c r="D61" s="11"/>
      <c r="E61" s="11" t="s">
        <v>150</v>
      </c>
      <c r="F61" s="11" t="s">
        <v>92</v>
      </c>
      <c r="G61" s="11"/>
    </row>
    <row r="62" ht="18.75" spans="1:7">
      <c r="A62" s="7"/>
      <c r="B62" s="11"/>
      <c r="C62" s="11"/>
      <c r="D62" s="11"/>
      <c r="E62" s="11" t="s">
        <v>151</v>
      </c>
      <c r="F62" s="11" t="s">
        <v>94</v>
      </c>
      <c r="G62" s="11"/>
    </row>
    <row r="63" ht="18.75" spans="1:7">
      <c r="A63" s="7"/>
      <c r="B63" s="11"/>
      <c r="C63" s="11"/>
      <c r="D63" s="11"/>
      <c r="E63" s="11" t="s">
        <v>149</v>
      </c>
      <c r="F63" s="11" t="s">
        <v>94</v>
      </c>
      <c r="G63" s="11"/>
    </row>
    <row r="64" ht="18.75" spans="1:7">
      <c r="A64" s="7"/>
      <c r="B64" s="11"/>
      <c r="C64" s="11"/>
      <c r="D64" s="11"/>
      <c r="E64" s="11" t="s">
        <v>143</v>
      </c>
      <c r="F64" s="11" t="s">
        <v>96</v>
      </c>
      <c r="G64" s="11"/>
    </row>
    <row r="65" ht="18.75" spans="1:7">
      <c r="A65" s="7"/>
      <c r="B65" s="11"/>
      <c r="C65" s="11"/>
      <c r="D65" s="11"/>
      <c r="E65" s="11" t="s">
        <v>152</v>
      </c>
      <c r="F65" s="11" t="s">
        <v>98</v>
      </c>
      <c r="G65" s="11"/>
    </row>
    <row r="66" ht="18.75" spans="1:7">
      <c r="A66" s="7"/>
      <c r="B66" s="7">
        <v>20202135</v>
      </c>
      <c r="C66" s="117">
        <v>2020213836</v>
      </c>
      <c r="D66" s="7" t="s">
        <v>153</v>
      </c>
      <c r="E66" s="7" t="s">
        <v>154</v>
      </c>
      <c r="F66" s="7" t="s">
        <v>155</v>
      </c>
      <c r="G66" s="7">
        <v>3</v>
      </c>
    </row>
    <row r="67" ht="18.75" spans="1:7">
      <c r="A67" s="7"/>
      <c r="B67" s="7"/>
      <c r="C67" s="117">
        <v>2020213216</v>
      </c>
      <c r="D67" s="7" t="s">
        <v>156</v>
      </c>
      <c r="E67" s="7" t="s">
        <v>157</v>
      </c>
      <c r="F67" s="7" t="s">
        <v>155</v>
      </c>
      <c r="G67" s="7">
        <v>3</v>
      </c>
    </row>
    <row r="68" ht="18.75" spans="1:7">
      <c r="A68" s="7"/>
      <c r="B68" s="7">
        <v>20202136</v>
      </c>
      <c r="C68" s="7">
        <v>2020213831</v>
      </c>
      <c r="D68" s="7" t="s">
        <v>158</v>
      </c>
      <c r="E68" s="7" t="s">
        <v>159</v>
      </c>
      <c r="F68" s="7" t="s">
        <v>160</v>
      </c>
      <c r="G68" s="7">
        <v>5</v>
      </c>
    </row>
    <row r="69" ht="18.75" spans="1:7">
      <c r="A69" s="7"/>
      <c r="B69" s="7"/>
      <c r="C69" s="7"/>
      <c r="D69" s="7"/>
      <c r="E69" s="7" t="s">
        <v>161</v>
      </c>
      <c r="F69" s="7" t="s">
        <v>162</v>
      </c>
      <c r="G69" s="7"/>
    </row>
    <row r="70" ht="18.75" spans="1:7">
      <c r="A70" s="7"/>
      <c r="B70" s="33">
        <v>20212132</v>
      </c>
      <c r="C70" s="33">
        <v>2021213238</v>
      </c>
      <c r="D70" s="33" t="s">
        <v>163</v>
      </c>
      <c r="E70" s="11" t="s">
        <v>143</v>
      </c>
      <c r="F70" s="116" t="s">
        <v>52</v>
      </c>
      <c r="G70" s="33">
        <v>2</v>
      </c>
    </row>
    <row r="71" ht="18.75" spans="1:7">
      <c r="A71" s="7"/>
      <c r="B71" s="33">
        <v>20212133</v>
      </c>
      <c r="C71" s="33">
        <v>2021213324</v>
      </c>
      <c r="D71" s="33" t="s">
        <v>164</v>
      </c>
      <c r="E71" s="11" t="s">
        <v>73</v>
      </c>
      <c r="F71" s="116" t="s">
        <v>96</v>
      </c>
      <c r="G71" s="33">
        <v>2</v>
      </c>
    </row>
    <row r="72" ht="18.75" spans="1:7">
      <c r="A72" s="7"/>
      <c r="B72" s="11">
        <v>20212134</v>
      </c>
      <c r="C72" s="11">
        <v>2021213434</v>
      </c>
      <c r="D72" s="11" t="s">
        <v>165</v>
      </c>
      <c r="E72" s="11" t="s">
        <v>166</v>
      </c>
      <c r="F72" s="11" t="s">
        <v>94</v>
      </c>
      <c r="G72" s="11">
        <v>3</v>
      </c>
    </row>
    <row r="73" ht="18.75" spans="1:7">
      <c r="A73" s="7"/>
      <c r="B73" s="7">
        <v>20212141</v>
      </c>
      <c r="C73" s="7">
        <v>2021214131</v>
      </c>
      <c r="D73" s="7" t="s">
        <v>167</v>
      </c>
      <c r="E73" s="7" t="s">
        <v>95</v>
      </c>
      <c r="F73" s="7" t="s">
        <v>42</v>
      </c>
      <c r="G73" s="7">
        <v>20</v>
      </c>
    </row>
    <row r="74" ht="18.75" spans="1:7">
      <c r="A74" s="7"/>
      <c r="B74" s="7"/>
      <c r="C74" s="7"/>
      <c r="D74" s="7"/>
      <c r="E74" s="7" t="s">
        <v>168</v>
      </c>
      <c r="F74" s="7" t="s">
        <v>42</v>
      </c>
      <c r="G74" s="7"/>
    </row>
    <row r="75" ht="18.75" spans="1:7">
      <c r="A75" s="7"/>
      <c r="B75" s="7"/>
      <c r="C75" s="7"/>
      <c r="D75" s="7"/>
      <c r="E75" s="7" t="s">
        <v>143</v>
      </c>
      <c r="F75" s="7" t="s">
        <v>61</v>
      </c>
      <c r="G75" s="7"/>
    </row>
    <row r="76" ht="18.75" spans="1:7">
      <c r="A76" s="7"/>
      <c r="B76" s="7"/>
      <c r="C76" s="7"/>
      <c r="D76" s="7"/>
      <c r="E76" s="7" t="s">
        <v>169</v>
      </c>
      <c r="F76" s="7" t="s">
        <v>61</v>
      </c>
      <c r="G76" s="7"/>
    </row>
    <row r="77" ht="18.75" spans="1:7">
      <c r="A77" s="7"/>
      <c r="B77" s="7"/>
      <c r="C77" s="7"/>
      <c r="D77" s="7"/>
      <c r="E77" s="7" t="s">
        <v>170</v>
      </c>
      <c r="F77" s="7" t="s">
        <v>47</v>
      </c>
      <c r="G77" s="7"/>
    </row>
    <row r="78" ht="18.75" spans="1:7">
      <c r="A78" s="7"/>
      <c r="B78" s="7"/>
      <c r="C78" s="7"/>
      <c r="D78" s="7"/>
      <c r="E78" s="7" t="s">
        <v>171</v>
      </c>
      <c r="F78" s="7" t="s">
        <v>92</v>
      </c>
      <c r="G78" s="7"/>
    </row>
    <row r="79" ht="18.75" spans="1:7">
      <c r="A79" s="7"/>
      <c r="B79" s="7"/>
      <c r="C79" s="7"/>
      <c r="D79" s="7"/>
      <c r="E79" s="7" t="s">
        <v>169</v>
      </c>
      <c r="F79" s="7" t="s">
        <v>52</v>
      </c>
      <c r="G79" s="7"/>
    </row>
    <row r="80" ht="18.75" spans="1:7">
      <c r="A80" s="7"/>
      <c r="B80" s="7"/>
      <c r="C80" s="7"/>
      <c r="D80" s="7"/>
      <c r="E80" s="7" t="s">
        <v>97</v>
      </c>
      <c r="F80" s="7" t="s">
        <v>52</v>
      </c>
      <c r="G80" s="7"/>
    </row>
    <row r="81" ht="18.75" spans="1:7">
      <c r="A81" s="7"/>
      <c r="B81" s="7"/>
      <c r="C81" s="7"/>
      <c r="D81" s="7"/>
      <c r="E81" s="7" t="s">
        <v>172</v>
      </c>
      <c r="F81" s="7" t="s">
        <v>98</v>
      </c>
      <c r="G81" s="7"/>
    </row>
    <row r="82" ht="18.75" spans="1:7">
      <c r="A82" s="7"/>
      <c r="B82" s="33">
        <v>20212143</v>
      </c>
      <c r="C82" s="11">
        <v>2021214301</v>
      </c>
      <c r="D82" s="33" t="s">
        <v>173</v>
      </c>
      <c r="E82" s="11" t="s">
        <v>95</v>
      </c>
      <c r="F82" s="116" t="s">
        <v>174</v>
      </c>
      <c r="G82" s="33">
        <v>2</v>
      </c>
    </row>
    <row r="83" ht="18.75" spans="1:7">
      <c r="A83" s="7"/>
      <c r="B83" s="33"/>
      <c r="C83" s="33">
        <v>2021214339</v>
      </c>
      <c r="D83" s="33" t="s">
        <v>175</v>
      </c>
      <c r="E83" s="11" t="s">
        <v>176</v>
      </c>
      <c r="F83" s="116" t="s">
        <v>52</v>
      </c>
      <c r="G83" s="33">
        <v>7</v>
      </c>
    </row>
    <row r="84" ht="18.75" spans="1:7">
      <c r="A84" s="7"/>
      <c r="B84" s="33"/>
      <c r="C84" s="33"/>
      <c r="D84" s="33"/>
      <c r="E84" s="11" t="s">
        <v>177</v>
      </c>
      <c r="F84" s="11" t="s">
        <v>52</v>
      </c>
      <c r="G84" s="33"/>
    </row>
    <row r="85" ht="18.75" spans="1:7">
      <c r="A85" s="7"/>
      <c r="B85" s="33"/>
      <c r="C85" s="33"/>
      <c r="D85" s="33"/>
      <c r="E85" s="11" t="s">
        <v>178</v>
      </c>
      <c r="F85" s="11" t="s">
        <v>98</v>
      </c>
      <c r="G85" s="33"/>
    </row>
    <row r="86" ht="18.75" spans="1:7">
      <c r="A86" s="7"/>
      <c r="B86" s="33">
        <v>20212144</v>
      </c>
      <c r="C86" s="11">
        <v>2021214432</v>
      </c>
      <c r="D86" s="33" t="s">
        <v>179</v>
      </c>
      <c r="E86" s="11" t="s">
        <v>95</v>
      </c>
      <c r="F86" s="11" t="s">
        <v>174</v>
      </c>
      <c r="G86" s="33">
        <v>2</v>
      </c>
    </row>
    <row r="87" ht="18.75" spans="1:7">
      <c r="A87" s="7"/>
      <c r="B87" s="33">
        <v>20212145</v>
      </c>
      <c r="C87" s="11">
        <v>2021214501</v>
      </c>
      <c r="D87" s="11" t="s">
        <v>180</v>
      </c>
      <c r="E87" s="11" t="s">
        <v>181</v>
      </c>
      <c r="F87" s="116" t="s">
        <v>39</v>
      </c>
      <c r="G87" s="11">
        <v>3</v>
      </c>
    </row>
    <row r="88" ht="18.75" spans="1:7">
      <c r="A88" s="7"/>
      <c r="B88" s="33"/>
      <c r="C88" s="11">
        <v>2021214522</v>
      </c>
      <c r="D88" s="11" t="s">
        <v>182</v>
      </c>
      <c r="E88" s="11" t="s">
        <v>97</v>
      </c>
      <c r="F88" s="116" t="s">
        <v>52</v>
      </c>
      <c r="G88" s="11">
        <v>5</v>
      </c>
    </row>
    <row r="89" ht="18.75" spans="1:7">
      <c r="A89" s="7"/>
      <c r="B89" s="33"/>
      <c r="C89" s="11"/>
      <c r="D89" s="11"/>
      <c r="E89" s="11" t="s">
        <v>177</v>
      </c>
      <c r="F89" s="11" t="s">
        <v>94</v>
      </c>
      <c r="G89" s="11"/>
    </row>
    <row r="90" ht="18.75" spans="1:7">
      <c r="A90" s="7"/>
      <c r="B90" s="33"/>
      <c r="C90" s="11">
        <v>2021214527</v>
      </c>
      <c r="D90" s="11" t="s">
        <v>183</v>
      </c>
      <c r="E90" s="11" t="s">
        <v>141</v>
      </c>
      <c r="F90" s="11" t="s">
        <v>96</v>
      </c>
      <c r="G90" s="11">
        <v>2</v>
      </c>
    </row>
    <row r="91" ht="18.75" spans="1:7">
      <c r="A91" s="118" t="s">
        <v>3</v>
      </c>
      <c r="B91" s="11">
        <v>20202433</v>
      </c>
      <c r="C91" s="119">
        <v>2020243341</v>
      </c>
      <c r="D91" s="119" t="s">
        <v>184</v>
      </c>
      <c r="E91" s="11" t="s">
        <v>40</v>
      </c>
      <c r="F91" s="11" t="s">
        <v>42</v>
      </c>
      <c r="G91" s="119">
        <v>4</v>
      </c>
    </row>
    <row r="92" ht="18.75" spans="1:7">
      <c r="A92" s="120"/>
      <c r="B92" s="11"/>
      <c r="C92" s="121"/>
      <c r="D92" s="121"/>
      <c r="E92" s="11" t="s">
        <v>185</v>
      </c>
      <c r="F92" s="11" t="s">
        <v>61</v>
      </c>
      <c r="G92" s="121"/>
    </row>
    <row r="93" ht="18.75" spans="1:7">
      <c r="A93" s="120"/>
      <c r="B93" s="11">
        <v>20192535</v>
      </c>
      <c r="C93" s="122">
        <v>2018213335</v>
      </c>
      <c r="D93" s="119" t="s">
        <v>186</v>
      </c>
      <c r="E93" s="11" t="s">
        <v>187</v>
      </c>
      <c r="F93" s="11" t="s">
        <v>42</v>
      </c>
      <c r="G93" s="119">
        <v>4</v>
      </c>
    </row>
    <row r="94" ht="18.75" spans="1:7">
      <c r="A94" s="120"/>
      <c r="B94" s="11"/>
      <c r="C94" s="85"/>
      <c r="D94" s="121"/>
      <c r="E94" s="11" t="s">
        <v>188</v>
      </c>
      <c r="F94" s="11" t="s">
        <v>42</v>
      </c>
      <c r="G94" s="121"/>
    </row>
    <row r="95" ht="18.75" spans="1:7">
      <c r="A95" s="120"/>
      <c r="B95" s="11"/>
      <c r="C95" s="11">
        <v>2019253533</v>
      </c>
      <c r="D95" s="11" t="s">
        <v>46</v>
      </c>
      <c r="E95" s="11" t="s">
        <v>189</v>
      </c>
      <c r="F95" s="11" t="s">
        <v>96</v>
      </c>
      <c r="G95" s="11">
        <v>2</v>
      </c>
    </row>
    <row r="96" ht="18.75" spans="1:7">
      <c r="A96" s="120"/>
      <c r="B96" s="11">
        <v>20202435</v>
      </c>
      <c r="C96" s="119">
        <v>2020243504</v>
      </c>
      <c r="D96" s="119" t="s">
        <v>190</v>
      </c>
      <c r="E96" s="11" t="s">
        <v>191</v>
      </c>
      <c r="F96" s="11" t="s">
        <v>96</v>
      </c>
      <c r="G96" s="119">
        <v>4</v>
      </c>
    </row>
    <row r="97" ht="18.75" spans="1:7">
      <c r="A97" s="120"/>
      <c r="B97" s="11"/>
      <c r="C97" s="121"/>
      <c r="D97" s="121"/>
      <c r="E97" s="11" t="s">
        <v>50</v>
      </c>
      <c r="F97" s="11" t="s">
        <v>96</v>
      </c>
      <c r="G97" s="121"/>
    </row>
    <row r="98" ht="18.75" spans="1:7">
      <c r="A98" s="120"/>
      <c r="B98" s="11">
        <v>20192534</v>
      </c>
      <c r="C98" s="122">
        <v>2019253434</v>
      </c>
      <c r="D98" s="119" t="s">
        <v>192</v>
      </c>
      <c r="E98" s="11" t="s">
        <v>193</v>
      </c>
      <c r="F98" s="11" t="s">
        <v>42</v>
      </c>
      <c r="G98" s="119">
        <v>20</v>
      </c>
    </row>
    <row r="99" ht="18.75" spans="1:7">
      <c r="A99" s="120"/>
      <c r="B99" s="11"/>
      <c r="C99" s="123"/>
      <c r="D99" s="124"/>
      <c r="E99" s="11" t="s">
        <v>54</v>
      </c>
      <c r="F99" s="11" t="s">
        <v>61</v>
      </c>
      <c r="G99" s="124"/>
    </row>
    <row r="100" ht="18.75" spans="1:7">
      <c r="A100" s="120"/>
      <c r="B100" s="11"/>
      <c r="C100" s="123"/>
      <c r="D100" s="124"/>
      <c r="E100" s="11" t="s">
        <v>194</v>
      </c>
      <c r="F100" s="11" t="s">
        <v>61</v>
      </c>
      <c r="G100" s="124"/>
    </row>
    <row r="101" ht="18.75" spans="1:7">
      <c r="A101" s="120"/>
      <c r="B101" s="11"/>
      <c r="C101" s="123"/>
      <c r="D101" s="124"/>
      <c r="E101" s="11" t="s">
        <v>129</v>
      </c>
      <c r="F101" s="11" t="s">
        <v>47</v>
      </c>
      <c r="G101" s="124"/>
    </row>
    <row r="102" ht="18.75" spans="1:7">
      <c r="A102" s="120"/>
      <c r="B102" s="11"/>
      <c r="C102" s="123"/>
      <c r="D102" s="124"/>
      <c r="E102" s="11" t="s">
        <v>195</v>
      </c>
      <c r="F102" s="11" t="s">
        <v>52</v>
      </c>
      <c r="G102" s="124"/>
    </row>
    <row r="103" ht="18.75" spans="1:7">
      <c r="A103" s="120"/>
      <c r="B103" s="11"/>
      <c r="C103" s="123"/>
      <c r="D103" s="124"/>
      <c r="E103" s="11" t="s">
        <v>196</v>
      </c>
      <c r="F103" s="11" t="s">
        <v>52</v>
      </c>
      <c r="G103" s="124"/>
    </row>
    <row r="104" ht="18.75" spans="1:7">
      <c r="A104" s="120"/>
      <c r="B104" s="11"/>
      <c r="C104" s="123"/>
      <c r="D104" s="124"/>
      <c r="E104" s="11" t="s">
        <v>197</v>
      </c>
      <c r="F104" s="11" t="s">
        <v>94</v>
      </c>
      <c r="G104" s="124"/>
    </row>
    <row r="105" ht="18.75" spans="1:7">
      <c r="A105" s="120"/>
      <c r="B105" s="11"/>
      <c r="C105" s="123"/>
      <c r="D105" s="124"/>
      <c r="E105" s="11" t="s">
        <v>198</v>
      </c>
      <c r="F105" s="11" t="s">
        <v>96</v>
      </c>
      <c r="G105" s="124"/>
    </row>
    <row r="106" ht="18.75" spans="1:7">
      <c r="A106" s="120"/>
      <c r="B106" s="11"/>
      <c r="C106" s="85"/>
      <c r="D106" s="121"/>
      <c r="E106" s="11" t="s">
        <v>197</v>
      </c>
      <c r="F106" s="11" t="s">
        <v>98</v>
      </c>
      <c r="G106" s="121"/>
    </row>
    <row r="107" ht="18.75" spans="1:7">
      <c r="A107" s="120"/>
      <c r="B107" s="119">
        <v>20212434</v>
      </c>
      <c r="C107" s="119">
        <v>2021243427</v>
      </c>
      <c r="D107" s="119" t="s">
        <v>199</v>
      </c>
      <c r="E107" s="11" t="s">
        <v>200</v>
      </c>
      <c r="F107" s="11" t="s">
        <v>42</v>
      </c>
      <c r="G107" s="119">
        <v>4</v>
      </c>
    </row>
    <row r="108" ht="18.75" spans="1:7">
      <c r="A108" s="120"/>
      <c r="B108" s="124"/>
      <c r="C108" s="121"/>
      <c r="D108" s="121"/>
      <c r="E108" s="11" t="s">
        <v>201</v>
      </c>
      <c r="F108" s="11" t="s">
        <v>42</v>
      </c>
      <c r="G108" s="121"/>
    </row>
    <row r="109" ht="18.75" spans="1:7">
      <c r="A109" s="120"/>
      <c r="B109" s="124"/>
      <c r="C109" s="119">
        <v>2021243428</v>
      </c>
      <c r="D109" s="119" t="s">
        <v>202</v>
      </c>
      <c r="E109" s="11" t="s">
        <v>200</v>
      </c>
      <c r="F109" s="11" t="s">
        <v>42</v>
      </c>
      <c r="G109" s="119">
        <v>4</v>
      </c>
    </row>
    <row r="110" ht="18.75" spans="1:7">
      <c r="A110" s="120"/>
      <c r="B110" s="124"/>
      <c r="C110" s="121"/>
      <c r="D110" s="121"/>
      <c r="E110" s="11" t="s">
        <v>203</v>
      </c>
      <c r="F110" s="11" t="s">
        <v>42</v>
      </c>
      <c r="G110" s="121"/>
    </row>
    <row r="111" ht="18.75" spans="1:7">
      <c r="A111" s="120"/>
      <c r="B111" s="121"/>
      <c r="C111" s="11">
        <v>2021243415</v>
      </c>
      <c r="D111" s="11" t="s">
        <v>204</v>
      </c>
      <c r="E111" s="11" t="s">
        <v>205</v>
      </c>
      <c r="F111" s="11" t="s">
        <v>92</v>
      </c>
      <c r="G111" s="11">
        <v>3</v>
      </c>
    </row>
    <row r="112" ht="18.75" spans="1:7">
      <c r="A112" s="120"/>
      <c r="B112" s="11">
        <v>20202634</v>
      </c>
      <c r="C112" s="11">
        <v>2020263311</v>
      </c>
      <c r="D112" s="11" t="s">
        <v>206</v>
      </c>
      <c r="E112" s="11" t="s">
        <v>207</v>
      </c>
      <c r="F112" s="11" t="s">
        <v>39</v>
      </c>
      <c r="G112" s="11">
        <v>3</v>
      </c>
    </row>
    <row r="113" ht="18.75" spans="1:7">
      <c r="A113" s="120"/>
      <c r="B113" s="11">
        <v>20212631</v>
      </c>
      <c r="C113" s="83">
        <v>2021263129</v>
      </c>
      <c r="D113" s="109" t="s">
        <v>208</v>
      </c>
      <c r="E113" s="11" t="s">
        <v>209</v>
      </c>
      <c r="F113" s="11" t="s">
        <v>210</v>
      </c>
      <c r="G113" s="11">
        <v>4</v>
      </c>
    </row>
    <row r="114" ht="18.75" spans="1:7">
      <c r="A114" s="120"/>
      <c r="B114" s="11"/>
      <c r="C114" s="83">
        <v>2021263133</v>
      </c>
      <c r="D114" s="109" t="s">
        <v>211</v>
      </c>
      <c r="E114" s="11" t="s">
        <v>209</v>
      </c>
      <c r="F114" s="11" t="s">
        <v>210</v>
      </c>
      <c r="G114" s="11">
        <v>4</v>
      </c>
    </row>
    <row r="115" ht="18.75" spans="1:7">
      <c r="A115" s="120"/>
      <c r="B115" s="11"/>
      <c r="C115" s="83">
        <v>2021263127</v>
      </c>
      <c r="D115" s="109" t="s">
        <v>212</v>
      </c>
      <c r="E115" s="11" t="s">
        <v>209</v>
      </c>
      <c r="F115" s="11" t="s">
        <v>210</v>
      </c>
      <c r="G115" s="11">
        <v>4</v>
      </c>
    </row>
    <row r="116" ht="18.75" spans="1:7">
      <c r="A116" s="120"/>
      <c r="B116" s="11"/>
      <c r="C116" s="11">
        <v>2021263112</v>
      </c>
      <c r="D116" s="109" t="s">
        <v>213</v>
      </c>
      <c r="E116" s="11" t="s">
        <v>143</v>
      </c>
      <c r="F116" s="11" t="s">
        <v>96</v>
      </c>
      <c r="G116" s="11">
        <v>2</v>
      </c>
    </row>
    <row r="117" ht="18.75" spans="1:7">
      <c r="A117" s="120"/>
      <c r="B117" s="119">
        <v>20212633</v>
      </c>
      <c r="C117" s="119">
        <v>2021263314</v>
      </c>
      <c r="D117" s="119" t="s">
        <v>214</v>
      </c>
      <c r="E117" s="11" t="s">
        <v>143</v>
      </c>
      <c r="F117" s="11" t="s">
        <v>96</v>
      </c>
      <c r="G117" s="119">
        <v>4</v>
      </c>
    </row>
    <row r="118" ht="18.75" spans="1:7">
      <c r="A118" s="120"/>
      <c r="B118" s="124"/>
      <c r="C118" s="121"/>
      <c r="D118" s="121"/>
      <c r="E118" s="11" t="s">
        <v>215</v>
      </c>
      <c r="F118" s="11" t="s">
        <v>96</v>
      </c>
      <c r="G118" s="121"/>
    </row>
    <row r="119" ht="18.75" spans="1:7">
      <c r="A119" s="120"/>
      <c r="B119" s="121"/>
      <c r="C119" s="11">
        <v>2021263322</v>
      </c>
      <c r="D119" s="11" t="s">
        <v>216</v>
      </c>
      <c r="E119" s="11" t="s">
        <v>143</v>
      </c>
      <c r="F119" s="11" t="s">
        <v>96</v>
      </c>
      <c r="G119" s="11">
        <v>2</v>
      </c>
    </row>
    <row r="120" ht="18.75" spans="1:7">
      <c r="A120" s="120"/>
      <c r="B120" s="11">
        <v>20202535</v>
      </c>
      <c r="C120" s="11">
        <v>2020253513</v>
      </c>
      <c r="D120" s="11" t="s">
        <v>217</v>
      </c>
      <c r="E120" s="11" t="s">
        <v>50</v>
      </c>
      <c r="F120" s="11" t="s">
        <v>61</v>
      </c>
      <c r="G120" s="11">
        <v>2</v>
      </c>
    </row>
    <row r="121" ht="18.75" spans="1:7">
      <c r="A121" s="120"/>
      <c r="B121" s="11"/>
      <c r="C121" s="11">
        <v>2020253532</v>
      </c>
      <c r="D121" s="11" t="s">
        <v>218</v>
      </c>
      <c r="E121" s="11" t="s">
        <v>50</v>
      </c>
      <c r="F121" s="11" t="s">
        <v>61</v>
      </c>
      <c r="G121" s="11">
        <v>2</v>
      </c>
    </row>
    <row r="122" ht="17" customHeight="1" spans="1:7">
      <c r="A122" s="120"/>
      <c r="B122" s="11">
        <v>20212632</v>
      </c>
      <c r="C122" s="83">
        <v>2021263204</v>
      </c>
      <c r="D122" s="11" t="s">
        <v>219</v>
      </c>
      <c r="E122" s="11" t="s">
        <v>220</v>
      </c>
      <c r="F122" s="11" t="s">
        <v>221</v>
      </c>
      <c r="G122" s="11">
        <v>8</v>
      </c>
    </row>
    <row r="123" ht="18.75" spans="1:7">
      <c r="A123" s="120"/>
      <c r="B123" s="11"/>
      <c r="C123" s="83">
        <v>2021263202</v>
      </c>
      <c r="D123" s="11" t="s">
        <v>222</v>
      </c>
      <c r="E123" s="11" t="s">
        <v>73</v>
      </c>
      <c r="F123" s="11" t="s">
        <v>61</v>
      </c>
      <c r="G123" s="11">
        <v>8</v>
      </c>
    </row>
    <row r="124" ht="18.75" spans="1:7">
      <c r="A124" s="120"/>
      <c r="B124" s="11"/>
      <c r="C124" s="83">
        <v>2021263203</v>
      </c>
      <c r="D124" s="11" t="s">
        <v>223</v>
      </c>
      <c r="E124" s="11" t="s">
        <v>73</v>
      </c>
      <c r="F124" s="11" t="s">
        <v>61</v>
      </c>
      <c r="G124" s="11">
        <v>2</v>
      </c>
    </row>
    <row r="125" ht="18.75" spans="1:7">
      <c r="A125" s="120"/>
      <c r="B125" s="11"/>
      <c r="C125" s="83">
        <v>2021263240</v>
      </c>
      <c r="D125" s="11" t="s">
        <v>224</v>
      </c>
      <c r="E125" s="11" t="s">
        <v>73</v>
      </c>
      <c r="F125" s="11" t="s">
        <v>61</v>
      </c>
      <c r="G125" s="11">
        <v>2</v>
      </c>
    </row>
    <row r="126" ht="18.75" spans="1:7">
      <c r="A126" s="120"/>
      <c r="B126" s="11"/>
      <c r="C126" s="83">
        <v>2021263235</v>
      </c>
      <c r="D126" s="11" t="s">
        <v>225</v>
      </c>
      <c r="E126" s="11" t="s">
        <v>73</v>
      </c>
      <c r="F126" s="11" t="s">
        <v>61</v>
      </c>
      <c r="G126" s="11">
        <v>2</v>
      </c>
    </row>
    <row r="127" ht="18.75" spans="1:7">
      <c r="A127" s="120"/>
      <c r="B127" s="11">
        <v>20202632</v>
      </c>
      <c r="C127" s="11">
        <v>2020263225</v>
      </c>
      <c r="D127" s="11" t="s">
        <v>226</v>
      </c>
      <c r="E127" s="11" t="s">
        <v>227</v>
      </c>
      <c r="F127" s="11" t="s">
        <v>221</v>
      </c>
      <c r="G127" s="11">
        <v>8</v>
      </c>
    </row>
    <row r="128" ht="18.75" spans="1:7">
      <c r="A128" s="120"/>
      <c r="B128" s="11"/>
      <c r="C128" s="11">
        <v>2020263218</v>
      </c>
      <c r="D128" s="11" t="s">
        <v>228</v>
      </c>
      <c r="E128" s="11" t="s">
        <v>227</v>
      </c>
      <c r="F128" s="11" t="s">
        <v>221</v>
      </c>
      <c r="G128" s="11">
        <v>8</v>
      </c>
    </row>
    <row r="129" ht="18.75" spans="1:7">
      <c r="A129" s="120"/>
      <c r="B129" s="119">
        <v>20192431</v>
      </c>
      <c r="C129" s="122">
        <v>2019243125</v>
      </c>
      <c r="D129" s="119" t="s">
        <v>229</v>
      </c>
      <c r="E129" s="11" t="s">
        <v>230</v>
      </c>
      <c r="F129" s="11" t="s">
        <v>96</v>
      </c>
      <c r="G129" s="119">
        <v>4</v>
      </c>
    </row>
    <row r="130" ht="18.75" spans="1:7">
      <c r="A130" s="120"/>
      <c r="B130" s="124"/>
      <c r="C130" s="85"/>
      <c r="D130" s="121"/>
      <c r="E130" s="11" t="s">
        <v>230</v>
      </c>
      <c r="F130" s="11" t="s">
        <v>96</v>
      </c>
      <c r="G130" s="121"/>
    </row>
    <row r="131" ht="18.75" spans="1:7">
      <c r="A131" s="120"/>
      <c r="B131" s="124"/>
      <c r="C131" s="122">
        <v>2019243136</v>
      </c>
      <c r="D131" s="119" t="s">
        <v>231</v>
      </c>
      <c r="E131" s="11" t="s">
        <v>232</v>
      </c>
      <c r="F131" s="11" t="s">
        <v>96</v>
      </c>
      <c r="G131" s="119">
        <v>4</v>
      </c>
    </row>
    <row r="132" ht="18.75" spans="1:7">
      <c r="A132" s="120"/>
      <c r="B132" s="121"/>
      <c r="C132" s="85"/>
      <c r="D132" s="121"/>
      <c r="E132" s="11" t="s">
        <v>232</v>
      </c>
      <c r="F132" s="11" t="s">
        <v>96</v>
      </c>
      <c r="G132" s="121"/>
    </row>
    <row r="133" ht="18.75" spans="1:7">
      <c r="A133" s="120"/>
      <c r="B133" s="11">
        <v>20202631</v>
      </c>
      <c r="C133" s="11">
        <v>2020263233</v>
      </c>
      <c r="D133" s="11" t="s">
        <v>233</v>
      </c>
      <c r="E133" s="11" t="s">
        <v>50</v>
      </c>
      <c r="F133" s="11" t="s">
        <v>96</v>
      </c>
      <c r="G133" s="11">
        <v>2</v>
      </c>
    </row>
    <row r="134" ht="18.75" spans="1:7">
      <c r="A134" s="120"/>
      <c r="B134" s="119">
        <v>20202430</v>
      </c>
      <c r="C134" s="119">
        <v>2020253323</v>
      </c>
      <c r="D134" s="119" t="s">
        <v>234</v>
      </c>
      <c r="E134" s="11" t="s">
        <v>235</v>
      </c>
      <c r="F134" s="11" t="s">
        <v>42</v>
      </c>
      <c r="G134" s="119">
        <v>4</v>
      </c>
    </row>
    <row r="135" ht="18.75" spans="1:7">
      <c r="A135" s="120"/>
      <c r="B135" s="124"/>
      <c r="C135" s="121"/>
      <c r="D135" s="121"/>
      <c r="E135" s="11" t="s">
        <v>236</v>
      </c>
      <c r="F135" s="11" t="s">
        <v>42</v>
      </c>
      <c r="G135" s="121"/>
    </row>
    <row r="136" ht="18.75" spans="1:7">
      <c r="A136" s="120"/>
      <c r="B136" s="124"/>
      <c r="C136" s="83">
        <v>2020253526</v>
      </c>
      <c r="D136" s="11" t="s">
        <v>237</v>
      </c>
      <c r="E136" s="11" t="s">
        <v>238</v>
      </c>
      <c r="F136" s="11" t="s">
        <v>52</v>
      </c>
      <c r="G136" s="11">
        <v>2</v>
      </c>
    </row>
    <row r="137" ht="18.75" spans="1:7">
      <c r="A137" s="120"/>
      <c r="B137" s="124"/>
      <c r="C137" s="83">
        <v>2020213725</v>
      </c>
      <c r="D137" s="11" t="s">
        <v>239</v>
      </c>
      <c r="E137" s="11" t="s">
        <v>238</v>
      </c>
      <c r="F137" s="11" t="s">
        <v>52</v>
      </c>
      <c r="G137" s="11">
        <v>2</v>
      </c>
    </row>
    <row r="138" ht="18.75" spans="1:7">
      <c r="A138" s="120"/>
      <c r="B138" s="124"/>
      <c r="C138" s="122">
        <v>2020242533</v>
      </c>
      <c r="D138" s="119" t="s">
        <v>240</v>
      </c>
      <c r="E138" s="11" t="s">
        <v>238</v>
      </c>
      <c r="F138" s="11" t="s">
        <v>52</v>
      </c>
      <c r="G138" s="119">
        <v>4</v>
      </c>
    </row>
    <row r="139" ht="18.75" spans="1:7">
      <c r="A139" s="120"/>
      <c r="B139" s="124"/>
      <c r="C139" s="85"/>
      <c r="D139" s="121"/>
      <c r="E139" s="11" t="s">
        <v>40</v>
      </c>
      <c r="F139" s="11" t="s">
        <v>96</v>
      </c>
      <c r="G139" s="121"/>
    </row>
    <row r="140" ht="18.75" spans="1:7">
      <c r="A140" s="120"/>
      <c r="B140" s="124"/>
      <c r="C140" s="122">
        <v>2020213823</v>
      </c>
      <c r="D140" s="119" t="s">
        <v>241</v>
      </c>
      <c r="E140" s="11" t="s">
        <v>238</v>
      </c>
      <c r="F140" s="11" t="s">
        <v>52</v>
      </c>
      <c r="G140" s="119">
        <v>4</v>
      </c>
    </row>
    <row r="141" ht="18.75" spans="1:7">
      <c r="A141" s="120"/>
      <c r="B141" s="121"/>
      <c r="C141" s="85"/>
      <c r="D141" s="121"/>
      <c r="E141" s="11" t="s">
        <v>40</v>
      </c>
      <c r="F141" s="11" t="s">
        <v>96</v>
      </c>
      <c r="G141" s="121"/>
    </row>
    <row r="142" ht="18.75" spans="1:7">
      <c r="A142" s="120"/>
      <c r="B142" s="11">
        <v>20192531</v>
      </c>
      <c r="C142" s="11">
        <v>2019253135</v>
      </c>
      <c r="D142" s="11" t="s">
        <v>242</v>
      </c>
      <c r="E142" s="11" t="s">
        <v>243</v>
      </c>
      <c r="F142" s="11" t="s">
        <v>44</v>
      </c>
      <c r="G142" s="11">
        <v>3</v>
      </c>
    </row>
    <row r="143" ht="18.75" spans="1:7">
      <c r="A143" s="120"/>
      <c r="B143" s="11"/>
      <c r="C143" s="119">
        <v>2019253123</v>
      </c>
      <c r="D143" s="119" t="s">
        <v>244</v>
      </c>
      <c r="E143" s="11" t="s">
        <v>243</v>
      </c>
      <c r="F143" s="11" t="s">
        <v>44</v>
      </c>
      <c r="G143" s="119">
        <v>19</v>
      </c>
    </row>
    <row r="144" ht="18.75" spans="1:7">
      <c r="A144" s="120"/>
      <c r="B144" s="11"/>
      <c r="C144" s="124"/>
      <c r="D144" s="124"/>
      <c r="E144" s="11" t="s">
        <v>129</v>
      </c>
      <c r="F144" s="11" t="s">
        <v>42</v>
      </c>
      <c r="G144" s="124"/>
    </row>
    <row r="145" ht="18.75" spans="1:7">
      <c r="A145" s="120"/>
      <c r="B145" s="11"/>
      <c r="C145" s="124"/>
      <c r="D145" s="124"/>
      <c r="E145" s="11" t="s">
        <v>245</v>
      </c>
      <c r="F145" s="11" t="s">
        <v>61</v>
      </c>
      <c r="G145" s="124"/>
    </row>
    <row r="146" ht="18.75" spans="1:7">
      <c r="A146" s="120"/>
      <c r="B146" s="11"/>
      <c r="C146" s="124"/>
      <c r="D146" s="124"/>
      <c r="E146" s="11" t="s">
        <v>246</v>
      </c>
      <c r="F146" s="11" t="s">
        <v>47</v>
      </c>
      <c r="G146" s="124"/>
    </row>
    <row r="147" ht="18.75" spans="1:7">
      <c r="A147" s="120"/>
      <c r="B147" s="11"/>
      <c r="C147" s="124"/>
      <c r="D147" s="124"/>
      <c r="E147" s="11" t="s">
        <v>54</v>
      </c>
      <c r="F147" s="11" t="s">
        <v>52</v>
      </c>
      <c r="G147" s="124"/>
    </row>
    <row r="148" ht="18.75" spans="1:7">
      <c r="A148" s="120"/>
      <c r="B148" s="11"/>
      <c r="C148" s="124"/>
      <c r="D148" s="124"/>
      <c r="E148" s="11" t="s">
        <v>129</v>
      </c>
      <c r="F148" s="11" t="s">
        <v>52</v>
      </c>
      <c r="G148" s="124"/>
    </row>
    <row r="149" ht="18.75" spans="1:7">
      <c r="A149" s="120"/>
      <c r="B149" s="11"/>
      <c r="C149" s="124"/>
      <c r="D149" s="124"/>
      <c r="E149" s="11" t="s">
        <v>247</v>
      </c>
      <c r="F149" s="11" t="s">
        <v>96</v>
      </c>
      <c r="G149" s="124"/>
    </row>
    <row r="150" ht="18.75" spans="1:7">
      <c r="A150" s="120"/>
      <c r="B150" s="11"/>
      <c r="C150" s="124"/>
      <c r="D150" s="124"/>
      <c r="E150" s="11" t="s">
        <v>248</v>
      </c>
      <c r="F150" s="11" t="s">
        <v>96</v>
      </c>
      <c r="G150" s="124"/>
    </row>
    <row r="151" ht="18.75" spans="1:7">
      <c r="A151" s="120"/>
      <c r="B151" s="11"/>
      <c r="C151" s="121"/>
      <c r="D151" s="121"/>
      <c r="E151" s="11" t="s">
        <v>249</v>
      </c>
      <c r="F151" s="11" t="s">
        <v>96</v>
      </c>
      <c r="G151" s="121"/>
    </row>
    <row r="152" ht="18.75" spans="1:7">
      <c r="A152" s="120"/>
      <c r="B152" s="11"/>
      <c r="C152" s="11">
        <v>2019253118</v>
      </c>
      <c r="D152" s="11" t="s">
        <v>250</v>
      </c>
      <c r="E152" s="11" t="s">
        <v>246</v>
      </c>
      <c r="F152" s="11" t="s">
        <v>47</v>
      </c>
      <c r="G152" s="11">
        <v>2</v>
      </c>
    </row>
    <row r="153" ht="18.75" spans="1:7">
      <c r="A153" s="120"/>
      <c r="B153" s="11"/>
      <c r="C153" s="119">
        <v>2019253123</v>
      </c>
      <c r="D153" s="119" t="s">
        <v>251</v>
      </c>
      <c r="E153" s="11" t="s">
        <v>248</v>
      </c>
      <c r="F153" s="11" t="s">
        <v>96</v>
      </c>
      <c r="G153" s="119">
        <v>4</v>
      </c>
    </row>
    <row r="154" ht="18.75" spans="1:7">
      <c r="A154" s="120"/>
      <c r="B154" s="11"/>
      <c r="C154" s="121"/>
      <c r="D154" s="121"/>
      <c r="E154" s="11" t="s">
        <v>249</v>
      </c>
      <c r="F154" s="11" t="s">
        <v>96</v>
      </c>
      <c r="G154" s="121"/>
    </row>
    <row r="155" ht="18.75" spans="1:7">
      <c r="A155" s="120"/>
      <c r="B155" s="11">
        <v>20212431</v>
      </c>
      <c r="C155" s="119">
        <v>2019213328</v>
      </c>
      <c r="D155" s="119" t="s">
        <v>252</v>
      </c>
      <c r="E155" s="11" t="s">
        <v>143</v>
      </c>
      <c r="F155" s="11" t="s">
        <v>42</v>
      </c>
      <c r="G155" s="119">
        <v>6</v>
      </c>
    </row>
    <row r="156" ht="18.75" spans="1:7">
      <c r="A156" s="120"/>
      <c r="B156" s="11"/>
      <c r="C156" s="124"/>
      <c r="D156" s="124"/>
      <c r="E156" s="11" t="s">
        <v>253</v>
      </c>
      <c r="F156" s="11" t="s">
        <v>42</v>
      </c>
      <c r="G156" s="124"/>
    </row>
    <row r="157" ht="18.75" spans="1:7">
      <c r="A157" s="120"/>
      <c r="B157" s="11"/>
      <c r="C157" s="121"/>
      <c r="D157" s="121"/>
      <c r="E157" s="11" t="s">
        <v>254</v>
      </c>
      <c r="F157" s="11" t="s">
        <v>42</v>
      </c>
      <c r="G157" s="121"/>
    </row>
    <row r="158" ht="18.75" spans="1:7">
      <c r="A158" s="120"/>
      <c r="B158" s="11">
        <v>20212433</v>
      </c>
      <c r="C158" s="11">
        <v>2021243306</v>
      </c>
      <c r="D158" s="11" t="s">
        <v>255</v>
      </c>
      <c r="E158" s="11" t="s">
        <v>143</v>
      </c>
      <c r="F158" s="11" t="s">
        <v>42</v>
      </c>
      <c r="G158" s="11">
        <v>2</v>
      </c>
    </row>
    <row r="159" ht="18.75" spans="1:7">
      <c r="A159" s="125"/>
      <c r="B159" s="11"/>
      <c r="C159" s="11">
        <v>2021243307</v>
      </c>
      <c r="D159" s="11" t="s">
        <v>256</v>
      </c>
      <c r="E159" s="11" t="s">
        <v>143</v>
      </c>
      <c r="F159" s="11" t="s">
        <v>42</v>
      </c>
      <c r="G159" s="11">
        <v>2</v>
      </c>
    </row>
    <row r="160" ht="18.75" spans="1:7">
      <c r="A160" s="126" t="s">
        <v>4</v>
      </c>
      <c r="B160" s="127">
        <v>20193031</v>
      </c>
      <c r="C160" s="127">
        <v>2019303105</v>
      </c>
      <c r="D160" s="127" t="s">
        <v>257</v>
      </c>
      <c r="E160" s="33" t="s">
        <v>258</v>
      </c>
      <c r="F160" s="33" t="s">
        <v>42</v>
      </c>
      <c r="G160" s="127">
        <v>4</v>
      </c>
    </row>
    <row r="161" ht="18.75" spans="1:7">
      <c r="A161" s="126"/>
      <c r="B161" s="128"/>
      <c r="C161" s="129"/>
      <c r="D161" s="129"/>
      <c r="E161" s="33" t="s">
        <v>259</v>
      </c>
      <c r="F161" s="33" t="s">
        <v>61</v>
      </c>
      <c r="G161" s="129"/>
    </row>
    <row r="162" ht="18.75" spans="1:7">
      <c r="A162" s="126"/>
      <c r="B162" s="128"/>
      <c r="C162" s="127">
        <v>2019303114</v>
      </c>
      <c r="D162" s="127" t="s">
        <v>260</v>
      </c>
      <c r="E162" s="33" t="s">
        <v>258</v>
      </c>
      <c r="F162" s="33" t="s">
        <v>42</v>
      </c>
      <c r="G162" s="127">
        <v>4</v>
      </c>
    </row>
    <row r="163" ht="18.75" spans="1:7">
      <c r="A163" s="126"/>
      <c r="B163" s="128"/>
      <c r="C163" s="129"/>
      <c r="D163" s="129"/>
      <c r="E163" s="33" t="s">
        <v>259</v>
      </c>
      <c r="F163" s="33" t="s">
        <v>61</v>
      </c>
      <c r="G163" s="129"/>
    </row>
    <row r="164" ht="18.75" spans="1:7">
      <c r="A164" s="126"/>
      <c r="B164" s="128"/>
      <c r="C164" s="127">
        <v>2019303117</v>
      </c>
      <c r="D164" s="127" t="s">
        <v>261</v>
      </c>
      <c r="E164" s="33" t="s">
        <v>258</v>
      </c>
      <c r="F164" s="33" t="s">
        <v>42</v>
      </c>
      <c r="G164" s="127">
        <v>4</v>
      </c>
    </row>
    <row r="165" ht="18.75" spans="1:7">
      <c r="A165" s="126"/>
      <c r="B165" s="128"/>
      <c r="C165" s="129"/>
      <c r="D165" s="129"/>
      <c r="E165" s="33" t="s">
        <v>259</v>
      </c>
      <c r="F165" s="33" t="s">
        <v>61</v>
      </c>
      <c r="G165" s="129"/>
    </row>
    <row r="166" ht="18.75" spans="1:7">
      <c r="A166" s="126"/>
      <c r="B166" s="128"/>
      <c r="C166" s="127">
        <v>2019303122</v>
      </c>
      <c r="D166" s="127" t="s">
        <v>262</v>
      </c>
      <c r="E166" s="33" t="s">
        <v>258</v>
      </c>
      <c r="F166" s="33" t="s">
        <v>42</v>
      </c>
      <c r="G166" s="127">
        <v>4</v>
      </c>
    </row>
    <row r="167" ht="18.75" spans="1:7">
      <c r="A167" s="126"/>
      <c r="B167" s="128"/>
      <c r="C167" s="129"/>
      <c r="D167" s="129"/>
      <c r="E167" s="33" t="s">
        <v>259</v>
      </c>
      <c r="F167" s="33" t="s">
        <v>61</v>
      </c>
      <c r="G167" s="129"/>
    </row>
    <row r="168" ht="18.75" spans="1:7">
      <c r="A168" s="126"/>
      <c r="B168" s="128"/>
      <c r="C168" s="127">
        <v>2019303129</v>
      </c>
      <c r="D168" s="127" t="s">
        <v>263</v>
      </c>
      <c r="E168" s="33" t="s">
        <v>258</v>
      </c>
      <c r="F168" s="33" t="s">
        <v>42</v>
      </c>
      <c r="G168" s="127">
        <v>4</v>
      </c>
    </row>
    <row r="169" ht="18.75" spans="1:7">
      <c r="A169" s="126"/>
      <c r="B169" s="128"/>
      <c r="C169" s="129"/>
      <c r="D169" s="129"/>
      <c r="E169" s="33" t="s">
        <v>259</v>
      </c>
      <c r="F169" s="33" t="s">
        <v>61</v>
      </c>
      <c r="G169" s="129"/>
    </row>
    <row r="170" ht="18.75" spans="1:7">
      <c r="A170" s="126"/>
      <c r="B170" s="128"/>
      <c r="C170" s="127">
        <v>2019303138</v>
      </c>
      <c r="D170" s="127" t="s">
        <v>264</v>
      </c>
      <c r="E170" s="33" t="s">
        <v>258</v>
      </c>
      <c r="F170" s="33" t="s">
        <v>42</v>
      </c>
      <c r="G170" s="127">
        <v>4</v>
      </c>
    </row>
    <row r="171" ht="18.75" spans="1:7">
      <c r="A171" s="126"/>
      <c r="B171" s="129"/>
      <c r="C171" s="129"/>
      <c r="D171" s="129"/>
      <c r="E171" s="33" t="s">
        <v>259</v>
      </c>
      <c r="F171" s="33" t="s">
        <v>61</v>
      </c>
      <c r="G171" s="129"/>
    </row>
    <row r="172" ht="18.75" spans="1:7">
      <c r="A172" s="126"/>
      <c r="B172" s="127">
        <v>20193034</v>
      </c>
      <c r="C172" s="129">
        <v>2019303401</v>
      </c>
      <c r="D172" s="129" t="s">
        <v>265</v>
      </c>
      <c r="E172" s="33" t="s">
        <v>266</v>
      </c>
      <c r="F172" s="71" t="s">
        <v>61</v>
      </c>
      <c r="G172" s="129">
        <v>2</v>
      </c>
    </row>
    <row r="173" ht="18.75" spans="1:7">
      <c r="A173" s="126"/>
      <c r="B173" s="128"/>
      <c r="C173" s="129">
        <v>2019303403</v>
      </c>
      <c r="D173" s="33" t="s">
        <v>267</v>
      </c>
      <c r="E173" s="33" t="s">
        <v>266</v>
      </c>
      <c r="F173" s="71" t="s">
        <v>61</v>
      </c>
      <c r="G173" s="33">
        <v>2</v>
      </c>
    </row>
    <row r="174" ht="18.75" spans="1:7">
      <c r="A174" s="126"/>
      <c r="B174" s="128"/>
      <c r="C174" s="129">
        <v>2019303404</v>
      </c>
      <c r="D174" s="33" t="s">
        <v>268</v>
      </c>
      <c r="E174" s="33" t="s">
        <v>266</v>
      </c>
      <c r="F174" s="71" t="s">
        <v>61</v>
      </c>
      <c r="G174" s="33">
        <v>2</v>
      </c>
    </row>
    <row r="175" ht="18.75" spans="1:7">
      <c r="A175" s="126"/>
      <c r="B175" s="128"/>
      <c r="C175" s="129">
        <v>2019303417</v>
      </c>
      <c r="D175" s="33" t="s">
        <v>269</v>
      </c>
      <c r="E175" s="33" t="s">
        <v>266</v>
      </c>
      <c r="F175" s="71" t="s">
        <v>61</v>
      </c>
      <c r="G175" s="33">
        <v>2</v>
      </c>
    </row>
    <row r="176" ht="18.75" spans="1:7">
      <c r="A176" s="126"/>
      <c r="B176" s="128"/>
      <c r="C176" s="129">
        <v>2019303426</v>
      </c>
      <c r="D176" s="33" t="s">
        <v>270</v>
      </c>
      <c r="E176" s="33" t="s">
        <v>266</v>
      </c>
      <c r="F176" s="71" t="s">
        <v>61</v>
      </c>
      <c r="G176" s="33">
        <v>2</v>
      </c>
    </row>
    <row r="177" ht="18.75" spans="1:7">
      <c r="A177" s="126"/>
      <c r="B177" s="129"/>
      <c r="C177" s="129">
        <v>2019303428</v>
      </c>
      <c r="D177" s="33" t="s">
        <v>271</v>
      </c>
      <c r="E177" s="33" t="s">
        <v>266</v>
      </c>
      <c r="F177" s="71" t="s">
        <v>61</v>
      </c>
      <c r="G177" s="33">
        <v>2</v>
      </c>
    </row>
    <row r="178" ht="18.75" spans="1:7">
      <c r="A178" s="126"/>
      <c r="B178" s="119">
        <v>20193035</v>
      </c>
      <c r="C178" s="119">
        <v>2019303543</v>
      </c>
      <c r="D178" s="119" t="s">
        <v>272</v>
      </c>
      <c r="E178" s="11" t="s">
        <v>273</v>
      </c>
      <c r="F178" s="11" t="s">
        <v>42</v>
      </c>
      <c r="G178" s="119">
        <v>16</v>
      </c>
    </row>
    <row r="179" ht="18.75" spans="1:7">
      <c r="A179" s="126"/>
      <c r="B179" s="124"/>
      <c r="C179" s="124"/>
      <c r="D179" s="124"/>
      <c r="E179" s="11" t="s">
        <v>274</v>
      </c>
      <c r="F179" s="11" t="s">
        <v>42</v>
      </c>
      <c r="G179" s="124"/>
    </row>
    <row r="180" ht="18.75" spans="1:7">
      <c r="A180" s="126"/>
      <c r="B180" s="124"/>
      <c r="C180" s="124"/>
      <c r="D180" s="124"/>
      <c r="E180" s="11" t="s">
        <v>275</v>
      </c>
      <c r="F180" s="11" t="s">
        <v>42</v>
      </c>
      <c r="G180" s="124"/>
    </row>
    <row r="181" ht="18.75" spans="1:7">
      <c r="A181" s="126"/>
      <c r="B181" s="124"/>
      <c r="C181" s="124"/>
      <c r="D181" s="124"/>
      <c r="E181" s="11" t="s">
        <v>276</v>
      </c>
      <c r="F181" s="11" t="s">
        <v>61</v>
      </c>
      <c r="G181" s="124"/>
    </row>
    <row r="182" ht="18.75" spans="1:7">
      <c r="A182" s="126"/>
      <c r="B182" s="124"/>
      <c r="C182" s="124"/>
      <c r="D182" s="124"/>
      <c r="E182" s="11" t="s">
        <v>277</v>
      </c>
      <c r="F182" s="11" t="s">
        <v>61</v>
      </c>
      <c r="G182" s="124"/>
    </row>
    <row r="183" ht="18.75" spans="1:7">
      <c r="A183" s="126"/>
      <c r="B183" s="124"/>
      <c r="C183" s="124"/>
      <c r="D183" s="124"/>
      <c r="E183" s="11" t="s">
        <v>278</v>
      </c>
      <c r="F183" s="11" t="s">
        <v>61</v>
      </c>
      <c r="G183" s="124"/>
    </row>
    <row r="184" ht="18.75" spans="1:7">
      <c r="A184" s="126"/>
      <c r="B184" s="124"/>
      <c r="C184" s="124"/>
      <c r="D184" s="124"/>
      <c r="E184" s="11" t="s">
        <v>274</v>
      </c>
      <c r="F184" s="11" t="s">
        <v>52</v>
      </c>
      <c r="G184" s="124"/>
    </row>
    <row r="185" ht="18.75" spans="1:7">
      <c r="A185" s="126"/>
      <c r="B185" s="124"/>
      <c r="C185" s="121"/>
      <c r="D185" s="121"/>
      <c r="E185" s="11" t="s">
        <v>279</v>
      </c>
      <c r="F185" s="11" t="s">
        <v>96</v>
      </c>
      <c r="G185" s="121"/>
    </row>
    <row r="186" ht="18.75" spans="1:7">
      <c r="A186" s="126"/>
      <c r="B186" s="124"/>
      <c r="C186" s="119">
        <v>2019303527</v>
      </c>
      <c r="D186" s="119" t="s">
        <v>280</v>
      </c>
      <c r="E186" s="11" t="s">
        <v>273</v>
      </c>
      <c r="F186" s="11" t="s">
        <v>42</v>
      </c>
      <c r="G186" s="119">
        <v>16</v>
      </c>
    </row>
    <row r="187" ht="18.75" spans="1:7">
      <c r="A187" s="126"/>
      <c r="B187" s="124"/>
      <c r="C187" s="124"/>
      <c r="D187" s="124"/>
      <c r="E187" s="11" t="s">
        <v>274</v>
      </c>
      <c r="F187" s="11" t="s">
        <v>42</v>
      </c>
      <c r="G187" s="124"/>
    </row>
    <row r="188" ht="18.75" spans="1:7">
      <c r="A188" s="126"/>
      <c r="B188" s="124"/>
      <c r="C188" s="124"/>
      <c r="D188" s="124"/>
      <c r="E188" s="11" t="s">
        <v>275</v>
      </c>
      <c r="F188" s="11" t="s">
        <v>42</v>
      </c>
      <c r="G188" s="124"/>
    </row>
    <row r="189" ht="18.75" spans="1:7">
      <c r="A189" s="126"/>
      <c r="B189" s="124"/>
      <c r="C189" s="124"/>
      <c r="D189" s="124"/>
      <c r="E189" s="11" t="s">
        <v>276</v>
      </c>
      <c r="F189" s="11" t="s">
        <v>61</v>
      </c>
      <c r="G189" s="124"/>
    </row>
    <row r="190" ht="18.75" spans="1:7">
      <c r="A190" s="126"/>
      <c r="B190" s="124"/>
      <c r="C190" s="124"/>
      <c r="D190" s="124"/>
      <c r="E190" s="11" t="s">
        <v>277</v>
      </c>
      <c r="F190" s="11" t="s">
        <v>61</v>
      </c>
      <c r="G190" s="124"/>
    </row>
    <row r="191" ht="18.75" spans="1:7">
      <c r="A191" s="126"/>
      <c r="B191" s="124"/>
      <c r="C191" s="124"/>
      <c r="D191" s="124"/>
      <c r="E191" s="11" t="s">
        <v>278</v>
      </c>
      <c r="F191" s="11" t="s">
        <v>61</v>
      </c>
      <c r="G191" s="124"/>
    </row>
    <row r="192" ht="18.75" spans="1:7">
      <c r="A192" s="126"/>
      <c r="B192" s="124"/>
      <c r="C192" s="124"/>
      <c r="D192" s="124"/>
      <c r="E192" s="11" t="s">
        <v>274</v>
      </c>
      <c r="F192" s="11" t="s">
        <v>52</v>
      </c>
      <c r="G192" s="124"/>
    </row>
    <row r="193" ht="18.75" spans="1:7">
      <c r="A193" s="126"/>
      <c r="B193" s="124"/>
      <c r="C193" s="121"/>
      <c r="D193" s="121"/>
      <c r="E193" s="11" t="s">
        <v>279</v>
      </c>
      <c r="F193" s="11" t="s">
        <v>96</v>
      </c>
      <c r="G193" s="121"/>
    </row>
    <row r="194" ht="18.75" spans="1:7">
      <c r="A194" s="126"/>
      <c r="B194" s="118">
        <v>20193037</v>
      </c>
      <c r="C194" s="118">
        <v>2019303723</v>
      </c>
      <c r="D194" s="118" t="s">
        <v>281</v>
      </c>
      <c r="E194" s="71" t="s">
        <v>279</v>
      </c>
      <c r="F194" s="71" t="s">
        <v>61</v>
      </c>
      <c r="G194" s="118">
        <v>4</v>
      </c>
    </row>
    <row r="195" ht="18.75" spans="1:7">
      <c r="A195" s="126"/>
      <c r="B195" s="120"/>
      <c r="C195" s="125"/>
      <c r="D195" s="125"/>
      <c r="E195" s="71" t="s">
        <v>282</v>
      </c>
      <c r="F195" s="71" t="s">
        <v>61</v>
      </c>
      <c r="G195" s="125"/>
    </row>
    <row r="196" ht="18.75" spans="1:7">
      <c r="A196" s="126"/>
      <c r="B196" s="120"/>
      <c r="C196" s="118">
        <v>2019303722</v>
      </c>
      <c r="D196" s="118" t="s">
        <v>283</v>
      </c>
      <c r="E196" s="71" t="s">
        <v>279</v>
      </c>
      <c r="F196" s="71" t="s">
        <v>61</v>
      </c>
      <c r="G196" s="118">
        <v>4</v>
      </c>
    </row>
    <row r="197" ht="18.75" spans="1:7">
      <c r="A197" s="126"/>
      <c r="B197" s="120"/>
      <c r="C197" s="125"/>
      <c r="D197" s="125"/>
      <c r="E197" s="71" t="s">
        <v>282</v>
      </c>
      <c r="F197" s="71" t="s">
        <v>61</v>
      </c>
      <c r="G197" s="125"/>
    </row>
    <row r="198" ht="18.75" spans="1:7">
      <c r="A198" s="126"/>
      <c r="B198" s="120"/>
      <c r="C198" s="118">
        <v>2019303717</v>
      </c>
      <c r="D198" s="118" t="s">
        <v>284</v>
      </c>
      <c r="E198" s="71" t="s">
        <v>279</v>
      </c>
      <c r="F198" s="71" t="s">
        <v>61</v>
      </c>
      <c r="G198" s="118">
        <v>4</v>
      </c>
    </row>
    <row r="199" ht="18.75" spans="1:7">
      <c r="A199" s="126"/>
      <c r="B199" s="120"/>
      <c r="C199" s="125"/>
      <c r="D199" s="125"/>
      <c r="E199" s="71" t="s">
        <v>282</v>
      </c>
      <c r="F199" s="71" t="s">
        <v>61</v>
      </c>
      <c r="G199" s="125"/>
    </row>
    <row r="200" ht="18.75" spans="1:7">
      <c r="A200" s="126"/>
      <c r="B200" s="120"/>
      <c r="C200" s="118">
        <v>2019303720</v>
      </c>
      <c r="D200" s="118" t="s">
        <v>285</v>
      </c>
      <c r="E200" s="71" t="s">
        <v>279</v>
      </c>
      <c r="F200" s="71" t="s">
        <v>61</v>
      </c>
      <c r="G200" s="118">
        <v>4</v>
      </c>
    </row>
    <row r="201" ht="18.75" spans="1:7">
      <c r="A201" s="126"/>
      <c r="B201" s="120"/>
      <c r="C201" s="125"/>
      <c r="D201" s="125"/>
      <c r="E201" s="71" t="s">
        <v>282</v>
      </c>
      <c r="F201" s="71" t="s">
        <v>61</v>
      </c>
      <c r="G201" s="125"/>
    </row>
    <row r="202" ht="18.75" spans="1:7">
      <c r="A202" s="126"/>
      <c r="B202" s="120"/>
      <c r="C202" s="118">
        <v>2019303707</v>
      </c>
      <c r="D202" s="118" t="s">
        <v>286</v>
      </c>
      <c r="E202" s="71" t="s">
        <v>279</v>
      </c>
      <c r="F202" s="71" t="s">
        <v>61</v>
      </c>
      <c r="G202" s="118">
        <v>4</v>
      </c>
    </row>
    <row r="203" ht="18.75" spans="1:7">
      <c r="A203" s="126"/>
      <c r="B203" s="120"/>
      <c r="C203" s="125"/>
      <c r="D203" s="125"/>
      <c r="E203" s="71" t="s">
        <v>282</v>
      </c>
      <c r="F203" s="71" t="s">
        <v>61</v>
      </c>
      <c r="G203" s="125"/>
    </row>
    <row r="204" ht="18.75" spans="1:7">
      <c r="A204" s="126"/>
      <c r="B204" s="120"/>
      <c r="C204" s="71">
        <v>2019303745</v>
      </c>
      <c r="D204" s="71" t="s">
        <v>287</v>
      </c>
      <c r="E204" s="71" t="s">
        <v>279</v>
      </c>
      <c r="F204" s="71" t="s">
        <v>61</v>
      </c>
      <c r="G204" s="71">
        <v>2</v>
      </c>
    </row>
    <row r="205" ht="18.75" spans="1:7">
      <c r="A205" s="126"/>
      <c r="B205" s="120"/>
      <c r="C205" s="71">
        <v>2019303744</v>
      </c>
      <c r="D205" s="71" t="s">
        <v>288</v>
      </c>
      <c r="E205" s="71" t="s">
        <v>279</v>
      </c>
      <c r="F205" s="71" t="s">
        <v>61</v>
      </c>
      <c r="G205" s="71">
        <v>2</v>
      </c>
    </row>
    <row r="206" ht="18.75" spans="1:7">
      <c r="A206" s="126"/>
      <c r="B206" s="120"/>
      <c r="C206" s="71">
        <v>2019303733</v>
      </c>
      <c r="D206" s="71" t="s">
        <v>289</v>
      </c>
      <c r="E206" s="71" t="s">
        <v>279</v>
      </c>
      <c r="F206" s="71" t="s">
        <v>61</v>
      </c>
      <c r="G206" s="71">
        <v>2</v>
      </c>
    </row>
    <row r="207" ht="18.75" spans="1:7">
      <c r="A207" s="126"/>
      <c r="B207" s="120"/>
      <c r="C207" s="71">
        <v>2019303729</v>
      </c>
      <c r="D207" s="71" t="s">
        <v>290</v>
      </c>
      <c r="E207" s="71" t="s">
        <v>279</v>
      </c>
      <c r="F207" s="71" t="s">
        <v>61</v>
      </c>
      <c r="G207" s="71">
        <v>2</v>
      </c>
    </row>
    <row r="208" ht="18.75" spans="1:7">
      <c r="A208" s="126"/>
      <c r="B208" s="125"/>
      <c r="C208" s="71">
        <v>2019303730</v>
      </c>
      <c r="D208" s="71" t="s">
        <v>291</v>
      </c>
      <c r="E208" s="71" t="s">
        <v>279</v>
      </c>
      <c r="F208" s="71" t="s">
        <v>61</v>
      </c>
      <c r="G208" s="71">
        <v>2</v>
      </c>
    </row>
    <row r="209" ht="18.75" spans="1:7">
      <c r="A209" s="126"/>
      <c r="B209" s="119">
        <v>20193038</v>
      </c>
      <c r="C209" s="119">
        <v>2019303825</v>
      </c>
      <c r="D209" s="119" t="s">
        <v>292</v>
      </c>
      <c r="E209" s="71" t="s">
        <v>279</v>
      </c>
      <c r="F209" s="71" t="s">
        <v>61</v>
      </c>
      <c r="G209" s="119">
        <v>4</v>
      </c>
    </row>
    <row r="210" ht="18.75" spans="1:7">
      <c r="A210" s="126"/>
      <c r="B210" s="124"/>
      <c r="C210" s="121"/>
      <c r="D210" s="121"/>
      <c r="E210" s="71" t="s">
        <v>282</v>
      </c>
      <c r="F210" s="71" t="s">
        <v>61</v>
      </c>
      <c r="G210" s="121"/>
    </row>
    <row r="211" ht="18.75" spans="1:7">
      <c r="A211" s="126"/>
      <c r="B211" s="124"/>
      <c r="C211" s="119">
        <v>2019303822</v>
      </c>
      <c r="D211" s="119" t="s">
        <v>293</v>
      </c>
      <c r="E211" s="71" t="s">
        <v>279</v>
      </c>
      <c r="F211" s="71" t="s">
        <v>61</v>
      </c>
      <c r="G211" s="119">
        <v>4</v>
      </c>
    </row>
    <row r="212" ht="18.75" spans="1:7">
      <c r="A212" s="126"/>
      <c r="B212" s="124"/>
      <c r="C212" s="121"/>
      <c r="D212" s="121"/>
      <c r="E212" s="71" t="s">
        <v>282</v>
      </c>
      <c r="F212" s="71" t="s">
        <v>61</v>
      </c>
      <c r="G212" s="121"/>
    </row>
    <row r="213" ht="18.75" spans="1:7">
      <c r="A213" s="126"/>
      <c r="B213" s="124"/>
      <c r="C213" s="119">
        <v>2019303824</v>
      </c>
      <c r="D213" s="119" t="s">
        <v>294</v>
      </c>
      <c r="E213" s="71" t="s">
        <v>279</v>
      </c>
      <c r="F213" s="71" t="s">
        <v>61</v>
      </c>
      <c r="G213" s="119">
        <v>4</v>
      </c>
    </row>
    <row r="214" ht="18.75" spans="1:7">
      <c r="A214" s="126"/>
      <c r="B214" s="124"/>
      <c r="C214" s="121"/>
      <c r="D214" s="121"/>
      <c r="E214" s="71" t="s">
        <v>282</v>
      </c>
      <c r="F214" s="71" t="s">
        <v>61</v>
      </c>
      <c r="G214" s="121"/>
    </row>
    <row r="215" ht="18.75" spans="1:7">
      <c r="A215" s="126"/>
      <c r="B215" s="124"/>
      <c r="C215" s="119">
        <v>2019303818</v>
      </c>
      <c r="D215" s="119" t="s">
        <v>295</v>
      </c>
      <c r="E215" s="71" t="s">
        <v>279</v>
      </c>
      <c r="F215" s="71" t="s">
        <v>61</v>
      </c>
      <c r="G215" s="119">
        <v>4</v>
      </c>
    </row>
    <row r="216" ht="18.75" spans="1:7">
      <c r="A216" s="126"/>
      <c r="B216" s="124"/>
      <c r="C216" s="121"/>
      <c r="D216" s="121"/>
      <c r="E216" s="71" t="s">
        <v>282</v>
      </c>
      <c r="F216" s="71" t="s">
        <v>61</v>
      </c>
      <c r="G216" s="121"/>
    </row>
    <row r="217" ht="18.75" spans="1:7">
      <c r="A217" s="126"/>
      <c r="B217" s="124"/>
      <c r="C217" s="119">
        <v>2019303808</v>
      </c>
      <c r="D217" s="119" t="s">
        <v>296</v>
      </c>
      <c r="E217" s="71" t="s">
        <v>279</v>
      </c>
      <c r="F217" s="71" t="s">
        <v>61</v>
      </c>
      <c r="G217" s="119">
        <v>4</v>
      </c>
    </row>
    <row r="218" ht="18.75" spans="1:7">
      <c r="A218" s="126"/>
      <c r="B218" s="124"/>
      <c r="C218" s="121"/>
      <c r="D218" s="121"/>
      <c r="E218" s="71" t="s">
        <v>282</v>
      </c>
      <c r="F218" s="71" t="s">
        <v>61</v>
      </c>
      <c r="G218" s="121"/>
    </row>
    <row r="219" ht="18.75" spans="1:7">
      <c r="A219" s="126"/>
      <c r="B219" s="124"/>
      <c r="C219" s="119">
        <v>2019303809</v>
      </c>
      <c r="D219" s="119" t="s">
        <v>297</v>
      </c>
      <c r="E219" s="71" t="s">
        <v>279</v>
      </c>
      <c r="F219" s="71" t="s">
        <v>61</v>
      </c>
      <c r="G219" s="119">
        <v>4</v>
      </c>
    </row>
    <row r="220" ht="18.75" spans="1:7">
      <c r="A220" s="126"/>
      <c r="B220" s="124"/>
      <c r="C220" s="121"/>
      <c r="D220" s="121"/>
      <c r="E220" s="71" t="s">
        <v>282</v>
      </c>
      <c r="F220" s="71" t="s">
        <v>61</v>
      </c>
      <c r="G220" s="121"/>
    </row>
    <row r="221" ht="18.75" spans="1:7">
      <c r="A221" s="126"/>
      <c r="B221" s="124"/>
      <c r="C221" s="119">
        <v>2019303816</v>
      </c>
      <c r="D221" s="119" t="s">
        <v>298</v>
      </c>
      <c r="E221" s="71" t="s">
        <v>279</v>
      </c>
      <c r="F221" s="71" t="s">
        <v>61</v>
      </c>
      <c r="G221" s="119">
        <v>4</v>
      </c>
    </row>
    <row r="222" ht="18.75" spans="1:7">
      <c r="A222" s="126"/>
      <c r="B222" s="124"/>
      <c r="C222" s="121"/>
      <c r="D222" s="121"/>
      <c r="E222" s="71" t="s">
        <v>282</v>
      </c>
      <c r="F222" s="71" t="s">
        <v>61</v>
      </c>
      <c r="G222" s="121"/>
    </row>
    <row r="223" ht="18.75" spans="1:7">
      <c r="A223" s="126"/>
      <c r="B223" s="124"/>
      <c r="C223" s="119">
        <v>2019303803</v>
      </c>
      <c r="D223" s="119" t="s">
        <v>299</v>
      </c>
      <c r="E223" s="71" t="s">
        <v>279</v>
      </c>
      <c r="F223" s="71" t="s">
        <v>61</v>
      </c>
      <c r="G223" s="119">
        <v>4</v>
      </c>
    </row>
    <row r="224" ht="18.75" spans="1:7">
      <c r="A224" s="126"/>
      <c r="B224" s="124"/>
      <c r="C224" s="121"/>
      <c r="D224" s="121"/>
      <c r="E224" s="71" t="s">
        <v>282</v>
      </c>
      <c r="F224" s="71" t="s">
        <v>61</v>
      </c>
      <c r="G224" s="121"/>
    </row>
    <row r="225" ht="18.75" spans="1:7">
      <c r="A225" s="126"/>
      <c r="B225" s="124"/>
      <c r="C225" s="119">
        <v>2019303835</v>
      </c>
      <c r="D225" s="119" t="s">
        <v>300</v>
      </c>
      <c r="E225" s="71" t="s">
        <v>279</v>
      </c>
      <c r="F225" s="71" t="s">
        <v>61</v>
      </c>
      <c r="G225" s="119">
        <v>4</v>
      </c>
    </row>
    <row r="226" ht="18.75" spans="1:7">
      <c r="A226" s="126"/>
      <c r="B226" s="124"/>
      <c r="C226" s="121"/>
      <c r="D226" s="121"/>
      <c r="E226" s="71" t="s">
        <v>282</v>
      </c>
      <c r="F226" s="71" t="s">
        <v>61</v>
      </c>
      <c r="G226" s="121"/>
    </row>
    <row r="227" ht="18.75" spans="1:7">
      <c r="A227" s="126"/>
      <c r="B227" s="124"/>
      <c r="C227" s="119">
        <v>2019303813</v>
      </c>
      <c r="D227" s="119" t="s">
        <v>301</v>
      </c>
      <c r="E227" s="71" t="s">
        <v>279</v>
      </c>
      <c r="F227" s="71" t="s">
        <v>61</v>
      </c>
      <c r="G227" s="119">
        <v>4</v>
      </c>
    </row>
    <row r="228" ht="18.75" spans="1:7">
      <c r="A228" s="126"/>
      <c r="B228" s="121"/>
      <c r="C228" s="121"/>
      <c r="D228" s="121"/>
      <c r="E228" s="71" t="s">
        <v>282</v>
      </c>
      <c r="F228" s="71" t="s">
        <v>61</v>
      </c>
      <c r="G228" s="121"/>
    </row>
    <row r="229" ht="18.75" spans="1:7">
      <c r="A229" s="126"/>
      <c r="B229" s="11">
        <v>20202833</v>
      </c>
      <c r="C229" s="11">
        <v>2020283313</v>
      </c>
      <c r="D229" s="11" t="s">
        <v>302</v>
      </c>
      <c r="E229" s="11" t="s">
        <v>303</v>
      </c>
      <c r="F229" s="11" t="s">
        <v>61</v>
      </c>
      <c r="G229" s="11">
        <v>11</v>
      </c>
    </row>
    <row r="230" ht="18.75" spans="1:7">
      <c r="A230" s="126"/>
      <c r="B230" s="11"/>
      <c r="C230" s="11"/>
      <c r="D230" s="11"/>
      <c r="E230" s="11" t="s">
        <v>40</v>
      </c>
      <c r="F230" s="11" t="s">
        <v>61</v>
      </c>
      <c r="G230" s="11"/>
    </row>
    <row r="231" ht="18.75" spans="1:7">
      <c r="A231" s="126"/>
      <c r="B231" s="11"/>
      <c r="C231" s="11"/>
      <c r="D231" s="11"/>
      <c r="E231" s="11" t="s">
        <v>304</v>
      </c>
      <c r="F231" s="11" t="s">
        <v>39</v>
      </c>
      <c r="G231" s="11"/>
    </row>
    <row r="232" ht="18.75" spans="1:7">
      <c r="A232" s="126"/>
      <c r="B232" s="11"/>
      <c r="C232" s="11"/>
      <c r="D232" s="11"/>
      <c r="E232" s="11" t="s">
        <v>305</v>
      </c>
      <c r="F232" s="11" t="s">
        <v>96</v>
      </c>
      <c r="G232" s="11"/>
    </row>
    <row r="233" ht="18.75" spans="1:7">
      <c r="A233" s="126"/>
      <c r="B233" s="11"/>
      <c r="C233" s="11"/>
      <c r="D233" s="11"/>
      <c r="E233" s="11" t="s">
        <v>306</v>
      </c>
      <c r="F233" s="11" t="s">
        <v>96</v>
      </c>
      <c r="G233" s="11"/>
    </row>
    <row r="234" ht="18.75" spans="1:7">
      <c r="A234" s="126"/>
      <c r="B234" s="124">
        <v>20203031</v>
      </c>
      <c r="C234" s="124">
        <v>2020303102</v>
      </c>
      <c r="D234" s="124" t="s">
        <v>307</v>
      </c>
      <c r="E234" s="124" t="s">
        <v>143</v>
      </c>
      <c r="F234" s="124" t="s">
        <v>61</v>
      </c>
      <c r="G234" s="124">
        <v>2</v>
      </c>
    </row>
    <row r="235" ht="18.75" spans="1:7">
      <c r="A235" s="126"/>
      <c r="B235" s="11">
        <v>20203035</v>
      </c>
      <c r="C235" s="11">
        <v>2020303505</v>
      </c>
      <c r="D235" s="11" t="s">
        <v>308</v>
      </c>
      <c r="E235" s="11" t="s">
        <v>309</v>
      </c>
      <c r="F235" s="11" t="s">
        <v>42</v>
      </c>
      <c r="G235" s="11">
        <v>4</v>
      </c>
    </row>
    <row r="236" ht="18.75" spans="1:7">
      <c r="A236" s="126"/>
      <c r="B236" s="11"/>
      <c r="C236" s="11"/>
      <c r="D236" s="11"/>
      <c r="E236" s="11" t="s">
        <v>40</v>
      </c>
      <c r="F236" s="11" t="s">
        <v>61</v>
      </c>
      <c r="G236" s="11"/>
    </row>
    <row r="237" ht="18.75" spans="1:7">
      <c r="A237" s="126"/>
      <c r="B237" s="11"/>
      <c r="C237" s="11">
        <v>2020303544</v>
      </c>
      <c r="D237" s="11" t="s">
        <v>310</v>
      </c>
      <c r="E237" s="11" t="s">
        <v>309</v>
      </c>
      <c r="F237" s="11" t="s">
        <v>61</v>
      </c>
      <c r="G237" s="11">
        <v>2</v>
      </c>
    </row>
    <row r="238" ht="18.75" spans="1:7">
      <c r="A238" s="126"/>
      <c r="B238" s="11">
        <v>20203635</v>
      </c>
      <c r="C238" s="11">
        <v>2020363508</v>
      </c>
      <c r="D238" s="11" t="s">
        <v>311</v>
      </c>
      <c r="E238" s="11" t="s">
        <v>312</v>
      </c>
      <c r="F238" s="11" t="s">
        <v>61</v>
      </c>
      <c r="G238" s="11">
        <v>2</v>
      </c>
    </row>
    <row r="239" ht="18.75" spans="1:7">
      <c r="A239" s="126"/>
      <c r="B239" s="127">
        <v>20212932</v>
      </c>
      <c r="C239" s="33">
        <v>2021293212</v>
      </c>
      <c r="D239" s="33" t="s">
        <v>313</v>
      </c>
      <c r="E239" s="33" t="s">
        <v>314</v>
      </c>
      <c r="F239" s="116" t="s">
        <v>315</v>
      </c>
      <c r="G239" s="33">
        <v>4</v>
      </c>
    </row>
    <row r="240" ht="18.75" spans="1:7">
      <c r="A240" s="126"/>
      <c r="B240" s="129"/>
      <c r="C240" s="33">
        <v>2021293214</v>
      </c>
      <c r="D240" s="33" t="s">
        <v>316</v>
      </c>
      <c r="E240" s="33" t="s">
        <v>314</v>
      </c>
      <c r="F240" s="116" t="s">
        <v>315</v>
      </c>
      <c r="G240" s="33">
        <v>4</v>
      </c>
    </row>
    <row r="241" ht="18.75" spans="1:7">
      <c r="A241" s="126"/>
      <c r="B241" s="14">
        <v>20213031</v>
      </c>
      <c r="C241" s="14">
        <v>2021303133</v>
      </c>
      <c r="D241" s="14" t="s">
        <v>317</v>
      </c>
      <c r="E241" s="14" t="s">
        <v>318</v>
      </c>
      <c r="F241" s="14" t="s">
        <v>39</v>
      </c>
      <c r="G241" s="14">
        <v>3</v>
      </c>
    </row>
    <row r="242" ht="18.75" spans="1:7">
      <c r="A242" s="126"/>
      <c r="B242" s="119">
        <v>20213032</v>
      </c>
      <c r="C242" s="14">
        <v>2021303203</v>
      </c>
      <c r="D242" s="14" t="s">
        <v>319</v>
      </c>
      <c r="E242" s="14" t="s">
        <v>320</v>
      </c>
      <c r="F242" s="14" t="s">
        <v>61</v>
      </c>
      <c r="G242" s="14">
        <v>2</v>
      </c>
    </row>
    <row r="243" ht="18.75" spans="1:7">
      <c r="A243" s="126"/>
      <c r="B243" s="124"/>
      <c r="C243" s="14">
        <v>2021303205</v>
      </c>
      <c r="D243" s="14" t="s">
        <v>321</v>
      </c>
      <c r="E243" s="14" t="s">
        <v>320</v>
      </c>
      <c r="F243" s="14" t="s">
        <v>61</v>
      </c>
      <c r="G243" s="14">
        <v>2</v>
      </c>
    </row>
    <row r="244" ht="18.75" spans="1:7">
      <c r="A244" s="126"/>
      <c r="B244" s="124"/>
      <c r="C244" s="11">
        <v>2021303206</v>
      </c>
      <c r="D244" s="11" t="s">
        <v>322</v>
      </c>
      <c r="E244" s="14" t="s">
        <v>320</v>
      </c>
      <c r="F244" s="14" t="s">
        <v>61</v>
      </c>
      <c r="G244" s="14">
        <v>2</v>
      </c>
    </row>
    <row r="245" ht="18.75" spans="1:7">
      <c r="A245" s="126"/>
      <c r="B245" s="124"/>
      <c r="C245" s="11">
        <v>2021303221</v>
      </c>
      <c r="D245" s="11" t="s">
        <v>323</v>
      </c>
      <c r="E245" s="14" t="s">
        <v>320</v>
      </c>
      <c r="F245" s="14" t="s">
        <v>61</v>
      </c>
      <c r="G245" s="14">
        <v>2</v>
      </c>
    </row>
    <row r="246" ht="18.75" spans="1:7">
      <c r="A246" s="126"/>
      <c r="B246" s="124"/>
      <c r="C246" s="11">
        <v>2021303229</v>
      </c>
      <c r="D246" s="11" t="s">
        <v>324</v>
      </c>
      <c r="E246" s="14" t="s">
        <v>320</v>
      </c>
      <c r="F246" s="14" t="s">
        <v>61</v>
      </c>
      <c r="G246" s="14">
        <v>2</v>
      </c>
    </row>
    <row r="247" ht="18.75" spans="1:7">
      <c r="A247" s="126"/>
      <c r="B247" s="121"/>
      <c r="C247" s="11">
        <v>2021303232</v>
      </c>
      <c r="D247" s="11" t="s">
        <v>325</v>
      </c>
      <c r="E247" s="14" t="s">
        <v>320</v>
      </c>
      <c r="F247" s="14" t="s">
        <v>61</v>
      </c>
      <c r="G247" s="14">
        <v>2</v>
      </c>
    </row>
    <row r="248" ht="18.75" spans="1:7">
      <c r="A248" s="126"/>
      <c r="B248" s="119">
        <v>20213033</v>
      </c>
      <c r="C248" s="11">
        <v>2021303305</v>
      </c>
      <c r="D248" s="11" t="s">
        <v>326</v>
      </c>
      <c r="E248" s="14" t="s">
        <v>320</v>
      </c>
      <c r="F248" s="14" t="s">
        <v>61</v>
      </c>
      <c r="G248" s="14">
        <v>2</v>
      </c>
    </row>
    <row r="249" ht="18.75" spans="1:7">
      <c r="A249" s="126"/>
      <c r="B249" s="124"/>
      <c r="C249" s="11">
        <v>2021303306</v>
      </c>
      <c r="D249" s="11" t="s">
        <v>327</v>
      </c>
      <c r="E249" s="14" t="s">
        <v>320</v>
      </c>
      <c r="F249" s="14" t="s">
        <v>61</v>
      </c>
      <c r="G249" s="14">
        <v>2</v>
      </c>
    </row>
    <row r="250" ht="18.75" spans="1:7">
      <c r="A250" s="126"/>
      <c r="B250" s="124"/>
      <c r="C250" s="11">
        <v>2021303310</v>
      </c>
      <c r="D250" s="11" t="s">
        <v>328</v>
      </c>
      <c r="E250" s="14" t="s">
        <v>320</v>
      </c>
      <c r="F250" s="14" t="s">
        <v>61</v>
      </c>
      <c r="G250" s="14">
        <v>2</v>
      </c>
    </row>
    <row r="251" ht="18.75" spans="1:7">
      <c r="A251" s="126"/>
      <c r="B251" s="124"/>
      <c r="C251" s="11">
        <v>2021303319</v>
      </c>
      <c r="D251" s="11" t="s">
        <v>329</v>
      </c>
      <c r="E251" s="14" t="s">
        <v>320</v>
      </c>
      <c r="F251" s="14" t="s">
        <v>61</v>
      </c>
      <c r="G251" s="14">
        <v>2</v>
      </c>
    </row>
    <row r="252" ht="18.75" spans="1:7">
      <c r="A252" s="126"/>
      <c r="B252" s="124"/>
      <c r="C252" s="11">
        <v>2021303323</v>
      </c>
      <c r="D252" s="11" t="s">
        <v>330</v>
      </c>
      <c r="E252" s="14" t="s">
        <v>320</v>
      </c>
      <c r="F252" s="14" t="s">
        <v>61</v>
      </c>
      <c r="G252" s="14">
        <v>2</v>
      </c>
    </row>
    <row r="253" ht="18.75" spans="1:7">
      <c r="A253" s="126"/>
      <c r="B253" s="124"/>
      <c r="C253" s="11">
        <v>2021303327</v>
      </c>
      <c r="D253" s="11" t="s">
        <v>331</v>
      </c>
      <c r="E253" s="14" t="s">
        <v>320</v>
      </c>
      <c r="F253" s="14" t="s">
        <v>61</v>
      </c>
      <c r="G253" s="14">
        <v>2</v>
      </c>
    </row>
    <row r="254" ht="18.75" spans="1:7">
      <c r="A254" s="130"/>
      <c r="B254" s="121"/>
      <c r="C254" s="11">
        <v>2021303333</v>
      </c>
      <c r="D254" s="11" t="s">
        <v>332</v>
      </c>
      <c r="E254" s="14" t="s">
        <v>320</v>
      </c>
      <c r="F254" s="14" t="s">
        <v>61</v>
      </c>
      <c r="G254" s="14">
        <v>2</v>
      </c>
    </row>
    <row r="255" ht="18.75" spans="1:7">
      <c r="A255" s="41" t="s">
        <v>5</v>
      </c>
      <c r="B255" s="127">
        <v>20202331</v>
      </c>
      <c r="C255" s="33">
        <v>2018233203</v>
      </c>
      <c r="D255" s="127" t="s">
        <v>333</v>
      </c>
      <c r="E255" s="11" t="s">
        <v>67</v>
      </c>
      <c r="F255" s="116" t="s">
        <v>42</v>
      </c>
      <c r="G255" s="33">
        <v>2</v>
      </c>
    </row>
    <row r="256" ht="18.75" spans="1:7">
      <c r="A256" s="131"/>
      <c r="B256" s="128"/>
      <c r="C256" s="33">
        <v>2020233132</v>
      </c>
      <c r="D256" s="127" t="s">
        <v>334</v>
      </c>
      <c r="E256" s="11" t="s">
        <v>67</v>
      </c>
      <c r="F256" s="116" t="s">
        <v>42</v>
      </c>
      <c r="G256" s="33">
        <v>2</v>
      </c>
    </row>
    <row r="257" ht="18.75" spans="1:7">
      <c r="A257" s="131"/>
      <c r="B257" s="128"/>
      <c r="C257" s="33">
        <v>2019233104</v>
      </c>
      <c r="D257" s="127" t="s">
        <v>65</v>
      </c>
      <c r="E257" s="11" t="s">
        <v>67</v>
      </c>
      <c r="F257" s="116" t="s">
        <v>42</v>
      </c>
      <c r="G257" s="33">
        <v>2</v>
      </c>
    </row>
    <row r="258" ht="18.75" spans="1:7">
      <c r="A258" s="131"/>
      <c r="B258" s="128"/>
      <c r="C258" s="127">
        <v>2020233114</v>
      </c>
      <c r="D258" s="127" t="s">
        <v>335</v>
      </c>
      <c r="E258" s="11" t="s">
        <v>50</v>
      </c>
      <c r="F258" s="116" t="s">
        <v>61</v>
      </c>
      <c r="G258" s="127">
        <v>8</v>
      </c>
    </row>
    <row r="259" ht="18.75" spans="1:7">
      <c r="A259" s="131"/>
      <c r="B259" s="128"/>
      <c r="C259" s="128"/>
      <c r="D259" s="128"/>
      <c r="E259" s="11" t="s">
        <v>67</v>
      </c>
      <c r="F259" s="116" t="s">
        <v>47</v>
      </c>
      <c r="G259" s="128"/>
    </row>
    <row r="260" ht="18.75" spans="1:7">
      <c r="A260" s="131"/>
      <c r="B260" s="128"/>
      <c r="C260" s="128"/>
      <c r="D260" s="128"/>
      <c r="E260" s="11" t="s">
        <v>70</v>
      </c>
      <c r="F260" s="116" t="s">
        <v>47</v>
      </c>
      <c r="G260" s="128"/>
    </row>
    <row r="261" ht="18.75" spans="1:7">
      <c r="A261" s="131"/>
      <c r="B261" s="128"/>
      <c r="C261" s="129"/>
      <c r="D261" s="128"/>
      <c r="E261" s="11" t="s">
        <v>50</v>
      </c>
      <c r="F261" s="116" t="s">
        <v>52</v>
      </c>
      <c r="G261" s="129"/>
    </row>
    <row r="262" ht="18.75" spans="1:7">
      <c r="A262" s="131"/>
      <c r="B262" s="128"/>
      <c r="C262" s="33">
        <v>2018233108</v>
      </c>
      <c r="D262" s="127" t="s">
        <v>336</v>
      </c>
      <c r="E262" s="11" t="s">
        <v>67</v>
      </c>
      <c r="F262" s="116" t="s">
        <v>47</v>
      </c>
      <c r="G262" s="33">
        <v>2</v>
      </c>
    </row>
    <row r="263" ht="18.75" spans="1:7">
      <c r="A263" s="131"/>
      <c r="B263" s="128"/>
      <c r="C263" s="127">
        <v>2020233136</v>
      </c>
      <c r="D263" s="127" t="s">
        <v>337</v>
      </c>
      <c r="E263" s="11" t="s">
        <v>67</v>
      </c>
      <c r="F263" s="116" t="s">
        <v>47</v>
      </c>
      <c r="G263" s="127">
        <v>4</v>
      </c>
    </row>
    <row r="264" ht="18.75" spans="1:7">
      <c r="A264" s="131"/>
      <c r="B264" s="128"/>
      <c r="C264" s="129"/>
      <c r="D264" s="128"/>
      <c r="E264" s="33" t="s">
        <v>70</v>
      </c>
      <c r="F264" s="116" t="s">
        <v>47</v>
      </c>
      <c r="G264" s="129"/>
    </row>
    <row r="265" ht="18.75" spans="1:7">
      <c r="A265" s="131"/>
      <c r="B265" s="128"/>
      <c r="C265" s="127">
        <v>2020233124</v>
      </c>
      <c r="D265" s="127" t="s">
        <v>338</v>
      </c>
      <c r="E265" s="11" t="s">
        <v>50</v>
      </c>
      <c r="F265" s="116" t="s">
        <v>52</v>
      </c>
      <c r="G265" s="127">
        <v>6</v>
      </c>
    </row>
    <row r="266" ht="18.75" spans="1:7">
      <c r="A266" s="131"/>
      <c r="B266" s="128"/>
      <c r="C266" s="128"/>
      <c r="D266" s="128"/>
      <c r="E266" s="11" t="s">
        <v>72</v>
      </c>
      <c r="F266" s="116" t="s">
        <v>96</v>
      </c>
      <c r="G266" s="128"/>
    </row>
    <row r="267" ht="18.75" spans="1:7">
      <c r="A267" s="131"/>
      <c r="B267" s="128"/>
      <c r="C267" s="129"/>
      <c r="D267" s="128"/>
      <c r="E267" s="11" t="s">
        <v>40</v>
      </c>
      <c r="F267" s="116" t="s">
        <v>96</v>
      </c>
      <c r="G267" s="129"/>
    </row>
    <row r="268" ht="18.75" spans="1:7">
      <c r="A268" s="131"/>
      <c r="B268" s="128"/>
      <c r="C268" s="33">
        <v>2020233104</v>
      </c>
      <c r="D268" s="127" t="s">
        <v>339</v>
      </c>
      <c r="E268" s="11" t="s">
        <v>72</v>
      </c>
      <c r="F268" s="116" t="s">
        <v>96</v>
      </c>
      <c r="G268" s="33">
        <v>2</v>
      </c>
    </row>
    <row r="269" ht="18.75" spans="1:7">
      <c r="A269" s="131"/>
      <c r="B269" s="129"/>
      <c r="C269" s="33">
        <v>2020233123</v>
      </c>
      <c r="D269" s="33" t="s">
        <v>340</v>
      </c>
      <c r="E269" s="11" t="s">
        <v>40</v>
      </c>
      <c r="F269" s="116" t="s">
        <v>96</v>
      </c>
      <c r="G269" s="33">
        <v>2</v>
      </c>
    </row>
    <row r="270" ht="18.75" spans="1:7">
      <c r="A270" s="131"/>
      <c r="B270" s="127">
        <v>20212331</v>
      </c>
      <c r="C270" s="119">
        <v>2021233126</v>
      </c>
      <c r="D270" s="119" t="s">
        <v>341</v>
      </c>
      <c r="E270" s="11" t="s">
        <v>73</v>
      </c>
      <c r="F270" s="132" t="s">
        <v>61</v>
      </c>
      <c r="G270" s="127">
        <v>8</v>
      </c>
    </row>
    <row r="271" ht="18.75" spans="1:7">
      <c r="A271" s="131"/>
      <c r="B271" s="128"/>
      <c r="C271" s="124"/>
      <c r="D271" s="124"/>
      <c r="E271" s="11" t="s">
        <v>342</v>
      </c>
      <c r="F271" s="132" t="s">
        <v>47</v>
      </c>
      <c r="G271" s="128"/>
    </row>
    <row r="272" ht="18.75" spans="1:7">
      <c r="A272" s="131"/>
      <c r="B272" s="128"/>
      <c r="C272" s="124"/>
      <c r="D272" s="124"/>
      <c r="E272" s="11" t="s">
        <v>343</v>
      </c>
      <c r="F272" s="132" t="s">
        <v>47</v>
      </c>
      <c r="G272" s="128"/>
    </row>
    <row r="273" ht="18.75" spans="1:7">
      <c r="A273" s="131"/>
      <c r="B273" s="128"/>
      <c r="C273" s="121"/>
      <c r="D273" s="121"/>
      <c r="E273" s="11" t="s">
        <v>344</v>
      </c>
      <c r="F273" s="132" t="s">
        <v>61</v>
      </c>
      <c r="G273" s="129"/>
    </row>
    <row r="274" ht="18.75" spans="1:7">
      <c r="A274" s="131"/>
      <c r="B274" s="128"/>
      <c r="C274" s="119">
        <v>2021233114</v>
      </c>
      <c r="D274" s="119" t="s">
        <v>345</v>
      </c>
      <c r="E274" s="11" t="s">
        <v>342</v>
      </c>
      <c r="F274" s="132" t="s">
        <v>47</v>
      </c>
      <c r="G274" s="119">
        <v>4</v>
      </c>
    </row>
    <row r="275" ht="18.75" spans="1:7">
      <c r="A275" s="131"/>
      <c r="B275" s="128"/>
      <c r="C275" s="121"/>
      <c r="D275" s="121"/>
      <c r="E275" s="11" t="s">
        <v>343</v>
      </c>
      <c r="F275" s="132" t="s">
        <v>47</v>
      </c>
      <c r="G275" s="121"/>
    </row>
    <row r="276" ht="18.75" spans="1:7">
      <c r="A276" s="131"/>
      <c r="B276" s="128"/>
      <c r="C276" s="119">
        <v>2021233117</v>
      </c>
      <c r="D276" s="119" t="s">
        <v>346</v>
      </c>
      <c r="E276" s="11" t="s">
        <v>347</v>
      </c>
      <c r="F276" s="132" t="s">
        <v>44</v>
      </c>
      <c r="G276" s="119">
        <v>5</v>
      </c>
    </row>
    <row r="277" ht="18.75" spans="1:7">
      <c r="A277" s="131"/>
      <c r="B277" s="128"/>
      <c r="C277" s="121"/>
      <c r="D277" s="121"/>
      <c r="E277" s="11" t="s">
        <v>343</v>
      </c>
      <c r="F277" s="132" t="s">
        <v>42</v>
      </c>
      <c r="G277" s="121"/>
    </row>
    <row r="278" ht="18.75" spans="1:7">
      <c r="A278" s="45"/>
      <c r="B278" s="129"/>
      <c r="C278" s="11">
        <v>2021233111</v>
      </c>
      <c r="D278" s="11" t="s">
        <v>348</v>
      </c>
      <c r="E278" s="14" t="s">
        <v>344</v>
      </c>
      <c r="F278" s="132" t="s">
        <v>61</v>
      </c>
      <c r="G278" s="11">
        <v>2</v>
      </c>
    </row>
  </sheetData>
  <autoFilter ref="A2:I278">
    <extLst/>
  </autoFilter>
  <mergeCells count="219">
    <mergeCell ref="A1:G1"/>
    <mergeCell ref="A3:A90"/>
    <mergeCell ref="A91:A159"/>
    <mergeCell ref="A160:A254"/>
    <mergeCell ref="A255:A278"/>
    <mergeCell ref="B3:B12"/>
    <mergeCell ref="B13:B17"/>
    <mergeCell ref="B18:B23"/>
    <mergeCell ref="B25:B26"/>
    <mergeCell ref="B27:B38"/>
    <mergeCell ref="B39:B45"/>
    <mergeCell ref="B46:B53"/>
    <mergeCell ref="B54:B65"/>
    <mergeCell ref="B66:B67"/>
    <mergeCell ref="B68:B69"/>
    <mergeCell ref="B73:B81"/>
    <mergeCell ref="B82:B85"/>
    <mergeCell ref="B87:B90"/>
    <mergeCell ref="B91:B92"/>
    <mergeCell ref="B93:B95"/>
    <mergeCell ref="B96:B97"/>
    <mergeCell ref="B98:B106"/>
    <mergeCell ref="B107:B111"/>
    <mergeCell ref="B113:B116"/>
    <mergeCell ref="B117:B119"/>
    <mergeCell ref="B120:B121"/>
    <mergeCell ref="B122:B126"/>
    <mergeCell ref="B127:B128"/>
    <mergeCell ref="B129:B132"/>
    <mergeCell ref="B134:B141"/>
    <mergeCell ref="B142:B154"/>
    <mergeCell ref="B155:B157"/>
    <mergeCell ref="B158:B159"/>
    <mergeCell ref="B160:B171"/>
    <mergeCell ref="B172:B177"/>
    <mergeCell ref="B178:B193"/>
    <mergeCell ref="B194:B208"/>
    <mergeCell ref="B209:B228"/>
    <mergeCell ref="B229:B233"/>
    <mergeCell ref="B235:B237"/>
    <mergeCell ref="B239:B240"/>
    <mergeCell ref="B242:B247"/>
    <mergeCell ref="B248:B254"/>
    <mergeCell ref="B255:B269"/>
    <mergeCell ref="B270:B278"/>
    <mergeCell ref="C3:C9"/>
    <mergeCell ref="C18:C23"/>
    <mergeCell ref="C25:C26"/>
    <mergeCell ref="C27:C33"/>
    <mergeCell ref="C34:C36"/>
    <mergeCell ref="C40:C45"/>
    <mergeCell ref="C46:C53"/>
    <mergeCell ref="C54:C65"/>
    <mergeCell ref="C68:C69"/>
    <mergeCell ref="C73:C81"/>
    <mergeCell ref="C83:C85"/>
    <mergeCell ref="C88:C89"/>
    <mergeCell ref="C91:C92"/>
    <mergeCell ref="C93:C94"/>
    <mergeCell ref="C96:C97"/>
    <mergeCell ref="C98:C106"/>
    <mergeCell ref="C107:C108"/>
    <mergeCell ref="C109:C110"/>
    <mergeCell ref="C117:C118"/>
    <mergeCell ref="C129:C130"/>
    <mergeCell ref="C131:C132"/>
    <mergeCell ref="C134:C135"/>
    <mergeCell ref="C138:C139"/>
    <mergeCell ref="C140:C141"/>
    <mergeCell ref="C143:C151"/>
    <mergeCell ref="C153:C154"/>
    <mergeCell ref="C155:C157"/>
    <mergeCell ref="C160:C161"/>
    <mergeCell ref="C162:C163"/>
    <mergeCell ref="C164:C165"/>
    <mergeCell ref="C166:C167"/>
    <mergeCell ref="C168:C169"/>
    <mergeCell ref="C170:C171"/>
    <mergeCell ref="C178:C185"/>
    <mergeCell ref="C186:C193"/>
    <mergeCell ref="C194:C195"/>
    <mergeCell ref="C196:C197"/>
    <mergeCell ref="C198:C199"/>
    <mergeCell ref="C200:C201"/>
    <mergeCell ref="C202:C203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3"/>
    <mergeCell ref="C235:C236"/>
    <mergeCell ref="C258:C261"/>
    <mergeCell ref="C263:C264"/>
    <mergeCell ref="C265:C267"/>
    <mergeCell ref="C270:C273"/>
    <mergeCell ref="C274:C275"/>
    <mergeCell ref="C276:C277"/>
    <mergeCell ref="D3:D9"/>
    <mergeCell ref="D18:D23"/>
    <mergeCell ref="D25:D26"/>
    <mergeCell ref="D27:D33"/>
    <mergeCell ref="D34:D36"/>
    <mergeCell ref="D40:D45"/>
    <mergeCell ref="D46:D53"/>
    <mergeCell ref="D54:D65"/>
    <mergeCell ref="D68:D69"/>
    <mergeCell ref="D73:D81"/>
    <mergeCell ref="D83:D85"/>
    <mergeCell ref="D88:D89"/>
    <mergeCell ref="D91:D92"/>
    <mergeCell ref="D93:D94"/>
    <mergeCell ref="D96:D97"/>
    <mergeCell ref="D98:D106"/>
    <mergeCell ref="D107:D108"/>
    <mergeCell ref="D109:D110"/>
    <mergeCell ref="D117:D118"/>
    <mergeCell ref="D129:D130"/>
    <mergeCell ref="D131:D132"/>
    <mergeCell ref="D134:D135"/>
    <mergeCell ref="D138:D139"/>
    <mergeCell ref="D140:D141"/>
    <mergeCell ref="D143:D151"/>
    <mergeCell ref="D153:D154"/>
    <mergeCell ref="D155:D157"/>
    <mergeCell ref="D160:D161"/>
    <mergeCell ref="D162:D163"/>
    <mergeCell ref="D164:D165"/>
    <mergeCell ref="D166:D167"/>
    <mergeCell ref="D168:D169"/>
    <mergeCell ref="D170:D171"/>
    <mergeCell ref="D178:D185"/>
    <mergeCell ref="D186:D193"/>
    <mergeCell ref="D194:D195"/>
    <mergeCell ref="D196:D197"/>
    <mergeCell ref="D198:D199"/>
    <mergeCell ref="D200:D201"/>
    <mergeCell ref="D202:D203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3"/>
    <mergeCell ref="D235:D236"/>
    <mergeCell ref="D258:D261"/>
    <mergeCell ref="D263:D264"/>
    <mergeCell ref="D265:D267"/>
    <mergeCell ref="D270:D273"/>
    <mergeCell ref="D274:D275"/>
    <mergeCell ref="D276:D277"/>
    <mergeCell ref="G3:G9"/>
    <mergeCell ref="G18:G23"/>
    <mergeCell ref="G25:G26"/>
    <mergeCell ref="G27:G33"/>
    <mergeCell ref="G34:G36"/>
    <mergeCell ref="G40:G45"/>
    <mergeCell ref="G46:G53"/>
    <mergeCell ref="G54:G65"/>
    <mergeCell ref="G68:G69"/>
    <mergeCell ref="G73:G81"/>
    <mergeCell ref="G83:G85"/>
    <mergeCell ref="G88:G89"/>
    <mergeCell ref="G91:G92"/>
    <mergeCell ref="G93:G94"/>
    <mergeCell ref="G96:G97"/>
    <mergeCell ref="G98:G106"/>
    <mergeCell ref="G107:G108"/>
    <mergeCell ref="G109:G110"/>
    <mergeCell ref="G117:G118"/>
    <mergeCell ref="G129:G130"/>
    <mergeCell ref="G131:G132"/>
    <mergeCell ref="G134:G135"/>
    <mergeCell ref="G138:G139"/>
    <mergeCell ref="G140:G141"/>
    <mergeCell ref="G143:G151"/>
    <mergeCell ref="G153:G154"/>
    <mergeCell ref="G155:G157"/>
    <mergeCell ref="G160:G161"/>
    <mergeCell ref="G162:G163"/>
    <mergeCell ref="G164:G165"/>
    <mergeCell ref="G166:G167"/>
    <mergeCell ref="G168:G169"/>
    <mergeCell ref="G170:G171"/>
    <mergeCell ref="G178:G185"/>
    <mergeCell ref="G186:G193"/>
    <mergeCell ref="G194:G195"/>
    <mergeCell ref="G196:G197"/>
    <mergeCell ref="G198:G199"/>
    <mergeCell ref="G200:G201"/>
    <mergeCell ref="G202:G203"/>
    <mergeCell ref="G209:G210"/>
    <mergeCell ref="G211:G212"/>
    <mergeCell ref="G213:G214"/>
    <mergeCell ref="G215:G216"/>
    <mergeCell ref="G217:G218"/>
    <mergeCell ref="G219:G220"/>
    <mergeCell ref="G221:G222"/>
    <mergeCell ref="G223:G224"/>
    <mergeCell ref="G225:G226"/>
    <mergeCell ref="G227:G228"/>
    <mergeCell ref="G229:G233"/>
    <mergeCell ref="G235:G236"/>
    <mergeCell ref="G258:G261"/>
    <mergeCell ref="G263:G264"/>
    <mergeCell ref="G265:G267"/>
    <mergeCell ref="G270:G273"/>
    <mergeCell ref="G274:G275"/>
    <mergeCell ref="G276:G277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5" sqref="A5"/>
    </sheetView>
  </sheetViews>
  <sheetFormatPr defaultColWidth="9" defaultRowHeight="13.5" outlineLevelCol="7"/>
  <cols>
    <col min="1" max="1" width="20" customWidth="1"/>
    <col min="2" max="2" width="13.45" customWidth="1"/>
    <col min="3" max="3" width="16.5416666666667" customWidth="1"/>
    <col min="4" max="4" width="9.09166666666667" customWidth="1"/>
    <col min="5" max="5" width="50.2666666666667" customWidth="1"/>
    <col min="6" max="6" width="7.26666666666667" customWidth="1"/>
    <col min="7" max="7" width="8.725" customWidth="1"/>
    <col min="8" max="8" width="14.5416666666667" customWidth="1"/>
  </cols>
  <sheetData>
    <row r="1" ht="22.5" spans="1:8">
      <c r="A1" s="102" t="s">
        <v>349</v>
      </c>
      <c r="B1" s="102"/>
      <c r="C1" s="102"/>
      <c r="D1" s="102"/>
      <c r="E1" s="102"/>
      <c r="F1" s="102"/>
      <c r="G1" s="102"/>
      <c r="H1" s="102"/>
    </row>
    <row r="2" ht="20.25" spans="1:8">
      <c r="A2" s="103" t="s">
        <v>19</v>
      </c>
      <c r="B2" s="103" t="s">
        <v>21</v>
      </c>
      <c r="C2" s="103" t="s">
        <v>30</v>
      </c>
      <c r="D2" s="103" t="s">
        <v>32</v>
      </c>
      <c r="E2" s="103" t="s">
        <v>31</v>
      </c>
      <c r="F2" s="103" t="s">
        <v>350</v>
      </c>
      <c r="G2" s="103" t="s">
        <v>351</v>
      </c>
      <c r="H2" s="103" t="s">
        <v>26</v>
      </c>
    </row>
    <row r="3" ht="18.75" spans="1:8">
      <c r="A3" s="7" t="s">
        <v>2</v>
      </c>
      <c r="B3" s="104" t="s">
        <v>352</v>
      </c>
      <c r="C3" s="105"/>
      <c r="D3" s="105"/>
      <c r="E3" s="105"/>
      <c r="F3" s="105"/>
      <c r="G3" s="105"/>
      <c r="H3" s="36"/>
    </row>
    <row r="4" ht="18.75" spans="1:8">
      <c r="A4" s="106" t="s">
        <v>3</v>
      </c>
      <c r="B4" s="107"/>
      <c r="C4" s="108"/>
      <c r="D4" s="108"/>
      <c r="E4" s="108"/>
      <c r="F4" s="108"/>
      <c r="G4" s="108"/>
      <c r="H4" s="37"/>
    </row>
    <row r="5" ht="18.75" spans="1:8">
      <c r="A5" s="11" t="s">
        <v>4</v>
      </c>
      <c r="B5" s="83">
        <v>20193037</v>
      </c>
      <c r="C5" s="83">
        <v>2019303726</v>
      </c>
      <c r="D5" s="83" t="s">
        <v>353</v>
      </c>
      <c r="E5" s="83" t="s">
        <v>354</v>
      </c>
      <c r="F5" s="109" t="s">
        <v>355</v>
      </c>
      <c r="G5" s="83">
        <v>5.2</v>
      </c>
      <c r="H5" s="83" t="s">
        <v>356</v>
      </c>
    </row>
    <row r="6" ht="18.75" spans="1:8">
      <c r="A6" s="11" t="s">
        <v>5</v>
      </c>
      <c r="B6" s="7">
        <v>20212331</v>
      </c>
      <c r="C6" s="7">
        <v>2021233117</v>
      </c>
      <c r="D6" s="7" t="s">
        <v>346</v>
      </c>
      <c r="E6" s="7" t="s">
        <v>73</v>
      </c>
      <c r="F6" s="109" t="s">
        <v>355</v>
      </c>
      <c r="G6" s="94">
        <v>5.1</v>
      </c>
      <c r="H6" s="7" t="s">
        <v>357</v>
      </c>
    </row>
    <row r="7" ht="18.75" spans="1:8">
      <c r="A7" s="11"/>
      <c r="B7" s="7">
        <v>20212331</v>
      </c>
      <c r="C7" s="7">
        <v>2021233104</v>
      </c>
      <c r="D7" s="7" t="s">
        <v>358</v>
      </c>
      <c r="E7" s="7" t="s">
        <v>73</v>
      </c>
      <c r="F7" s="109" t="s">
        <v>355</v>
      </c>
      <c r="G7" s="94">
        <v>5.1</v>
      </c>
      <c r="H7" s="7" t="s">
        <v>357</v>
      </c>
    </row>
    <row r="8" ht="18.75" spans="1:8">
      <c r="A8" s="11"/>
      <c r="B8" s="7">
        <v>20212331</v>
      </c>
      <c r="C8" s="7">
        <v>2021233123</v>
      </c>
      <c r="D8" s="7" t="s">
        <v>359</v>
      </c>
      <c r="E8" s="7" t="s">
        <v>73</v>
      </c>
      <c r="F8" s="109" t="s">
        <v>355</v>
      </c>
      <c r="G8" s="94">
        <v>5.1</v>
      </c>
      <c r="H8" s="7" t="s">
        <v>357</v>
      </c>
    </row>
    <row r="9" ht="18.75" spans="1:8">
      <c r="A9" s="11"/>
      <c r="B9" s="7">
        <v>20212331</v>
      </c>
      <c r="C9" s="7">
        <v>2021233111</v>
      </c>
      <c r="D9" s="7" t="s">
        <v>348</v>
      </c>
      <c r="E9" s="7" t="s">
        <v>344</v>
      </c>
      <c r="F9" s="109" t="s">
        <v>355</v>
      </c>
      <c r="G9" s="7">
        <v>5.13</v>
      </c>
      <c r="H9" s="7" t="s">
        <v>360</v>
      </c>
    </row>
    <row r="10" ht="18.75" spans="1:8">
      <c r="A10" s="11"/>
      <c r="B10" s="7">
        <v>20212331</v>
      </c>
      <c r="C10" s="7">
        <v>2019233138</v>
      </c>
      <c r="D10" s="7" t="s">
        <v>361</v>
      </c>
      <c r="E10" s="7" t="s">
        <v>344</v>
      </c>
      <c r="F10" s="109" t="s">
        <v>355</v>
      </c>
      <c r="G10" s="7">
        <v>5.13</v>
      </c>
      <c r="H10" s="7" t="s">
        <v>362</v>
      </c>
    </row>
  </sheetData>
  <mergeCells count="3">
    <mergeCell ref="A1:H1"/>
    <mergeCell ref="A6:A10"/>
    <mergeCell ref="B3:H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"/>
  <sheetViews>
    <sheetView zoomScale="80" zoomScaleNormal="80" topLeftCell="A10" workbookViewId="0">
      <selection activeCell="A40" sqref="A40:A42"/>
    </sheetView>
  </sheetViews>
  <sheetFormatPr defaultColWidth="9" defaultRowHeight="13.5"/>
  <cols>
    <col min="1" max="1" width="20" style="68" customWidth="1"/>
    <col min="2" max="2" width="6.18333333333333" style="74" customWidth="1"/>
    <col min="3" max="3" width="11.45" style="68" customWidth="1"/>
    <col min="4" max="4" width="10" style="68" customWidth="1"/>
    <col min="5" max="13" width="9" style="68"/>
    <col min="14" max="15" width="9.09166666666667" style="68" customWidth="1"/>
    <col min="16" max="16" width="17.0916666666667" style="68" customWidth="1"/>
    <col min="17" max="17" width="39.725" style="68" customWidth="1"/>
    <col min="18" max="18" width="87.3666666666667" style="68" customWidth="1"/>
    <col min="19" max="16384" width="9" style="68"/>
  </cols>
  <sheetData>
    <row r="1" s="28" customFormat="1" ht="22.5" spans="1:20">
      <c r="A1" s="75" t="s">
        <v>363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95"/>
      <c r="T1" s="95"/>
    </row>
    <row r="2" s="73" customFormat="1" ht="60.75" spans="1:19">
      <c r="A2" s="31" t="s">
        <v>19</v>
      </c>
      <c r="B2" s="31" t="s">
        <v>20</v>
      </c>
      <c r="C2" s="31" t="s">
        <v>21</v>
      </c>
      <c r="D2" s="78" t="s">
        <v>364</v>
      </c>
      <c r="E2" s="78" t="s">
        <v>365</v>
      </c>
      <c r="F2" s="78" t="s">
        <v>366</v>
      </c>
      <c r="G2" s="78" t="s">
        <v>367</v>
      </c>
      <c r="H2" s="78" t="s">
        <v>368</v>
      </c>
      <c r="I2" s="78" t="s">
        <v>369</v>
      </c>
      <c r="J2" s="78" t="s">
        <v>370</v>
      </c>
      <c r="K2" s="78" t="s">
        <v>371</v>
      </c>
      <c r="L2" s="78" t="s">
        <v>372</v>
      </c>
      <c r="M2" s="78" t="s">
        <v>373</v>
      </c>
      <c r="N2" s="78" t="s">
        <v>374</v>
      </c>
      <c r="O2" s="89" t="s">
        <v>375</v>
      </c>
      <c r="P2" s="78" t="s">
        <v>376</v>
      </c>
      <c r="Q2" s="31" t="s">
        <v>26</v>
      </c>
      <c r="R2" s="31" t="s">
        <v>377</v>
      </c>
      <c r="S2" s="96"/>
    </row>
    <row r="3" s="28" customFormat="1" ht="15.65" customHeight="1" spans="1:19">
      <c r="A3" s="79" t="s">
        <v>2</v>
      </c>
      <c r="B3" s="79">
        <v>1</v>
      </c>
      <c r="C3" s="80">
        <v>20212131</v>
      </c>
      <c r="D3" s="80">
        <v>5</v>
      </c>
      <c r="E3" s="80">
        <v>5</v>
      </c>
      <c r="F3" s="80">
        <v>5</v>
      </c>
      <c r="G3" s="80">
        <v>5</v>
      </c>
      <c r="H3" s="7">
        <v>5</v>
      </c>
      <c r="I3" s="7">
        <v>5</v>
      </c>
      <c r="J3" s="7">
        <v>4.5</v>
      </c>
      <c r="K3" s="7">
        <v>5</v>
      </c>
      <c r="L3" s="7">
        <v>3.8</v>
      </c>
      <c r="M3" s="7">
        <v>5</v>
      </c>
      <c r="N3" s="90">
        <f>SUM(D3:M3)</f>
        <v>48.3</v>
      </c>
      <c r="O3" s="90">
        <f>AVERAGE(D3:M3)</f>
        <v>4.83</v>
      </c>
      <c r="P3" s="80">
        <f>RANK(O3,$O$3:$O$11,0)</f>
        <v>5</v>
      </c>
      <c r="Q3" s="80"/>
      <c r="R3" s="80"/>
      <c r="S3" s="97"/>
    </row>
    <row r="4" s="28" customFormat="1" ht="18.75" spans="1:19">
      <c r="A4" s="81"/>
      <c r="B4" s="79">
        <v>2</v>
      </c>
      <c r="C4" s="80">
        <v>20212132</v>
      </c>
      <c r="D4" s="80">
        <v>5</v>
      </c>
      <c r="E4" s="80">
        <v>5</v>
      </c>
      <c r="F4" s="80">
        <v>5</v>
      </c>
      <c r="G4" s="80">
        <v>5</v>
      </c>
      <c r="H4" s="7">
        <v>5</v>
      </c>
      <c r="I4" s="7">
        <v>5</v>
      </c>
      <c r="J4" s="7">
        <v>4.6</v>
      </c>
      <c r="K4" s="7">
        <v>5</v>
      </c>
      <c r="L4" s="7">
        <v>3.6</v>
      </c>
      <c r="M4" s="7">
        <v>5</v>
      </c>
      <c r="N4" s="90">
        <f t="shared" ref="N4:N12" si="0">SUM(D4:M4)</f>
        <v>48.2</v>
      </c>
      <c r="O4" s="90">
        <f t="shared" ref="O4:O12" si="1">AVERAGE(D4:M4)</f>
        <v>4.82</v>
      </c>
      <c r="P4" s="80">
        <f t="shared" ref="P4:P11" si="2">RANK(O4,$O$3:$O$11,0)</f>
        <v>7</v>
      </c>
      <c r="Q4" s="80"/>
      <c r="R4" s="80"/>
      <c r="S4" s="97"/>
    </row>
    <row r="5" s="28" customFormat="1" ht="18.75" spans="1:19">
      <c r="A5" s="81"/>
      <c r="B5" s="79">
        <v>3</v>
      </c>
      <c r="C5" s="80">
        <v>20212133</v>
      </c>
      <c r="D5" s="80">
        <v>5</v>
      </c>
      <c r="E5" s="80">
        <v>5</v>
      </c>
      <c r="F5" s="80">
        <v>4.8</v>
      </c>
      <c r="G5" s="80">
        <v>5</v>
      </c>
      <c r="H5" s="7">
        <v>4.8</v>
      </c>
      <c r="I5" s="7">
        <v>5</v>
      </c>
      <c r="J5" s="7">
        <v>4.8</v>
      </c>
      <c r="K5" s="7">
        <v>5</v>
      </c>
      <c r="L5" s="7">
        <v>4.4</v>
      </c>
      <c r="M5" s="7">
        <v>5</v>
      </c>
      <c r="N5" s="90">
        <f t="shared" si="0"/>
        <v>48.8</v>
      </c>
      <c r="O5" s="90">
        <f t="shared" si="1"/>
        <v>4.88</v>
      </c>
      <c r="P5" s="80">
        <f t="shared" si="2"/>
        <v>3</v>
      </c>
      <c r="Q5" s="80"/>
      <c r="R5" s="80"/>
      <c r="S5" s="97"/>
    </row>
    <row r="6" s="28" customFormat="1" ht="18.75" spans="1:19">
      <c r="A6" s="81"/>
      <c r="B6" s="79">
        <v>4</v>
      </c>
      <c r="C6" s="80">
        <v>20212134</v>
      </c>
      <c r="D6" s="80">
        <v>5</v>
      </c>
      <c r="E6" s="80">
        <v>5</v>
      </c>
      <c r="F6" s="80">
        <v>5</v>
      </c>
      <c r="G6" s="80">
        <v>5</v>
      </c>
      <c r="H6" s="7">
        <v>4.4</v>
      </c>
      <c r="I6" s="7">
        <v>5</v>
      </c>
      <c r="J6" s="7">
        <v>4.4</v>
      </c>
      <c r="K6" s="7">
        <v>4.5</v>
      </c>
      <c r="L6" s="7">
        <v>5</v>
      </c>
      <c r="M6" s="7">
        <v>5</v>
      </c>
      <c r="N6" s="90">
        <f t="shared" si="0"/>
        <v>48.3</v>
      </c>
      <c r="O6" s="90">
        <f t="shared" si="1"/>
        <v>4.83</v>
      </c>
      <c r="P6" s="80">
        <f t="shared" si="2"/>
        <v>5</v>
      </c>
      <c r="Q6" s="80"/>
      <c r="R6" s="80"/>
      <c r="S6" s="97"/>
    </row>
    <row r="7" s="28" customFormat="1" ht="18.75" spans="1:19">
      <c r="A7" s="81"/>
      <c r="B7" s="79">
        <v>5</v>
      </c>
      <c r="C7" s="80">
        <v>20212135</v>
      </c>
      <c r="D7" s="80">
        <v>5</v>
      </c>
      <c r="E7" s="80">
        <v>5</v>
      </c>
      <c r="F7" s="80">
        <v>5</v>
      </c>
      <c r="G7" s="80">
        <v>5</v>
      </c>
      <c r="H7" s="7">
        <v>5</v>
      </c>
      <c r="I7" s="7">
        <v>5</v>
      </c>
      <c r="J7" s="7">
        <v>4.4</v>
      </c>
      <c r="K7" s="7">
        <v>3.1</v>
      </c>
      <c r="L7" s="7">
        <v>4</v>
      </c>
      <c r="M7" s="7">
        <v>5</v>
      </c>
      <c r="N7" s="90">
        <f t="shared" si="0"/>
        <v>46.5</v>
      </c>
      <c r="O7" s="90">
        <f t="shared" si="1"/>
        <v>4.65</v>
      </c>
      <c r="P7" s="80">
        <f t="shared" si="2"/>
        <v>9</v>
      </c>
      <c r="Q7" s="80"/>
      <c r="R7" s="80"/>
      <c r="S7" s="97"/>
    </row>
    <row r="8" s="28" customFormat="1" ht="18.75" spans="1:18">
      <c r="A8" s="81"/>
      <c r="B8" s="79">
        <v>6</v>
      </c>
      <c r="C8" s="80">
        <v>20212136</v>
      </c>
      <c r="D8" s="80">
        <v>5</v>
      </c>
      <c r="E8" s="80">
        <v>5</v>
      </c>
      <c r="F8" s="80">
        <v>5</v>
      </c>
      <c r="G8" s="80">
        <v>5</v>
      </c>
      <c r="H8" s="7">
        <v>5</v>
      </c>
      <c r="I8" s="7">
        <v>5</v>
      </c>
      <c r="J8" s="7">
        <v>5</v>
      </c>
      <c r="K8" s="7">
        <v>5</v>
      </c>
      <c r="L8" s="7">
        <v>4.2</v>
      </c>
      <c r="M8" s="7">
        <v>5</v>
      </c>
      <c r="N8" s="90">
        <f t="shared" si="0"/>
        <v>49.2</v>
      </c>
      <c r="O8" s="90">
        <f t="shared" si="1"/>
        <v>4.92</v>
      </c>
      <c r="P8" s="80">
        <f t="shared" si="2"/>
        <v>2</v>
      </c>
      <c r="Q8" s="80"/>
      <c r="R8" s="80"/>
    </row>
    <row r="9" s="28" customFormat="1" ht="18.75" spans="1:18">
      <c r="A9" s="81"/>
      <c r="B9" s="79">
        <v>7</v>
      </c>
      <c r="C9" s="80">
        <v>20212137</v>
      </c>
      <c r="D9" s="80"/>
      <c r="E9" s="80"/>
      <c r="F9" s="80">
        <v>5</v>
      </c>
      <c r="G9" s="80">
        <v>5</v>
      </c>
      <c r="H9" s="7">
        <v>5</v>
      </c>
      <c r="I9" s="7">
        <v>5</v>
      </c>
      <c r="J9" s="7">
        <v>5</v>
      </c>
      <c r="K9" s="7">
        <v>5</v>
      </c>
      <c r="L9" s="7">
        <v>2.8</v>
      </c>
      <c r="M9" s="7">
        <v>5</v>
      </c>
      <c r="N9" s="90">
        <f t="shared" si="0"/>
        <v>37.8</v>
      </c>
      <c r="O9" s="90">
        <f t="shared" si="1"/>
        <v>4.725</v>
      </c>
      <c r="P9" s="80">
        <f t="shared" si="2"/>
        <v>8</v>
      </c>
      <c r="Q9" s="80"/>
      <c r="R9" s="80"/>
    </row>
    <row r="10" s="28" customFormat="1" ht="18.75" spans="1:18">
      <c r="A10" s="81"/>
      <c r="B10" s="79">
        <v>8</v>
      </c>
      <c r="C10" s="80">
        <v>20212138</v>
      </c>
      <c r="D10" s="80"/>
      <c r="E10" s="80"/>
      <c r="F10" s="80">
        <v>4.8</v>
      </c>
      <c r="G10" s="80">
        <v>5</v>
      </c>
      <c r="H10" s="7">
        <v>5</v>
      </c>
      <c r="I10" s="7">
        <v>5</v>
      </c>
      <c r="J10" s="7">
        <v>5</v>
      </c>
      <c r="K10" s="7">
        <v>5</v>
      </c>
      <c r="L10" s="7">
        <v>4.6</v>
      </c>
      <c r="M10" s="7">
        <v>5</v>
      </c>
      <c r="N10" s="90">
        <f t="shared" si="0"/>
        <v>39.4</v>
      </c>
      <c r="O10" s="90">
        <f t="shared" si="1"/>
        <v>4.925</v>
      </c>
      <c r="P10" s="80">
        <f t="shared" si="2"/>
        <v>1</v>
      </c>
      <c r="Q10" s="80"/>
      <c r="R10" s="80"/>
    </row>
    <row r="11" s="28" customFormat="1" ht="18.75" spans="1:18">
      <c r="A11" s="81"/>
      <c r="B11" s="79">
        <v>9</v>
      </c>
      <c r="C11" s="80">
        <v>20213131</v>
      </c>
      <c r="D11" s="80">
        <v>5</v>
      </c>
      <c r="E11" s="80">
        <v>5</v>
      </c>
      <c r="F11" s="80">
        <v>5</v>
      </c>
      <c r="G11" s="80">
        <v>5</v>
      </c>
      <c r="H11" s="7">
        <v>5</v>
      </c>
      <c r="I11" s="7">
        <v>5</v>
      </c>
      <c r="J11" s="7">
        <v>5</v>
      </c>
      <c r="K11" s="7">
        <v>5</v>
      </c>
      <c r="L11" s="7">
        <v>3.8</v>
      </c>
      <c r="M11" s="7">
        <v>5</v>
      </c>
      <c r="N11" s="90">
        <f t="shared" si="0"/>
        <v>48.8</v>
      </c>
      <c r="O11" s="90">
        <f t="shared" si="1"/>
        <v>4.88</v>
      </c>
      <c r="P11" s="80">
        <f t="shared" si="2"/>
        <v>3</v>
      </c>
      <c r="Q11" s="80"/>
      <c r="R11" s="80"/>
    </row>
    <row r="12" s="29" customFormat="1" ht="18.75" spans="1:23">
      <c r="A12" s="82" t="s">
        <v>3</v>
      </c>
      <c r="B12" s="79">
        <v>10</v>
      </c>
      <c r="C12" s="80">
        <v>20212431</v>
      </c>
      <c r="D12" s="83">
        <v>5</v>
      </c>
      <c r="E12" s="84">
        <v>5</v>
      </c>
      <c r="F12" s="33">
        <v>5</v>
      </c>
      <c r="G12" s="33">
        <v>5</v>
      </c>
      <c r="H12" s="83">
        <v>5</v>
      </c>
      <c r="I12" s="84">
        <v>5</v>
      </c>
      <c r="J12" s="33">
        <v>4</v>
      </c>
      <c r="K12" s="33">
        <v>5</v>
      </c>
      <c r="L12" s="91">
        <v>5</v>
      </c>
      <c r="M12" s="91">
        <v>5</v>
      </c>
      <c r="N12" s="33">
        <f t="shared" si="0"/>
        <v>49</v>
      </c>
      <c r="O12" s="92">
        <f t="shared" si="1"/>
        <v>4.9</v>
      </c>
      <c r="P12" s="33">
        <f>RANK(O12,$O$12:$O$25,0)</f>
        <v>5</v>
      </c>
      <c r="Q12" s="98"/>
      <c r="R12" s="33" t="s">
        <v>378</v>
      </c>
      <c r="S12" s="24"/>
      <c r="T12" s="24"/>
      <c r="U12" s="24"/>
      <c r="V12" s="24"/>
      <c r="W12" s="24"/>
    </row>
    <row r="13" s="29" customFormat="1" ht="18.75" spans="1:23">
      <c r="A13" s="82"/>
      <c r="B13" s="79">
        <v>11</v>
      </c>
      <c r="C13" s="80">
        <v>20212432</v>
      </c>
      <c r="D13" s="85">
        <v>5</v>
      </c>
      <c r="E13" s="86">
        <v>5</v>
      </c>
      <c r="F13" s="33">
        <v>5</v>
      </c>
      <c r="G13" s="33">
        <v>5</v>
      </c>
      <c r="H13" s="85">
        <v>5</v>
      </c>
      <c r="I13" s="86">
        <v>5</v>
      </c>
      <c r="J13" s="33">
        <v>5</v>
      </c>
      <c r="K13" s="33">
        <v>5</v>
      </c>
      <c r="L13" s="91">
        <v>5</v>
      </c>
      <c r="M13" s="91">
        <v>5</v>
      </c>
      <c r="N13" s="33">
        <f t="shared" ref="N13:N26" si="3">SUM(D13:M13)</f>
        <v>50</v>
      </c>
      <c r="O13" s="92">
        <f t="shared" ref="O13:O26" si="4">AVERAGE(D13:M13)</f>
        <v>5</v>
      </c>
      <c r="P13" s="33">
        <f t="shared" ref="P13:P25" si="5">RANK(O13,$O$12:$O$25,0)</f>
        <v>1</v>
      </c>
      <c r="Q13" s="98"/>
      <c r="R13" s="33"/>
      <c r="S13" s="24"/>
      <c r="T13" s="24"/>
      <c r="U13" s="24"/>
      <c r="V13" s="24"/>
      <c r="W13" s="24"/>
    </row>
    <row r="14" s="29" customFormat="1" ht="18.75" spans="1:23">
      <c r="A14" s="82"/>
      <c r="B14" s="79">
        <v>12</v>
      </c>
      <c r="C14" s="80">
        <v>20212433</v>
      </c>
      <c r="D14" s="85">
        <v>5</v>
      </c>
      <c r="E14" s="86">
        <v>5</v>
      </c>
      <c r="F14" s="33">
        <v>5</v>
      </c>
      <c r="G14" s="33">
        <v>4.5</v>
      </c>
      <c r="H14" s="85">
        <v>5</v>
      </c>
      <c r="I14" s="86">
        <v>5</v>
      </c>
      <c r="J14" s="33">
        <v>5</v>
      </c>
      <c r="K14" s="33">
        <v>5</v>
      </c>
      <c r="L14" s="91">
        <v>5</v>
      </c>
      <c r="M14" s="91">
        <v>5</v>
      </c>
      <c r="N14" s="33">
        <f t="shared" si="3"/>
        <v>49.5</v>
      </c>
      <c r="O14" s="92">
        <f t="shared" si="4"/>
        <v>4.95</v>
      </c>
      <c r="P14" s="33">
        <f t="shared" si="5"/>
        <v>4</v>
      </c>
      <c r="Q14" s="98"/>
      <c r="R14" s="33" t="s">
        <v>379</v>
      </c>
      <c r="S14" s="24"/>
      <c r="T14" s="24"/>
      <c r="U14" s="24"/>
      <c r="V14" s="24"/>
      <c r="W14" s="24"/>
    </row>
    <row r="15" s="29" customFormat="1" ht="18.75" spans="1:23">
      <c r="A15" s="82"/>
      <c r="B15" s="79">
        <v>13</v>
      </c>
      <c r="C15" s="80">
        <v>20212434</v>
      </c>
      <c r="D15" s="85">
        <v>5</v>
      </c>
      <c r="E15" s="86">
        <v>3</v>
      </c>
      <c r="F15" s="33">
        <v>5</v>
      </c>
      <c r="G15" s="33">
        <v>4</v>
      </c>
      <c r="H15" s="85">
        <v>5</v>
      </c>
      <c r="I15" s="86">
        <v>5</v>
      </c>
      <c r="J15" s="33">
        <v>5</v>
      </c>
      <c r="K15" s="33">
        <v>5</v>
      </c>
      <c r="L15" s="91" t="s">
        <v>380</v>
      </c>
      <c r="M15" s="91" t="s">
        <v>380</v>
      </c>
      <c r="N15" s="33">
        <f t="shared" si="3"/>
        <v>37</v>
      </c>
      <c r="O15" s="92">
        <f t="shared" si="4"/>
        <v>4.625</v>
      </c>
      <c r="P15" s="33">
        <f t="shared" si="5"/>
        <v>12</v>
      </c>
      <c r="Q15" s="98"/>
      <c r="R15" s="33" t="s">
        <v>381</v>
      </c>
      <c r="S15" s="24"/>
      <c r="T15" s="24"/>
      <c r="U15" s="24"/>
      <c r="V15" s="24"/>
      <c r="W15" s="24"/>
    </row>
    <row r="16" s="29" customFormat="1" ht="18.75" spans="1:23">
      <c r="A16" s="82"/>
      <c r="B16" s="79">
        <v>14</v>
      </c>
      <c r="C16" s="80">
        <v>20212435</v>
      </c>
      <c r="D16" s="85">
        <v>5</v>
      </c>
      <c r="E16" s="86">
        <v>3</v>
      </c>
      <c r="F16" s="33">
        <v>5</v>
      </c>
      <c r="G16" s="33">
        <v>5</v>
      </c>
      <c r="H16" s="85">
        <v>5</v>
      </c>
      <c r="I16" s="86">
        <v>5</v>
      </c>
      <c r="J16" s="33">
        <v>5</v>
      </c>
      <c r="K16" s="33">
        <v>5</v>
      </c>
      <c r="L16" s="91">
        <v>5</v>
      </c>
      <c r="M16" s="91">
        <v>5</v>
      </c>
      <c r="N16" s="33">
        <f t="shared" si="3"/>
        <v>48</v>
      </c>
      <c r="O16" s="92">
        <f t="shared" si="4"/>
        <v>4.8</v>
      </c>
      <c r="P16" s="33">
        <f t="shared" si="5"/>
        <v>9</v>
      </c>
      <c r="Q16" s="98"/>
      <c r="R16" s="33" t="s">
        <v>382</v>
      </c>
      <c r="S16" s="24"/>
      <c r="T16" s="24"/>
      <c r="U16" s="24"/>
      <c r="V16" s="24"/>
      <c r="W16" s="24"/>
    </row>
    <row r="17" s="29" customFormat="1" ht="18.75" spans="1:23">
      <c r="A17" s="82"/>
      <c r="B17" s="79">
        <v>15</v>
      </c>
      <c r="C17" s="80">
        <v>20212531</v>
      </c>
      <c r="D17" s="85">
        <v>5</v>
      </c>
      <c r="E17" s="86">
        <v>3</v>
      </c>
      <c r="F17" s="33">
        <v>5</v>
      </c>
      <c r="G17" s="33">
        <v>5</v>
      </c>
      <c r="H17" s="85">
        <v>5</v>
      </c>
      <c r="I17" s="86">
        <v>4.5</v>
      </c>
      <c r="J17" s="33">
        <v>5</v>
      </c>
      <c r="K17" s="33">
        <v>5</v>
      </c>
      <c r="L17" s="91">
        <v>5</v>
      </c>
      <c r="M17" s="91">
        <v>5</v>
      </c>
      <c r="N17" s="33">
        <f t="shared" si="3"/>
        <v>47.5</v>
      </c>
      <c r="O17" s="92">
        <f t="shared" si="4"/>
        <v>4.75</v>
      </c>
      <c r="P17" s="33">
        <f t="shared" si="5"/>
        <v>11</v>
      </c>
      <c r="Q17" s="98"/>
      <c r="R17" s="33" t="s">
        <v>383</v>
      </c>
      <c r="S17" s="24"/>
      <c r="T17" s="24"/>
      <c r="U17" s="24"/>
      <c r="V17" s="24"/>
      <c r="W17" s="24"/>
    </row>
    <row r="18" s="29" customFormat="1" ht="18.75" spans="1:23">
      <c r="A18" s="82"/>
      <c r="B18" s="79">
        <v>16</v>
      </c>
      <c r="C18" s="80">
        <v>20212532</v>
      </c>
      <c r="D18" s="85" t="s">
        <v>380</v>
      </c>
      <c r="E18" s="86" t="s">
        <v>380</v>
      </c>
      <c r="F18" s="33">
        <v>5</v>
      </c>
      <c r="G18" s="33">
        <v>5</v>
      </c>
      <c r="H18" s="85">
        <v>5</v>
      </c>
      <c r="I18" s="86">
        <v>5</v>
      </c>
      <c r="J18" s="33">
        <v>5</v>
      </c>
      <c r="K18" s="33">
        <v>5</v>
      </c>
      <c r="L18" s="91">
        <v>5</v>
      </c>
      <c r="M18" s="91">
        <v>5</v>
      </c>
      <c r="N18" s="33">
        <f t="shared" si="3"/>
        <v>40</v>
      </c>
      <c r="O18" s="92">
        <f t="shared" si="4"/>
        <v>5</v>
      </c>
      <c r="P18" s="33">
        <f t="shared" si="5"/>
        <v>1</v>
      </c>
      <c r="Q18" s="33" t="s">
        <v>384</v>
      </c>
      <c r="R18" s="33"/>
      <c r="S18" s="24"/>
      <c r="T18" s="24"/>
      <c r="U18" s="24"/>
      <c r="V18" s="24"/>
      <c r="W18" s="24"/>
    </row>
    <row r="19" s="29" customFormat="1" ht="18.75" spans="1:23">
      <c r="A19" s="82"/>
      <c r="B19" s="79">
        <v>17</v>
      </c>
      <c r="C19" s="80">
        <v>20212533</v>
      </c>
      <c r="D19" s="85">
        <v>5</v>
      </c>
      <c r="E19" s="86">
        <v>3</v>
      </c>
      <c r="F19" s="33">
        <v>5</v>
      </c>
      <c r="G19" s="33">
        <v>5</v>
      </c>
      <c r="H19" s="85">
        <v>5</v>
      </c>
      <c r="I19" s="86">
        <v>5</v>
      </c>
      <c r="J19" s="33">
        <v>5</v>
      </c>
      <c r="K19" s="33">
        <v>5</v>
      </c>
      <c r="L19" s="91">
        <v>5</v>
      </c>
      <c r="M19" s="91">
        <v>5</v>
      </c>
      <c r="N19" s="33">
        <f t="shared" si="3"/>
        <v>48</v>
      </c>
      <c r="O19" s="92">
        <f t="shared" si="4"/>
        <v>4.8</v>
      </c>
      <c r="P19" s="33">
        <f t="shared" si="5"/>
        <v>9</v>
      </c>
      <c r="Q19" s="98"/>
      <c r="R19" s="33" t="s">
        <v>382</v>
      </c>
      <c r="S19" s="24"/>
      <c r="T19" s="24"/>
      <c r="U19" s="24"/>
      <c r="V19" s="24"/>
      <c r="W19" s="24"/>
    </row>
    <row r="20" s="29" customFormat="1" ht="18.75" spans="1:23">
      <c r="A20" s="82"/>
      <c r="B20" s="79">
        <v>18</v>
      </c>
      <c r="C20" s="80">
        <v>20212534</v>
      </c>
      <c r="D20" s="85">
        <v>5</v>
      </c>
      <c r="E20" s="86">
        <v>5</v>
      </c>
      <c r="F20" s="33">
        <v>5</v>
      </c>
      <c r="G20" s="33">
        <v>5</v>
      </c>
      <c r="H20" s="85">
        <v>5</v>
      </c>
      <c r="I20" s="86">
        <v>5</v>
      </c>
      <c r="J20" s="33">
        <v>5</v>
      </c>
      <c r="K20" s="33">
        <v>5</v>
      </c>
      <c r="L20" s="91">
        <v>5</v>
      </c>
      <c r="M20" s="91">
        <v>5</v>
      </c>
      <c r="N20" s="33">
        <f t="shared" si="3"/>
        <v>50</v>
      </c>
      <c r="O20" s="92">
        <f t="shared" si="4"/>
        <v>5</v>
      </c>
      <c r="P20" s="33">
        <f t="shared" si="5"/>
        <v>1</v>
      </c>
      <c r="Q20" s="98"/>
      <c r="R20" s="83"/>
      <c r="S20" s="24"/>
      <c r="T20" s="24"/>
      <c r="U20" s="24"/>
      <c r="V20" s="24"/>
      <c r="W20" s="24"/>
    </row>
    <row r="21" s="29" customFormat="1" ht="18.75" spans="1:23">
      <c r="A21" s="82"/>
      <c r="B21" s="79">
        <v>19</v>
      </c>
      <c r="C21" s="80">
        <v>20212535</v>
      </c>
      <c r="D21" s="85" t="s">
        <v>380</v>
      </c>
      <c r="E21" s="86" t="s">
        <v>380</v>
      </c>
      <c r="F21" s="33">
        <v>5</v>
      </c>
      <c r="G21" s="33">
        <v>5</v>
      </c>
      <c r="H21" s="85">
        <v>5</v>
      </c>
      <c r="I21" s="86">
        <v>4</v>
      </c>
      <c r="J21" s="33">
        <v>5</v>
      </c>
      <c r="K21" s="33">
        <v>4.5</v>
      </c>
      <c r="L21" s="91">
        <v>5</v>
      </c>
      <c r="M21" s="91">
        <v>5</v>
      </c>
      <c r="N21" s="33">
        <f t="shared" si="3"/>
        <v>38.5</v>
      </c>
      <c r="O21" s="92">
        <f t="shared" si="4"/>
        <v>4.8125</v>
      </c>
      <c r="P21" s="33">
        <f t="shared" si="5"/>
        <v>8</v>
      </c>
      <c r="Q21" s="33" t="s">
        <v>384</v>
      </c>
      <c r="R21" s="33" t="s">
        <v>385</v>
      </c>
      <c r="S21" s="24"/>
      <c r="T21" s="24"/>
      <c r="U21" s="24"/>
      <c r="V21" s="24"/>
      <c r="W21" s="24"/>
    </row>
    <row r="22" s="29" customFormat="1" ht="18" customHeight="1" spans="1:23">
      <c r="A22" s="82"/>
      <c r="B22" s="79">
        <v>20</v>
      </c>
      <c r="C22" s="80">
        <v>20212631</v>
      </c>
      <c r="D22" s="85">
        <v>5</v>
      </c>
      <c r="E22" s="86">
        <v>0</v>
      </c>
      <c r="F22" s="33">
        <v>5</v>
      </c>
      <c r="G22" s="33">
        <v>0</v>
      </c>
      <c r="H22" s="85">
        <v>5</v>
      </c>
      <c r="I22" s="86">
        <v>4</v>
      </c>
      <c r="J22" s="33">
        <v>5</v>
      </c>
      <c r="K22" s="33">
        <v>5</v>
      </c>
      <c r="L22" s="91">
        <v>5</v>
      </c>
      <c r="M22" s="91">
        <v>3.5</v>
      </c>
      <c r="N22" s="33">
        <f t="shared" si="3"/>
        <v>37.5</v>
      </c>
      <c r="O22" s="92">
        <f t="shared" si="4"/>
        <v>3.75</v>
      </c>
      <c r="P22" s="33">
        <f t="shared" si="5"/>
        <v>14</v>
      </c>
      <c r="Q22" s="98"/>
      <c r="R22" s="33" t="s">
        <v>386</v>
      </c>
      <c r="S22" s="24"/>
      <c r="T22" s="24"/>
      <c r="U22" s="24"/>
      <c r="V22" s="24"/>
      <c r="W22" s="24"/>
    </row>
    <row r="23" s="29" customFormat="1" ht="18.75" spans="1:23">
      <c r="A23" s="82"/>
      <c r="B23" s="79">
        <v>21</v>
      </c>
      <c r="C23" s="80">
        <v>20212632</v>
      </c>
      <c r="D23" s="85">
        <v>5</v>
      </c>
      <c r="E23" s="86">
        <v>0</v>
      </c>
      <c r="F23" s="33">
        <v>5</v>
      </c>
      <c r="G23" s="33">
        <v>4.5</v>
      </c>
      <c r="H23" s="85">
        <v>5</v>
      </c>
      <c r="I23" s="86">
        <v>5</v>
      </c>
      <c r="J23" s="33">
        <v>5</v>
      </c>
      <c r="K23" s="33">
        <v>5</v>
      </c>
      <c r="L23" s="91" t="s">
        <v>380</v>
      </c>
      <c r="M23" s="91" t="s">
        <v>380</v>
      </c>
      <c r="N23" s="33">
        <f t="shared" si="3"/>
        <v>34.5</v>
      </c>
      <c r="O23" s="92">
        <f t="shared" si="4"/>
        <v>4.3125</v>
      </c>
      <c r="P23" s="33">
        <f t="shared" si="5"/>
        <v>13</v>
      </c>
      <c r="Q23" s="98"/>
      <c r="R23" s="33" t="s">
        <v>387</v>
      </c>
      <c r="S23" s="24"/>
      <c r="T23" s="24"/>
      <c r="U23" s="24"/>
      <c r="V23" s="24"/>
      <c r="W23" s="24"/>
    </row>
    <row r="24" s="29" customFormat="1" ht="18.75" spans="1:23">
      <c r="A24" s="82"/>
      <c r="B24" s="79">
        <v>22</v>
      </c>
      <c r="C24" s="80">
        <v>20212633</v>
      </c>
      <c r="D24" s="85">
        <v>5</v>
      </c>
      <c r="E24" s="86">
        <v>5</v>
      </c>
      <c r="F24" s="33">
        <v>5</v>
      </c>
      <c r="G24" s="33">
        <v>5</v>
      </c>
      <c r="H24" s="85">
        <v>5</v>
      </c>
      <c r="I24" s="86">
        <v>5</v>
      </c>
      <c r="J24" s="33">
        <v>5</v>
      </c>
      <c r="K24" s="33">
        <v>5</v>
      </c>
      <c r="L24" s="91">
        <v>5</v>
      </c>
      <c r="M24" s="91">
        <v>3.5</v>
      </c>
      <c r="N24" s="33">
        <f t="shared" si="3"/>
        <v>48.5</v>
      </c>
      <c r="O24" s="92">
        <f t="shared" si="4"/>
        <v>4.85</v>
      </c>
      <c r="P24" s="33">
        <f t="shared" si="5"/>
        <v>7</v>
      </c>
      <c r="Q24" s="98"/>
      <c r="R24" s="83" t="s">
        <v>388</v>
      </c>
      <c r="S24" s="24"/>
      <c r="T24" s="24"/>
      <c r="U24" s="24"/>
      <c r="V24" s="24"/>
      <c r="W24" s="24"/>
    </row>
    <row r="25" s="29" customFormat="1" ht="18.75" spans="1:23">
      <c r="A25" s="82"/>
      <c r="B25" s="79">
        <v>23</v>
      </c>
      <c r="C25" s="80">
        <v>20212634</v>
      </c>
      <c r="D25" s="85" t="s">
        <v>380</v>
      </c>
      <c r="E25" s="86" t="s">
        <v>380</v>
      </c>
      <c r="F25" s="33">
        <v>5</v>
      </c>
      <c r="G25" s="33">
        <v>5</v>
      </c>
      <c r="H25" s="83">
        <v>5</v>
      </c>
      <c r="I25" s="83">
        <v>5</v>
      </c>
      <c r="J25" s="33">
        <v>5</v>
      </c>
      <c r="K25" s="33">
        <v>4</v>
      </c>
      <c r="L25" s="91">
        <v>5</v>
      </c>
      <c r="M25" s="91">
        <v>5</v>
      </c>
      <c r="N25" s="33">
        <f t="shared" si="3"/>
        <v>39</v>
      </c>
      <c r="O25" s="92">
        <f t="shared" si="4"/>
        <v>4.875</v>
      </c>
      <c r="P25" s="33">
        <f t="shared" si="5"/>
        <v>6</v>
      </c>
      <c r="Q25" s="33" t="s">
        <v>389</v>
      </c>
      <c r="R25" s="33" t="s">
        <v>390</v>
      </c>
      <c r="S25" s="24"/>
      <c r="T25" s="24"/>
      <c r="U25" s="24"/>
      <c r="V25" s="24"/>
      <c r="W25" s="24"/>
    </row>
    <row r="26" s="29" customFormat="1" ht="17.5" customHeight="1" spans="1:23">
      <c r="A26" s="87" t="s">
        <v>4</v>
      </c>
      <c r="B26" s="79">
        <v>24</v>
      </c>
      <c r="C26" s="33">
        <v>20212731</v>
      </c>
      <c r="D26" s="33">
        <v>5</v>
      </c>
      <c r="E26" s="33">
        <v>5</v>
      </c>
      <c r="F26" s="33">
        <v>5</v>
      </c>
      <c r="G26" s="33">
        <v>5</v>
      </c>
      <c r="H26" s="33">
        <v>5</v>
      </c>
      <c r="I26" s="33">
        <v>5</v>
      </c>
      <c r="J26" s="33">
        <v>5</v>
      </c>
      <c r="K26" s="33">
        <v>5</v>
      </c>
      <c r="L26" s="33">
        <v>5</v>
      </c>
      <c r="M26" s="33">
        <v>5</v>
      </c>
      <c r="N26" s="33">
        <f t="shared" si="3"/>
        <v>50</v>
      </c>
      <c r="O26" s="92">
        <f t="shared" si="4"/>
        <v>5</v>
      </c>
      <c r="P26" s="33">
        <f>RANK(O26,$O$26:O$39,0)</f>
        <v>1</v>
      </c>
      <c r="Q26" s="33"/>
      <c r="R26" s="33"/>
      <c r="S26" s="11" t="s">
        <v>391</v>
      </c>
      <c r="T26" s="24"/>
      <c r="U26" s="24"/>
      <c r="V26" s="24"/>
      <c r="W26" s="24"/>
    </row>
    <row r="27" s="29" customFormat="1" ht="17.5" customHeight="1" spans="1:19">
      <c r="A27" s="87"/>
      <c r="B27" s="79">
        <v>25</v>
      </c>
      <c r="C27" s="33">
        <v>20212831</v>
      </c>
      <c r="D27" s="85" t="s">
        <v>380</v>
      </c>
      <c r="E27" s="85" t="s">
        <v>380</v>
      </c>
      <c r="F27" s="33">
        <v>5</v>
      </c>
      <c r="G27" s="33">
        <v>5</v>
      </c>
      <c r="H27" s="33">
        <v>5</v>
      </c>
      <c r="I27" s="33">
        <v>5</v>
      </c>
      <c r="J27" s="33">
        <v>5</v>
      </c>
      <c r="K27" s="33">
        <v>5</v>
      </c>
      <c r="L27" s="33">
        <v>5</v>
      </c>
      <c r="M27" s="33">
        <v>5</v>
      </c>
      <c r="N27" s="33">
        <f t="shared" ref="N27:N40" si="6">SUM(D27:M27)</f>
        <v>40</v>
      </c>
      <c r="O27" s="92">
        <f t="shared" ref="O27:O40" si="7">AVERAGE(D27:M27)</f>
        <v>5</v>
      </c>
      <c r="P27" s="33">
        <f>RANK(O27,$O$26:O$39,0)</f>
        <v>1</v>
      </c>
      <c r="Q27" s="33" t="s">
        <v>384</v>
      </c>
      <c r="R27" s="33"/>
      <c r="S27" s="11"/>
    </row>
    <row r="28" s="29" customFormat="1" ht="17.5" customHeight="1" spans="1:19">
      <c r="A28" s="87"/>
      <c r="B28" s="79">
        <v>26</v>
      </c>
      <c r="C28" s="33">
        <v>20212832</v>
      </c>
      <c r="D28" s="33">
        <v>5</v>
      </c>
      <c r="E28" s="33">
        <v>5</v>
      </c>
      <c r="F28" s="33">
        <v>5</v>
      </c>
      <c r="G28" s="33">
        <v>5</v>
      </c>
      <c r="H28" s="33">
        <v>5</v>
      </c>
      <c r="I28" s="33">
        <v>5</v>
      </c>
      <c r="J28" s="33">
        <v>5</v>
      </c>
      <c r="K28" s="33">
        <v>5</v>
      </c>
      <c r="L28" s="33">
        <v>5</v>
      </c>
      <c r="M28" s="33">
        <v>5</v>
      </c>
      <c r="N28" s="33">
        <f t="shared" si="6"/>
        <v>50</v>
      </c>
      <c r="O28" s="92">
        <f t="shared" si="7"/>
        <v>5</v>
      </c>
      <c r="P28" s="33">
        <f>RANK(O28,$O$26:O$39,0)</f>
        <v>1</v>
      </c>
      <c r="Q28" s="33"/>
      <c r="R28" s="33"/>
      <c r="S28" s="11"/>
    </row>
    <row r="29" s="29" customFormat="1" ht="17.5" customHeight="1" spans="1:19">
      <c r="A29" s="87"/>
      <c r="B29" s="79">
        <v>27</v>
      </c>
      <c r="C29" s="33">
        <v>20212931</v>
      </c>
      <c r="D29" s="85" t="s">
        <v>380</v>
      </c>
      <c r="E29" s="85" t="s">
        <v>380</v>
      </c>
      <c r="F29" s="33">
        <v>5</v>
      </c>
      <c r="G29" s="33">
        <v>5</v>
      </c>
      <c r="H29" s="33">
        <v>5</v>
      </c>
      <c r="I29" s="33">
        <v>5</v>
      </c>
      <c r="J29" s="33">
        <v>5</v>
      </c>
      <c r="K29" s="33">
        <v>5</v>
      </c>
      <c r="L29" s="33">
        <v>5</v>
      </c>
      <c r="M29" s="33">
        <v>4</v>
      </c>
      <c r="N29" s="33">
        <f t="shared" si="6"/>
        <v>39</v>
      </c>
      <c r="O29" s="92">
        <f t="shared" si="7"/>
        <v>4.875</v>
      </c>
      <c r="P29" s="33">
        <f>RANK(O29,$O$26:O$39,0)</f>
        <v>14</v>
      </c>
      <c r="Q29" s="33" t="s">
        <v>384</v>
      </c>
      <c r="R29" s="33" t="s">
        <v>392</v>
      </c>
      <c r="S29" s="11"/>
    </row>
    <row r="30" s="29" customFormat="1" ht="17.5" customHeight="1" spans="1:19">
      <c r="A30" s="87"/>
      <c r="B30" s="79">
        <v>28</v>
      </c>
      <c r="C30" s="33">
        <v>20202932</v>
      </c>
      <c r="D30" s="33">
        <v>5</v>
      </c>
      <c r="E30" s="33">
        <v>5</v>
      </c>
      <c r="F30" s="33">
        <v>5</v>
      </c>
      <c r="G30" s="33">
        <v>5</v>
      </c>
      <c r="H30" s="33">
        <v>4.8</v>
      </c>
      <c r="I30" s="33">
        <v>5</v>
      </c>
      <c r="J30" s="33">
        <v>5</v>
      </c>
      <c r="K30" s="33">
        <v>5</v>
      </c>
      <c r="L30" s="33">
        <v>5</v>
      </c>
      <c r="M30" s="33">
        <v>5</v>
      </c>
      <c r="N30" s="33">
        <f t="shared" si="6"/>
        <v>49.8</v>
      </c>
      <c r="O30" s="92">
        <f t="shared" si="7"/>
        <v>4.98</v>
      </c>
      <c r="P30" s="33">
        <f>RANK(O30,$O$26:O$39,0)</f>
        <v>13</v>
      </c>
      <c r="Q30" s="33"/>
      <c r="R30" s="33"/>
      <c r="S30" s="11"/>
    </row>
    <row r="31" s="29" customFormat="1" ht="17.5" customHeight="1" spans="1:19">
      <c r="A31" s="87"/>
      <c r="B31" s="79">
        <v>29</v>
      </c>
      <c r="C31" s="33">
        <v>20202933</v>
      </c>
      <c r="D31" s="85" t="s">
        <v>380</v>
      </c>
      <c r="E31" s="85" t="s">
        <v>380</v>
      </c>
      <c r="F31" s="33">
        <v>5</v>
      </c>
      <c r="G31" s="33">
        <v>5</v>
      </c>
      <c r="H31" s="33">
        <v>5</v>
      </c>
      <c r="I31" s="33">
        <v>5</v>
      </c>
      <c r="J31" s="33">
        <v>5</v>
      </c>
      <c r="K31" s="33">
        <v>5</v>
      </c>
      <c r="L31" s="33">
        <v>5</v>
      </c>
      <c r="M31" s="33">
        <v>5</v>
      </c>
      <c r="N31" s="33">
        <f t="shared" si="6"/>
        <v>40</v>
      </c>
      <c r="O31" s="92">
        <f t="shared" si="7"/>
        <v>5</v>
      </c>
      <c r="P31" s="33">
        <f>RANK(O31,$O$26:O$39,0)</f>
        <v>1</v>
      </c>
      <c r="Q31" s="33" t="s">
        <v>384</v>
      </c>
      <c r="R31" s="33"/>
      <c r="S31" s="11"/>
    </row>
    <row r="32" s="29" customFormat="1" ht="17.5" customHeight="1" spans="1:19">
      <c r="A32" s="87"/>
      <c r="B32" s="79">
        <v>30</v>
      </c>
      <c r="C32" s="33">
        <v>20203031</v>
      </c>
      <c r="D32" s="85" t="s">
        <v>380</v>
      </c>
      <c r="E32" s="85" t="s">
        <v>380</v>
      </c>
      <c r="F32" s="33">
        <v>5</v>
      </c>
      <c r="G32" s="33">
        <v>5</v>
      </c>
      <c r="H32" s="33">
        <v>5</v>
      </c>
      <c r="I32" s="33">
        <v>5</v>
      </c>
      <c r="J32" s="33">
        <v>5</v>
      </c>
      <c r="K32" s="33">
        <v>5</v>
      </c>
      <c r="L32" s="33">
        <v>5</v>
      </c>
      <c r="M32" s="33">
        <v>5</v>
      </c>
      <c r="N32" s="33">
        <f t="shared" si="6"/>
        <v>40</v>
      </c>
      <c r="O32" s="92">
        <f t="shared" si="7"/>
        <v>5</v>
      </c>
      <c r="P32" s="33">
        <f>RANK(O32,$O$26:O$39,0)</f>
        <v>1</v>
      </c>
      <c r="Q32" s="33" t="s">
        <v>384</v>
      </c>
      <c r="R32" s="33"/>
      <c r="S32" s="14" t="s">
        <v>393</v>
      </c>
    </row>
    <row r="33" s="29" customFormat="1" ht="17.5" customHeight="1" spans="1:19">
      <c r="A33" s="87"/>
      <c r="B33" s="79">
        <v>31</v>
      </c>
      <c r="C33" s="33">
        <v>20203032</v>
      </c>
      <c r="D33" s="85" t="s">
        <v>380</v>
      </c>
      <c r="E33" s="85" t="s">
        <v>380</v>
      </c>
      <c r="F33" s="33">
        <v>5</v>
      </c>
      <c r="G33" s="33">
        <v>5</v>
      </c>
      <c r="H33" s="33">
        <v>5</v>
      </c>
      <c r="I33" s="33">
        <v>5</v>
      </c>
      <c r="J33" s="33">
        <v>5</v>
      </c>
      <c r="K33" s="33">
        <v>5</v>
      </c>
      <c r="L33" s="33">
        <v>5</v>
      </c>
      <c r="M33" s="33">
        <v>5</v>
      </c>
      <c r="N33" s="33">
        <f t="shared" si="6"/>
        <v>40</v>
      </c>
      <c r="O33" s="92">
        <f t="shared" si="7"/>
        <v>5</v>
      </c>
      <c r="P33" s="33">
        <f>RANK(O33,$O$26:O$39,0)</f>
        <v>1</v>
      </c>
      <c r="Q33" s="33" t="s">
        <v>384</v>
      </c>
      <c r="R33" s="33"/>
      <c r="S33" s="11"/>
    </row>
    <row r="34" s="29" customFormat="1" ht="17.5" customHeight="1" spans="1:19">
      <c r="A34" s="87"/>
      <c r="B34" s="79">
        <v>32</v>
      </c>
      <c r="C34" s="33">
        <v>20203033</v>
      </c>
      <c r="D34" s="33">
        <v>5</v>
      </c>
      <c r="E34" s="33">
        <v>5</v>
      </c>
      <c r="F34" s="33">
        <v>5</v>
      </c>
      <c r="G34" s="33">
        <v>5</v>
      </c>
      <c r="H34" s="33">
        <v>5</v>
      </c>
      <c r="I34" s="33">
        <v>5</v>
      </c>
      <c r="J34" s="33">
        <v>5</v>
      </c>
      <c r="K34" s="33">
        <v>5</v>
      </c>
      <c r="L34" s="33">
        <v>5</v>
      </c>
      <c r="M34" s="33">
        <v>5</v>
      </c>
      <c r="N34" s="33">
        <f t="shared" si="6"/>
        <v>50</v>
      </c>
      <c r="O34" s="92">
        <f t="shared" si="7"/>
        <v>5</v>
      </c>
      <c r="P34" s="33">
        <f>RANK(O34,$O$26:O$39,0)</f>
        <v>1</v>
      </c>
      <c r="Q34" s="33"/>
      <c r="R34" s="33"/>
      <c r="S34" s="11"/>
    </row>
    <row r="35" s="29" customFormat="1" ht="17.5" customHeight="1" spans="1:19">
      <c r="A35" s="87"/>
      <c r="B35" s="79">
        <v>33</v>
      </c>
      <c r="C35" s="33">
        <v>20203631</v>
      </c>
      <c r="D35" s="85" t="s">
        <v>380</v>
      </c>
      <c r="E35" s="85" t="s">
        <v>380</v>
      </c>
      <c r="F35" s="33">
        <v>5</v>
      </c>
      <c r="G35" s="33">
        <v>5</v>
      </c>
      <c r="H35" s="33">
        <v>5</v>
      </c>
      <c r="I35" s="33">
        <v>5</v>
      </c>
      <c r="J35" s="33">
        <v>5</v>
      </c>
      <c r="K35" s="33">
        <v>5</v>
      </c>
      <c r="L35" s="33">
        <v>5</v>
      </c>
      <c r="M35" s="33">
        <v>5</v>
      </c>
      <c r="N35" s="33">
        <f t="shared" si="6"/>
        <v>40</v>
      </c>
      <c r="O35" s="92">
        <f t="shared" si="7"/>
        <v>5</v>
      </c>
      <c r="P35" s="33">
        <f>RANK(O35,$O$26:O$39,0)</f>
        <v>1</v>
      </c>
      <c r="Q35" s="33" t="s">
        <v>384</v>
      </c>
      <c r="R35" s="33"/>
      <c r="S35" s="11" t="s">
        <v>394</v>
      </c>
    </row>
    <row r="36" s="29" customFormat="1" ht="17.5" customHeight="1" spans="1:19">
      <c r="A36" s="87"/>
      <c r="B36" s="79">
        <v>34</v>
      </c>
      <c r="C36" s="33">
        <v>20203632</v>
      </c>
      <c r="D36" s="33">
        <v>5</v>
      </c>
      <c r="E36" s="33">
        <v>5</v>
      </c>
      <c r="F36" s="33">
        <v>5</v>
      </c>
      <c r="G36" s="33">
        <v>5</v>
      </c>
      <c r="H36" s="33">
        <v>5</v>
      </c>
      <c r="I36" s="33">
        <v>5</v>
      </c>
      <c r="J36" s="93">
        <v>5</v>
      </c>
      <c r="K36" s="33">
        <v>5</v>
      </c>
      <c r="L36" s="85" t="s">
        <v>380</v>
      </c>
      <c r="M36" s="85" t="s">
        <v>380</v>
      </c>
      <c r="N36" s="33">
        <f t="shared" si="6"/>
        <v>40</v>
      </c>
      <c r="O36" s="92">
        <f t="shared" si="7"/>
        <v>5</v>
      </c>
      <c r="P36" s="33">
        <f>RANK(O36,$O$26:O$39,0)</f>
        <v>1</v>
      </c>
      <c r="Q36" s="33" t="s">
        <v>395</v>
      </c>
      <c r="R36" s="33"/>
      <c r="S36" s="11"/>
    </row>
    <row r="37" s="29" customFormat="1" ht="17.5" customHeight="1" spans="1:19">
      <c r="A37" s="87"/>
      <c r="B37" s="79">
        <v>35</v>
      </c>
      <c r="C37" s="33">
        <v>20203633</v>
      </c>
      <c r="D37" s="85" t="s">
        <v>380</v>
      </c>
      <c r="E37" s="85" t="s">
        <v>380</v>
      </c>
      <c r="F37" s="33">
        <v>5</v>
      </c>
      <c r="G37" s="33">
        <v>5</v>
      </c>
      <c r="H37" s="85" t="s">
        <v>380</v>
      </c>
      <c r="I37" s="85" t="s">
        <v>380</v>
      </c>
      <c r="J37" s="33">
        <v>5</v>
      </c>
      <c r="K37" s="33">
        <v>5</v>
      </c>
      <c r="L37" s="33">
        <v>5</v>
      </c>
      <c r="M37" s="33">
        <v>5</v>
      </c>
      <c r="N37" s="33">
        <f t="shared" si="6"/>
        <v>30</v>
      </c>
      <c r="O37" s="92">
        <f t="shared" si="7"/>
        <v>5</v>
      </c>
      <c r="P37" s="33">
        <f>RANK(O37,$O$26:O$39,0)</f>
        <v>1</v>
      </c>
      <c r="Q37" s="33" t="s">
        <v>396</v>
      </c>
      <c r="R37" s="33"/>
      <c r="S37" s="99"/>
    </row>
    <row r="38" s="29" customFormat="1" ht="17.5" customHeight="1" spans="1:19">
      <c r="A38" s="87"/>
      <c r="B38" s="79">
        <v>36</v>
      </c>
      <c r="C38" s="33">
        <v>20203634</v>
      </c>
      <c r="D38" s="85" t="s">
        <v>380</v>
      </c>
      <c r="E38" s="85" t="s">
        <v>380</v>
      </c>
      <c r="F38" s="33">
        <v>5</v>
      </c>
      <c r="G38" s="33">
        <v>5</v>
      </c>
      <c r="H38" s="33">
        <v>5</v>
      </c>
      <c r="I38" s="33">
        <v>5</v>
      </c>
      <c r="J38" s="33">
        <v>5</v>
      </c>
      <c r="K38" s="33">
        <v>5</v>
      </c>
      <c r="L38" s="85" t="s">
        <v>380</v>
      </c>
      <c r="M38" s="85" t="s">
        <v>380</v>
      </c>
      <c r="N38" s="33">
        <f t="shared" si="6"/>
        <v>30</v>
      </c>
      <c r="O38" s="92">
        <f t="shared" si="7"/>
        <v>5</v>
      </c>
      <c r="P38" s="33">
        <f>RANK(O38,$O$26:O$39,0)</f>
        <v>1</v>
      </c>
      <c r="Q38" s="33" t="s">
        <v>397</v>
      </c>
      <c r="R38" s="33" t="s">
        <v>398</v>
      </c>
      <c r="S38" s="11"/>
    </row>
    <row r="39" s="29" customFormat="1" ht="17.5" customHeight="1" spans="1:19">
      <c r="A39" s="87"/>
      <c r="B39" s="79">
        <v>37</v>
      </c>
      <c r="C39" s="33">
        <v>20203635</v>
      </c>
      <c r="D39" s="33">
        <v>5</v>
      </c>
      <c r="E39" s="33">
        <v>5</v>
      </c>
      <c r="F39" s="33">
        <v>5</v>
      </c>
      <c r="G39" s="33">
        <v>5</v>
      </c>
      <c r="H39" s="33">
        <v>5</v>
      </c>
      <c r="I39" s="33">
        <v>5</v>
      </c>
      <c r="J39" s="33">
        <v>5</v>
      </c>
      <c r="K39" s="33">
        <v>5</v>
      </c>
      <c r="L39" s="33">
        <v>5</v>
      </c>
      <c r="M39" s="33">
        <v>5</v>
      </c>
      <c r="N39" s="33">
        <f t="shared" si="6"/>
        <v>50</v>
      </c>
      <c r="O39" s="92">
        <f t="shared" si="7"/>
        <v>5</v>
      </c>
      <c r="P39" s="33">
        <f>RANK(O39,$O$26:O$39,0)</f>
        <v>1</v>
      </c>
      <c r="Q39" s="33"/>
      <c r="R39" s="33"/>
      <c r="S39" s="11"/>
    </row>
    <row r="40" s="29" customFormat="1" ht="18.75" spans="1:19">
      <c r="A40" s="79" t="s">
        <v>5</v>
      </c>
      <c r="B40" s="87">
        <v>38</v>
      </c>
      <c r="C40" s="7">
        <v>20212331</v>
      </c>
      <c r="D40" s="7">
        <v>5</v>
      </c>
      <c r="E40" s="7">
        <v>5</v>
      </c>
      <c r="F40" s="7">
        <v>5</v>
      </c>
      <c r="G40" s="7">
        <v>5</v>
      </c>
      <c r="H40" s="7">
        <v>5</v>
      </c>
      <c r="I40" s="7">
        <v>5</v>
      </c>
      <c r="J40" s="7">
        <v>5</v>
      </c>
      <c r="K40" s="7">
        <v>5</v>
      </c>
      <c r="L40" s="7">
        <v>5</v>
      </c>
      <c r="M40" s="7">
        <v>5</v>
      </c>
      <c r="N40" s="7">
        <f t="shared" si="6"/>
        <v>50</v>
      </c>
      <c r="O40" s="94">
        <f t="shared" si="7"/>
        <v>5</v>
      </c>
      <c r="P40" s="7">
        <f>RANK(O40,$O$40:$O$42,0)</f>
        <v>1</v>
      </c>
      <c r="Q40" s="21"/>
      <c r="R40" s="100"/>
      <c r="S40" s="24"/>
    </row>
    <row r="41" s="29" customFormat="1" ht="18.75" spans="1:19">
      <c r="A41" s="16"/>
      <c r="B41" s="87">
        <v>39</v>
      </c>
      <c r="C41" s="7">
        <v>20212332</v>
      </c>
      <c r="D41" s="7">
        <v>5</v>
      </c>
      <c r="E41" s="7">
        <v>5</v>
      </c>
      <c r="F41" s="7">
        <v>5</v>
      </c>
      <c r="G41" s="7">
        <v>5</v>
      </c>
      <c r="H41" s="7">
        <v>5</v>
      </c>
      <c r="I41" s="7">
        <v>5</v>
      </c>
      <c r="J41" s="7">
        <v>5</v>
      </c>
      <c r="K41" s="7">
        <v>5</v>
      </c>
      <c r="L41" s="7">
        <v>5</v>
      </c>
      <c r="M41" s="7">
        <v>5</v>
      </c>
      <c r="N41" s="7">
        <f t="shared" ref="N41:N42" si="8">SUM(D41:M41)</f>
        <v>50</v>
      </c>
      <c r="O41" s="94">
        <f t="shared" ref="O41:O42" si="9">AVERAGE(D41:M41)</f>
        <v>5</v>
      </c>
      <c r="P41" s="7">
        <f t="shared" ref="P41:P42" si="10">RANK(O41,$O$40:$O$42,0)</f>
        <v>1</v>
      </c>
      <c r="Q41" s="21"/>
      <c r="R41" s="100"/>
      <c r="S41" s="24"/>
    </row>
    <row r="42" s="29" customFormat="1" ht="18.75" spans="1:19">
      <c r="A42" s="88"/>
      <c r="B42" s="87">
        <v>40</v>
      </c>
      <c r="C42" s="7">
        <v>20212333</v>
      </c>
      <c r="D42" s="7">
        <v>5</v>
      </c>
      <c r="E42" s="7">
        <v>5</v>
      </c>
      <c r="F42" s="7">
        <v>5</v>
      </c>
      <c r="G42" s="7">
        <v>5</v>
      </c>
      <c r="H42" s="7">
        <v>5</v>
      </c>
      <c r="I42" s="7">
        <v>5</v>
      </c>
      <c r="J42" s="7">
        <v>5</v>
      </c>
      <c r="K42" s="7">
        <v>5</v>
      </c>
      <c r="L42" s="7">
        <v>5</v>
      </c>
      <c r="M42" s="7">
        <v>5</v>
      </c>
      <c r="N42" s="7">
        <f t="shared" si="8"/>
        <v>50</v>
      </c>
      <c r="O42" s="94">
        <f t="shared" si="9"/>
        <v>5</v>
      </c>
      <c r="P42" s="7">
        <f t="shared" si="10"/>
        <v>1</v>
      </c>
      <c r="Q42" s="21"/>
      <c r="R42" s="100"/>
      <c r="S42" s="24"/>
    </row>
    <row r="43" spans="19:21">
      <c r="S43" s="101"/>
      <c r="T43" s="101"/>
      <c r="U43" s="101"/>
    </row>
    <row r="44" spans="19:21">
      <c r="S44" s="101"/>
      <c r="T44" s="101"/>
      <c r="U44" s="101"/>
    </row>
  </sheetData>
  <mergeCells count="5">
    <mergeCell ref="A1:R1"/>
    <mergeCell ref="A3:A11"/>
    <mergeCell ref="A12:A25"/>
    <mergeCell ref="A26:A39"/>
    <mergeCell ref="A40:A42"/>
  </mergeCells>
  <pageMargins left="0.75" right="0.75" top="1" bottom="1" header="0.5" footer="0.5"/>
  <pageSetup paperSize="9" orientation="portrait"/>
  <headerFooter/>
  <ignoredErrors>
    <ignoredError sqref="N40:O42 N26:O39 N12:O24 N3:O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zoomScale="90" zoomScaleNormal="90" workbookViewId="0">
      <selection activeCell="A3" sqref="A3:A151"/>
    </sheetView>
  </sheetViews>
  <sheetFormatPr defaultColWidth="9" defaultRowHeight="13.5" outlineLevelCol="7"/>
  <cols>
    <col min="1" max="1" width="21.6333333333333" customWidth="1"/>
    <col min="2" max="2" width="24.6333333333333" customWidth="1"/>
    <col min="3" max="3" width="23.1833333333333" customWidth="1"/>
    <col min="4" max="4" width="24.6333333333333" customWidth="1"/>
    <col min="5" max="5" width="20.45" customWidth="1"/>
  </cols>
  <sheetData>
    <row r="1" ht="22.5" spans="1:6">
      <c r="A1" s="30" t="s">
        <v>399</v>
      </c>
      <c r="B1" s="30"/>
      <c r="C1" s="30"/>
      <c r="D1" s="30"/>
      <c r="E1" s="30"/>
      <c r="F1" s="68"/>
    </row>
    <row r="2" ht="20.25" spans="1:6">
      <c r="A2" s="31" t="s">
        <v>19</v>
      </c>
      <c r="B2" s="53" t="s">
        <v>400</v>
      </c>
      <c r="C2" s="53" t="s">
        <v>32</v>
      </c>
      <c r="D2" s="51" t="s">
        <v>401</v>
      </c>
      <c r="E2" s="53" t="s">
        <v>34</v>
      </c>
      <c r="F2" s="68"/>
    </row>
    <row r="3" ht="17.5" customHeight="1" spans="1:6">
      <c r="A3" s="33" t="s">
        <v>2</v>
      </c>
      <c r="B3" s="33">
        <v>20212131</v>
      </c>
      <c r="C3" s="33" t="s">
        <v>402</v>
      </c>
      <c r="D3" s="33">
        <v>5.8</v>
      </c>
      <c r="E3" s="33">
        <v>4</v>
      </c>
      <c r="F3" s="68"/>
    </row>
    <row r="4" ht="18.75" spans="1:6">
      <c r="A4" s="33"/>
      <c r="B4" s="33"/>
      <c r="C4" s="33"/>
      <c r="D4" s="34">
        <v>5.1</v>
      </c>
      <c r="E4" s="33"/>
      <c r="F4" s="68"/>
    </row>
    <row r="5" ht="18.75" spans="1:6">
      <c r="A5" s="33"/>
      <c r="B5" s="33"/>
      <c r="C5" s="33" t="s">
        <v>403</v>
      </c>
      <c r="D5" s="33">
        <v>5.8</v>
      </c>
      <c r="E5" s="33">
        <v>4</v>
      </c>
      <c r="F5" s="68"/>
    </row>
    <row r="6" ht="17" customHeight="1" spans="1:6">
      <c r="A6" s="33"/>
      <c r="B6" s="33"/>
      <c r="C6" s="33"/>
      <c r="D6" s="34">
        <v>5.1</v>
      </c>
      <c r="E6" s="33"/>
      <c r="F6" s="68"/>
    </row>
    <row r="7" ht="18.75" spans="1:5">
      <c r="A7" s="33"/>
      <c r="B7" s="33"/>
      <c r="C7" s="33" t="s">
        <v>404</v>
      </c>
      <c r="D7" s="33">
        <v>5.8</v>
      </c>
      <c r="E7" s="33">
        <v>2</v>
      </c>
    </row>
    <row r="8" ht="18.75" spans="1:5">
      <c r="A8" s="33"/>
      <c r="B8" s="33"/>
      <c r="C8" s="33" t="s">
        <v>405</v>
      </c>
      <c r="D8" s="33">
        <v>5.9</v>
      </c>
      <c r="E8" s="33">
        <v>2</v>
      </c>
    </row>
    <row r="9" ht="18.75" spans="1:5">
      <c r="A9" s="33"/>
      <c r="B9" s="33"/>
      <c r="C9" s="33" t="s">
        <v>406</v>
      </c>
      <c r="D9" s="33">
        <v>5.9</v>
      </c>
      <c r="E9" s="33">
        <v>2</v>
      </c>
    </row>
    <row r="10" ht="18.75" spans="1:5">
      <c r="A10" s="33"/>
      <c r="B10" s="33"/>
      <c r="C10" s="33" t="s">
        <v>407</v>
      </c>
      <c r="D10" s="33">
        <v>5.9</v>
      </c>
      <c r="E10" s="33">
        <v>4</v>
      </c>
    </row>
    <row r="11" ht="18.75" spans="1:5">
      <c r="A11" s="33"/>
      <c r="B11" s="33"/>
      <c r="C11" s="33"/>
      <c r="D11" s="33">
        <v>5.11</v>
      </c>
      <c r="E11" s="33"/>
    </row>
    <row r="12" ht="18.75" spans="1:5">
      <c r="A12" s="33"/>
      <c r="B12" s="33"/>
      <c r="C12" s="33" t="s">
        <v>408</v>
      </c>
      <c r="D12" s="34">
        <v>5.1</v>
      </c>
      <c r="E12" s="33">
        <v>4</v>
      </c>
    </row>
    <row r="13" ht="18.75" spans="1:5">
      <c r="A13" s="33"/>
      <c r="B13" s="33"/>
      <c r="C13" s="33"/>
      <c r="D13" s="33">
        <v>5.12</v>
      </c>
      <c r="E13" s="33"/>
    </row>
    <row r="14" ht="18.75" spans="1:5">
      <c r="A14" s="33"/>
      <c r="B14" s="33"/>
      <c r="C14" s="33" t="s">
        <v>409</v>
      </c>
      <c r="D14" s="33">
        <v>5.11</v>
      </c>
      <c r="E14" s="33">
        <v>2</v>
      </c>
    </row>
    <row r="15" ht="18.75" spans="1:5">
      <c r="A15" s="33"/>
      <c r="B15" s="33"/>
      <c r="C15" s="33" t="s">
        <v>410</v>
      </c>
      <c r="D15" s="33">
        <v>5.11</v>
      </c>
      <c r="E15" s="33">
        <v>2</v>
      </c>
    </row>
    <row r="16" ht="18.75" spans="1:5">
      <c r="A16" s="33"/>
      <c r="B16" s="33"/>
      <c r="C16" s="33" t="s">
        <v>411</v>
      </c>
      <c r="D16" s="33">
        <v>5.11</v>
      </c>
      <c r="E16" s="33">
        <v>2</v>
      </c>
    </row>
    <row r="17" ht="18.75" spans="1:5">
      <c r="A17" s="33"/>
      <c r="B17" s="33"/>
      <c r="C17" s="33" t="s">
        <v>412</v>
      </c>
      <c r="D17" s="33">
        <v>5.12</v>
      </c>
      <c r="E17" s="33">
        <v>2</v>
      </c>
    </row>
    <row r="18" ht="18.75" spans="1:5">
      <c r="A18" s="33"/>
      <c r="B18" s="33"/>
      <c r="C18" s="33" t="s">
        <v>413</v>
      </c>
      <c r="D18" s="33">
        <v>5.12</v>
      </c>
      <c r="E18" s="33">
        <v>2</v>
      </c>
    </row>
    <row r="19" ht="18.75" spans="1:5">
      <c r="A19" s="33"/>
      <c r="B19" s="33"/>
      <c r="C19" s="33" t="s">
        <v>414</v>
      </c>
      <c r="D19" s="33">
        <v>5.12</v>
      </c>
      <c r="E19" s="33">
        <v>2</v>
      </c>
    </row>
    <row r="20" ht="18.75" spans="1:5">
      <c r="A20" s="33"/>
      <c r="B20" s="33"/>
      <c r="C20" s="33" t="s">
        <v>415</v>
      </c>
      <c r="D20" s="33">
        <v>5.12</v>
      </c>
      <c r="E20" s="33">
        <v>2</v>
      </c>
    </row>
    <row r="21" ht="18.75" spans="1:5">
      <c r="A21" s="33"/>
      <c r="B21" s="33"/>
      <c r="C21" s="33" t="s">
        <v>416</v>
      </c>
      <c r="D21" s="33">
        <v>5.12</v>
      </c>
      <c r="E21" s="33">
        <v>2</v>
      </c>
    </row>
    <row r="22" ht="18.75" spans="1:5">
      <c r="A22" s="33"/>
      <c r="B22" s="33">
        <v>20212132</v>
      </c>
      <c r="C22" s="33" t="s">
        <v>417</v>
      </c>
      <c r="D22" s="33">
        <v>5.8</v>
      </c>
      <c r="E22" s="33">
        <v>8</v>
      </c>
    </row>
    <row r="23" ht="18.75" spans="1:5">
      <c r="A23" s="33"/>
      <c r="B23" s="33"/>
      <c r="C23" s="33"/>
      <c r="D23" s="34">
        <v>5.1</v>
      </c>
      <c r="E23" s="33"/>
    </row>
    <row r="24" ht="18.75" spans="1:5">
      <c r="A24" s="33"/>
      <c r="B24" s="33"/>
      <c r="C24" s="33"/>
      <c r="D24" s="33">
        <v>5.11</v>
      </c>
      <c r="E24" s="33"/>
    </row>
    <row r="25" ht="18.75" spans="1:5">
      <c r="A25" s="33"/>
      <c r="B25" s="33"/>
      <c r="C25" s="33"/>
      <c r="D25" s="33">
        <v>5.12</v>
      </c>
      <c r="E25" s="33"/>
    </row>
    <row r="26" ht="18.75" spans="1:5">
      <c r="A26" s="33"/>
      <c r="B26" s="33"/>
      <c r="C26" s="33" t="s">
        <v>418</v>
      </c>
      <c r="D26" s="33">
        <v>5.8</v>
      </c>
      <c r="E26" s="33">
        <v>10</v>
      </c>
    </row>
    <row r="27" ht="18.75" spans="1:5">
      <c r="A27" s="33"/>
      <c r="B27" s="33"/>
      <c r="C27" s="33"/>
      <c r="D27" s="33">
        <v>5.9</v>
      </c>
      <c r="E27" s="33"/>
    </row>
    <row r="28" ht="18.75" spans="1:5">
      <c r="A28" s="33"/>
      <c r="B28" s="33"/>
      <c r="C28" s="33"/>
      <c r="D28" s="34">
        <v>5.1</v>
      </c>
      <c r="E28" s="33"/>
    </row>
    <row r="29" ht="18.75" spans="1:5">
      <c r="A29" s="33"/>
      <c r="B29" s="33"/>
      <c r="C29" s="33"/>
      <c r="D29" s="33">
        <v>5.11</v>
      </c>
      <c r="E29" s="33"/>
    </row>
    <row r="30" ht="18.75" spans="1:5">
      <c r="A30" s="33"/>
      <c r="B30" s="33"/>
      <c r="C30" s="33"/>
      <c r="D30" s="33">
        <v>5.12</v>
      </c>
      <c r="E30" s="33"/>
    </row>
    <row r="31" ht="18.75" spans="1:5">
      <c r="A31" s="33"/>
      <c r="B31" s="33"/>
      <c r="C31" s="33" t="s">
        <v>419</v>
      </c>
      <c r="D31" s="33">
        <v>5.8</v>
      </c>
      <c r="E31" s="33">
        <v>10</v>
      </c>
    </row>
    <row r="32" ht="18.75" spans="1:5">
      <c r="A32" s="33"/>
      <c r="B32" s="33"/>
      <c r="C32" s="33"/>
      <c r="D32" s="33">
        <v>5.9</v>
      </c>
      <c r="E32" s="33"/>
    </row>
    <row r="33" ht="18.75" spans="1:5">
      <c r="A33" s="33"/>
      <c r="B33" s="33"/>
      <c r="C33" s="33"/>
      <c r="D33" s="34">
        <v>5.1</v>
      </c>
      <c r="E33" s="33"/>
    </row>
    <row r="34" ht="18.75" spans="1:5">
      <c r="A34" s="33"/>
      <c r="B34" s="33"/>
      <c r="C34" s="33"/>
      <c r="D34" s="33">
        <v>5.11</v>
      </c>
      <c r="E34" s="33"/>
    </row>
    <row r="35" ht="18.75" spans="1:5">
      <c r="A35" s="33"/>
      <c r="B35" s="33"/>
      <c r="C35" s="33"/>
      <c r="D35" s="33">
        <v>5.12</v>
      </c>
      <c r="E35" s="33"/>
    </row>
    <row r="36" ht="18.75" spans="1:5">
      <c r="A36" s="33"/>
      <c r="B36" s="33"/>
      <c r="C36" s="33" t="s">
        <v>163</v>
      </c>
      <c r="D36" s="33">
        <v>5.12</v>
      </c>
      <c r="E36" s="33">
        <v>4</v>
      </c>
    </row>
    <row r="37" ht="18.75" spans="1:5">
      <c r="A37" s="33"/>
      <c r="B37" s="33"/>
      <c r="C37" s="33"/>
      <c r="D37" s="33">
        <v>5.9</v>
      </c>
      <c r="E37" s="33"/>
    </row>
    <row r="38" ht="18.75" spans="1:5">
      <c r="A38" s="33"/>
      <c r="B38" s="33"/>
      <c r="C38" s="33" t="s">
        <v>420</v>
      </c>
      <c r="D38" s="33">
        <v>5.9</v>
      </c>
      <c r="E38" s="33">
        <v>2</v>
      </c>
    </row>
    <row r="39" ht="18.75" spans="1:5">
      <c r="A39" s="33"/>
      <c r="B39" s="33"/>
      <c r="C39" s="33" t="s">
        <v>421</v>
      </c>
      <c r="D39" s="33">
        <v>5.9</v>
      </c>
      <c r="E39" s="33">
        <v>2</v>
      </c>
    </row>
    <row r="40" ht="18.75" spans="1:5">
      <c r="A40" s="33"/>
      <c r="B40" s="33"/>
      <c r="C40" s="33" t="s">
        <v>422</v>
      </c>
      <c r="D40" s="33">
        <v>5.9</v>
      </c>
      <c r="E40" s="33">
        <v>2</v>
      </c>
    </row>
    <row r="41" ht="18.75" spans="1:5">
      <c r="A41" s="33"/>
      <c r="B41" s="33"/>
      <c r="C41" s="33" t="s">
        <v>423</v>
      </c>
      <c r="D41" s="34">
        <v>5.1</v>
      </c>
      <c r="E41" s="33">
        <v>2</v>
      </c>
    </row>
    <row r="42" ht="18.75" spans="1:5">
      <c r="A42" s="33"/>
      <c r="B42" s="33"/>
      <c r="C42" s="33" t="s">
        <v>424</v>
      </c>
      <c r="D42" s="33">
        <v>5.12</v>
      </c>
      <c r="E42" s="33">
        <v>2</v>
      </c>
    </row>
    <row r="43" ht="18.75" spans="1:5">
      <c r="A43" s="33"/>
      <c r="B43" s="33"/>
      <c r="C43" s="33" t="s">
        <v>425</v>
      </c>
      <c r="D43" s="33">
        <v>5.12</v>
      </c>
      <c r="E43" s="33">
        <v>2</v>
      </c>
    </row>
    <row r="44" ht="18.75" spans="1:5">
      <c r="A44" s="33"/>
      <c r="B44" s="33"/>
      <c r="C44" s="33" t="s">
        <v>426</v>
      </c>
      <c r="D44" s="33">
        <v>5.12</v>
      </c>
      <c r="E44" s="33">
        <v>2</v>
      </c>
    </row>
    <row r="45" ht="18.75" spans="1:5">
      <c r="A45" s="33"/>
      <c r="B45" s="33">
        <v>20212133</v>
      </c>
      <c r="C45" s="33" t="s">
        <v>427</v>
      </c>
      <c r="D45" s="33">
        <v>5.8</v>
      </c>
      <c r="E45" s="33">
        <v>2</v>
      </c>
    </row>
    <row r="46" ht="18.75" spans="1:5">
      <c r="A46" s="33"/>
      <c r="B46" s="33"/>
      <c r="C46" s="33" t="s">
        <v>428</v>
      </c>
      <c r="D46" s="33">
        <v>5.8</v>
      </c>
      <c r="E46" s="33">
        <v>2</v>
      </c>
    </row>
    <row r="47" ht="18.75" spans="1:5">
      <c r="A47" s="33"/>
      <c r="B47" s="33"/>
      <c r="C47" s="33" t="s">
        <v>429</v>
      </c>
      <c r="D47" s="33">
        <v>5.9</v>
      </c>
      <c r="E47" s="33">
        <v>8</v>
      </c>
    </row>
    <row r="48" ht="18.75" spans="1:5">
      <c r="A48" s="33"/>
      <c r="B48" s="33"/>
      <c r="C48" s="33"/>
      <c r="D48" s="34">
        <v>5.1</v>
      </c>
      <c r="E48" s="33"/>
    </row>
    <row r="49" ht="18.75" spans="1:5">
      <c r="A49" s="33"/>
      <c r="B49" s="33"/>
      <c r="C49" s="33"/>
      <c r="D49" s="33">
        <v>5.11</v>
      </c>
      <c r="E49" s="33"/>
    </row>
    <row r="50" ht="18.75" spans="1:5">
      <c r="A50" s="33"/>
      <c r="B50" s="33"/>
      <c r="C50" s="33"/>
      <c r="D50" s="33">
        <v>5.12</v>
      </c>
      <c r="E50" s="33"/>
    </row>
    <row r="51" ht="18.75" spans="1:5">
      <c r="A51" s="33"/>
      <c r="B51" s="33"/>
      <c r="C51" s="33" t="s">
        <v>430</v>
      </c>
      <c r="D51" s="34">
        <v>5.1</v>
      </c>
      <c r="E51" s="33">
        <v>2</v>
      </c>
    </row>
    <row r="52" ht="18.75" spans="1:5">
      <c r="A52" s="33"/>
      <c r="B52" s="33"/>
      <c r="C52" s="33" t="s">
        <v>431</v>
      </c>
      <c r="D52" s="33">
        <v>5.11</v>
      </c>
      <c r="E52" s="33">
        <v>2</v>
      </c>
    </row>
    <row r="53" ht="18.75" spans="1:5">
      <c r="A53" s="33"/>
      <c r="B53" s="33"/>
      <c r="C53" s="33" t="s">
        <v>432</v>
      </c>
      <c r="D53" s="33">
        <v>5.11</v>
      </c>
      <c r="E53" s="33">
        <v>2</v>
      </c>
    </row>
    <row r="54" ht="18.75" spans="1:5">
      <c r="A54" s="33"/>
      <c r="B54" s="33"/>
      <c r="C54" s="33" t="s">
        <v>433</v>
      </c>
      <c r="D54" s="33">
        <v>5.12</v>
      </c>
      <c r="E54" s="33">
        <v>2</v>
      </c>
    </row>
    <row r="55" ht="18.75" spans="1:8">
      <c r="A55" s="33"/>
      <c r="B55" s="33"/>
      <c r="C55" s="33" t="s">
        <v>434</v>
      </c>
      <c r="D55" s="33">
        <v>5.12</v>
      </c>
      <c r="E55" s="33">
        <v>2</v>
      </c>
      <c r="F55" s="58"/>
      <c r="G55" s="58"/>
      <c r="H55" s="69"/>
    </row>
    <row r="56" ht="18.75" spans="1:8">
      <c r="A56" s="33"/>
      <c r="B56" s="33">
        <v>20212134</v>
      </c>
      <c r="C56" s="33" t="s">
        <v>435</v>
      </c>
      <c r="D56" s="33">
        <v>5.8</v>
      </c>
      <c r="E56" s="33">
        <v>2</v>
      </c>
      <c r="F56" s="58"/>
      <c r="G56" s="70"/>
      <c r="H56" s="69"/>
    </row>
    <row r="57" ht="18.75" spans="1:8">
      <c r="A57" s="33"/>
      <c r="B57" s="33"/>
      <c r="C57" s="33" t="s">
        <v>436</v>
      </c>
      <c r="D57" s="33">
        <v>5.8</v>
      </c>
      <c r="E57" s="33">
        <v>4</v>
      </c>
      <c r="F57" s="70"/>
      <c r="G57" s="70"/>
      <c r="H57" s="69"/>
    </row>
    <row r="58" ht="18.75" spans="1:8">
      <c r="A58" s="33"/>
      <c r="B58" s="33"/>
      <c r="C58" s="33"/>
      <c r="D58" s="34">
        <v>5.1</v>
      </c>
      <c r="E58" s="33"/>
      <c r="F58" s="70"/>
      <c r="G58" s="70"/>
      <c r="H58" s="69"/>
    </row>
    <row r="59" ht="18.75" spans="1:8">
      <c r="A59" s="33"/>
      <c r="B59" s="33"/>
      <c r="C59" s="33" t="s">
        <v>437</v>
      </c>
      <c r="D59" s="33">
        <v>5.8</v>
      </c>
      <c r="E59" s="33">
        <v>2</v>
      </c>
      <c r="F59" s="70"/>
      <c r="G59" s="70"/>
      <c r="H59" s="69"/>
    </row>
    <row r="60" ht="18.75" spans="1:8">
      <c r="A60" s="33"/>
      <c r="B60" s="33"/>
      <c r="C60" s="33" t="s">
        <v>153</v>
      </c>
      <c r="D60" s="33">
        <v>5.8</v>
      </c>
      <c r="E60" s="33">
        <v>4</v>
      </c>
      <c r="F60" s="69"/>
      <c r="G60" s="69"/>
      <c r="H60" s="69"/>
    </row>
    <row r="61" ht="18.75" spans="1:8">
      <c r="A61" s="33"/>
      <c r="B61" s="33"/>
      <c r="C61" s="33"/>
      <c r="D61" s="34">
        <v>5.1</v>
      </c>
      <c r="E61" s="33"/>
      <c r="F61" s="69"/>
      <c r="G61" s="69"/>
      <c r="H61" s="69"/>
    </row>
    <row r="62" ht="18.75" spans="1:5">
      <c r="A62" s="33"/>
      <c r="B62" s="33"/>
      <c r="C62" s="33" t="s">
        <v>438</v>
      </c>
      <c r="D62" s="33">
        <v>5.9</v>
      </c>
      <c r="E62" s="33">
        <v>4</v>
      </c>
    </row>
    <row r="63" ht="18.75" spans="1:5">
      <c r="A63" s="33"/>
      <c r="B63" s="33"/>
      <c r="C63" s="33"/>
      <c r="D63" s="34">
        <v>5.1</v>
      </c>
      <c r="E63" s="33"/>
    </row>
    <row r="64" ht="18.75" spans="1:5">
      <c r="A64" s="33"/>
      <c r="B64" s="33"/>
      <c r="C64" s="33" t="s">
        <v>439</v>
      </c>
      <c r="D64" s="33">
        <v>5.9</v>
      </c>
      <c r="E64" s="33">
        <v>2</v>
      </c>
    </row>
    <row r="65" ht="18.75" spans="1:5">
      <c r="A65" s="33"/>
      <c r="B65" s="33"/>
      <c r="C65" s="33" t="s">
        <v>440</v>
      </c>
      <c r="D65" s="34">
        <v>5.1</v>
      </c>
      <c r="E65" s="33">
        <v>2</v>
      </c>
    </row>
    <row r="66" ht="18.75" spans="1:5">
      <c r="A66" s="33"/>
      <c r="B66" s="33"/>
      <c r="C66" s="33" t="s">
        <v>441</v>
      </c>
      <c r="D66" s="34">
        <v>5.1</v>
      </c>
      <c r="E66" s="33">
        <v>4</v>
      </c>
    </row>
    <row r="67" ht="18.75" spans="1:5">
      <c r="A67" s="33"/>
      <c r="B67" s="33"/>
      <c r="C67" s="33"/>
      <c r="D67" s="33">
        <v>5.11</v>
      </c>
      <c r="E67" s="33"/>
    </row>
    <row r="68" ht="18.75" spans="1:5">
      <c r="A68" s="33"/>
      <c r="B68" s="33"/>
      <c r="C68" s="33" t="s">
        <v>442</v>
      </c>
      <c r="D68" s="33">
        <v>5.11</v>
      </c>
      <c r="E68" s="33">
        <v>2</v>
      </c>
    </row>
    <row r="69" ht="18.75" spans="1:5">
      <c r="A69" s="33"/>
      <c r="B69" s="33"/>
      <c r="C69" s="33" t="s">
        <v>443</v>
      </c>
      <c r="D69" s="33">
        <v>5.11</v>
      </c>
      <c r="E69" s="33">
        <v>2</v>
      </c>
    </row>
    <row r="70" ht="18.75" spans="1:5">
      <c r="A70" s="33"/>
      <c r="B70" s="33">
        <v>20212135</v>
      </c>
      <c r="C70" s="33" t="s">
        <v>444</v>
      </c>
      <c r="D70" s="33">
        <v>5.8</v>
      </c>
      <c r="E70" s="33">
        <v>2</v>
      </c>
    </row>
    <row r="71" ht="18.75" spans="1:5">
      <c r="A71" s="33"/>
      <c r="B71" s="33"/>
      <c r="C71" s="33" t="s">
        <v>445</v>
      </c>
      <c r="D71" s="33">
        <v>5.8</v>
      </c>
      <c r="E71" s="33">
        <v>2</v>
      </c>
    </row>
    <row r="72" ht="18.75" spans="1:5">
      <c r="A72" s="33"/>
      <c r="B72" s="33"/>
      <c r="C72" s="33" t="s">
        <v>446</v>
      </c>
      <c r="D72" s="33">
        <v>5.8</v>
      </c>
      <c r="E72" s="33">
        <v>2</v>
      </c>
    </row>
    <row r="73" ht="18.75" spans="1:5">
      <c r="A73" s="33"/>
      <c r="B73" s="33"/>
      <c r="C73" s="33" t="s">
        <v>447</v>
      </c>
      <c r="D73" s="33">
        <v>5.9</v>
      </c>
      <c r="E73" s="33">
        <v>4</v>
      </c>
    </row>
    <row r="74" ht="18.75" spans="1:5">
      <c r="A74" s="33"/>
      <c r="B74" s="33"/>
      <c r="C74" s="33"/>
      <c r="D74" s="33">
        <v>5.12</v>
      </c>
      <c r="E74" s="33"/>
    </row>
    <row r="75" ht="18.75" spans="1:5">
      <c r="A75" s="33"/>
      <c r="B75" s="33"/>
      <c r="C75" s="33" t="s">
        <v>448</v>
      </c>
      <c r="D75" s="33">
        <v>5.9</v>
      </c>
      <c r="E75" s="33">
        <v>4</v>
      </c>
    </row>
    <row r="76" ht="18.75" spans="1:5">
      <c r="A76" s="33"/>
      <c r="B76" s="33"/>
      <c r="C76" s="33"/>
      <c r="D76" s="34">
        <v>5.1</v>
      </c>
      <c r="E76" s="33"/>
    </row>
    <row r="77" ht="18.75" spans="1:5">
      <c r="A77" s="33"/>
      <c r="B77" s="33"/>
      <c r="C77" s="33" t="s">
        <v>449</v>
      </c>
      <c r="D77" s="34">
        <v>5.1</v>
      </c>
      <c r="E77" s="33">
        <v>2</v>
      </c>
    </row>
    <row r="78" ht="18.75" spans="1:5">
      <c r="A78" s="33"/>
      <c r="B78" s="33"/>
      <c r="C78" s="33" t="s">
        <v>450</v>
      </c>
      <c r="D78" s="33">
        <v>5.11</v>
      </c>
      <c r="E78" s="33">
        <v>2</v>
      </c>
    </row>
    <row r="79" ht="18.75" spans="1:5">
      <c r="A79" s="33"/>
      <c r="B79" s="33"/>
      <c r="C79" s="33" t="s">
        <v>451</v>
      </c>
      <c r="D79" s="33">
        <v>5.11</v>
      </c>
      <c r="E79" s="33">
        <v>4</v>
      </c>
    </row>
    <row r="80" ht="18.75" spans="1:5">
      <c r="A80" s="33"/>
      <c r="B80" s="33"/>
      <c r="C80" s="33"/>
      <c r="D80" s="33">
        <v>5.12</v>
      </c>
      <c r="E80" s="33"/>
    </row>
    <row r="81" ht="18.75" spans="1:5">
      <c r="A81" s="33"/>
      <c r="B81" s="33"/>
      <c r="C81" s="33" t="s">
        <v>452</v>
      </c>
      <c r="D81" s="33">
        <v>5.12</v>
      </c>
      <c r="E81" s="33">
        <v>2</v>
      </c>
    </row>
    <row r="82" ht="18.75" spans="1:5">
      <c r="A82" s="33"/>
      <c r="B82" s="33"/>
      <c r="C82" s="33" t="s">
        <v>453</v>
      </c>
      <c r="D82" s="33">
        <v>5.12</v>
      </c>
      <c r="E82" s="33">
        <v>2</v>
      </c>
    </row>
    <row r="83" ht="18.75" spans="1:5">
      <c r="A83" s="33"/>
      <c r="B83" s="33"/>
      <c r="C83" s="33" t="s">
        <v>454</v>
      </c>
      <c r="D83" s="33">
        <v>5.12</v>
      </c>
      <c r="E83" s="33">
        <v>2</v>
      </c>
    </row>
    <row r="84" ht="18.75" spans="1:5">
      <c r="A84" s="33"/>
      <c r="B84" s="33">
        <v>20212136</v>
      </c>
      <c r="C84" s="33" t="s">
        <v>455</v>
      </c>
      <c r="D84" s="33">
        <v>5.8</v>
      </c>
      <c r="E84" s="33">
        <v>2</v>
      </c>
    </row>
    <row r="85" ht="18.75" spans="1:5">
      <c r="A85" s="33"/>
      <c r="B85" s="33"/>
      <c r="C85" s="33" t="s">
        <v>456</v>
      </c>
      <c r="D85" s="33">
        <v>5.9</v>
      </c>
      <c r="E85" s="33">
        <v>2</v>
      </c>
    </row>
    <row r="86" ht="18.75" spans="1:5">
      <c r="A86" s="33"/>
      <c r="B86" s="33"/>
      <c r="C86" s="33" t="s">
        <v>457</v>
      </c>
      <c r="D86" s="33">
        <v>5.9</v>
      </c>
      <c r="E86" s="33">
        <v>2</v>
      </c>
    </row>
    <row r="87" ht="18.75" spans="1:5">
      <c r="A87" s="33"/>
      <c r="B87" s="33"/>
      <c r="C87" s="33" t="s">
        <v>458</v>
      </c>
      <c r="D87" s="33">
        <v>5.9</v>
      </c>
      <c r="E87" s="33">
        <v>4</v>
      </c>
    </row>
    <row r="88" ht="18.75" spans="1:5">
      <c r="A88" s="33"/>
      <c r="B88" s="33"/>
      <c r="C88" s="33"/>
      <c r="D88" s="33">
        <v>5.12</v>
      </c>
      <c r="E88" s="33"/>
    </row>
    <row r="89" ht="18.75" spans="1:5">
      <c r="A89" s="33"/>
      <c r="B89" s="33"/>
      <c r="C89" s="33" t="s">
        <v>459</v>
      </c>
      <c r="D89" s="33">
        <v>5.11</v>
      </c>
      <c r="E89" s="33">
        <v>2</v>
      </c>
    </row>
    <row r="90" ht="18.75" spans="1:5">
      <c r="A90" s="33"/>
      <c r="B90" s="33"/>
      <c r="C90" s="33" t="s">
        <v>460</v>
      </c>
      <c r="D90" s="33">
        <v>5.11</v>
      </c>
      <c r="E90" s="33">
        <v>2</v>
      </c>
    </row>
    <row r="91" ht="18.75" spans="1:5">
      <c r="A91" s="33"/>
      <c r="B91" s="33"/>
      <c r="C91" s="33" t="s">
        <v>461</v>
      </c>
      <c r="D91" s="33">
        <v>5.12</v>
      </c>
      <c r="E91" s="33">
        <v>2</v>
      </c>
    </row>
    <row r="92" ht="18.75" spans="1:5">
      <c r="A92" s="33"/>
      <c r="B92" s="33"/>
      <c r="C92" s="33" t="s">
        <v>462</v>
      </c>
      <c r="D92" s="33">
        <v>5.12</v>
      </c>
      <c r="E92" s="33">
        <v>2</v>
      </c>
    </row>
    <row r="93" ht="18.75" spans="1:5">
      <c r="A93" s="33"/>
      <c r="B93" s="33"/>
      <c r="C93" s="33" t="s">
        <v>463</v>
      </c>
      <c r="D93" s="33">
        <v>5.12</v>
      </c>
      <c r="E93" s="33">
        <v>2</v>
      </c>
    </row>
    <row r="94" ht="18.75" spans="1:5">
      <c r="A94" s="33"/>
      <c r="B94" s="33">
        <v>20212137</v>
      </c>
      <c r="C94" s="33" t="s">
        <v>464</v>
      </c>
      <c r="D94" s="33">
        <v>5.9</v>
      </c>
      <c r="E94" s="33">
        <v>2</v>
      </c>
    </row>
    <row r="95" ht="18.75" spans="1:5">
      <c r="A95" s="33"/>
      <c r="B95" s="33"/>
      <c r="C95" s="33" t="s">
        <v>465</v>
      </c>
      <c r="D95" s="33">
        <v>5.9</v>
      </c>
      <c r="E95" s="33">
        <v>2</v>
      </c>
    </row>
    <row r="96" ht="18.75" spans="1:5">
      <c r="A96" s="33"/>
      <c r="B96" s="33"/>
      <c r="C96" s="33" t="s">
        <v>466</v>
      </c>
      <c r="D96" s="33">
        <v>5.9</v>
      </c>
      <c r="E96" s="33">
        <v>2</v>
      </c>
    </row>
    <row r="97" ht="18.75" spans="1:5">
      <c r="A97" s="33"/>
      <c r="B97" s="33"/>
      <c r="C97" s="33" t="s">
        <v>467</v>
      </c>
      <c r="D97" s="33">
        <v>5.9</v>
      </c>
      <c r="E97" s="33">
        <v>6</v>
      </c>
    </row>
    <row r="98" ht="18.75" spans="1:5">
      <c r="A98" s="33"/>
      <c r="B98" s="33"/>
      <c r="C98" s="33"/>
      <c r="D98" s="33">
        <v>5.12</v>
      </c>
      <c r="E98" s="33"/>
    </row>
    <row r="99" ht="18.75" spans="1:5">
      <c r="A99" s="33"/>
      <c r="B99" s="33"/>
      <c r="C99" s="33"/>
      <c r="D99" s="33">
        <v>5.11</v>
      </c>
      <c r="E99" s="33"/>
    </row>
    <row r="100" ht="18.75" spans="1:5">
      <c r="A100" s="33"/>
      <c r="B100" s="33"/>
      <c r="C100" s="33" t="s">
        <v>468</v>
      </c>
      <c r="D100" s="33">
        <v>5.9</v>
      </c>
      <c r="E100" s="33">
        <v>6</v>
      </c>
    </row>
    <row r="101" ht="18.75" spans="1:5">
      <c r="A101" s="33"/>
      <c r="B101" s="33"/>
      <c r="C101" s="33"/>
      <c r="D101" s="33">
        <v>5.11</v>
      </c>
      <c r="E101" s="33"/>
    </row>
    <row r="102" ht="18.75" spans="1:5">
      <c r="A102" s="33"/>
      <c r="B102" s="33"/>
      <c r="C102" s="33"/>
      <c r="D102" s="33">
        <v>5.12</v>
      </c>
      <c r="E102" s="33"/>
    </row>
    <row r="103" ht="18.75" spans="1:5">
      <c r="A103" s="33"/>
      <c r="B103" s="33"/>
      <c r="C103" s="33" t="s">
        <v>469</v>
      </c>
      <c r="D103" s="33">
        <v>5.9</v>
      </c>
      <c r="E103" s="33">
        <v>6</v>
      </c>
    </row>
    <row r="104" ht="18.75" spans="1:5">
      <c r="A104" s="33"/>
      <c r="B104" s="33"/>
      <c r="C104" s="33"/>
      <c r="D104" s="33">
        <v>5.11</v>
      </c>
      <c r="E104" s="33"/>
    </row>
    <row r="105" ht="18.75" spans="1:5">
      <c r="A105" s="33"/>
      <c r="B105" s="33"/>
      <c r="C105" s="33"/>
      <c r="D105" s="33">
        <v>5.12</v>
      </c>
      <c r="E105" s="33"/>
    </row>
    <row r="106" ht="18.75" spans="1:5">
      <c r="A106" s="33"/>
      <c r="B106" s="33"/>
      <c r="C106" s="33" t="s">
        <v>470</v>
      </c>
      <c r="D106" s="33">
        <v>5.9</v>
      </c>
      <c r="E106" s="33">
        <v>6</v>
      </c>
    </row>
    <row r="107" ht="18.75" spans="1:5">
      <c r="A107" s="33"/>
      <c r="B107" s="33"/>
      <c r="C107" s="33"/>
      <c r="D107" s="33">
        <v>5.11</v>
      </c>
      <c r="E107" s="33"/>
    </row>
    <row r="108" ht="18.75" spans="1:5">
      <c r="A108" s="33"/>
      <c r="B108" s="33"/>
      <c r="C108" s="33"/>
      <c r="D108" s="33">
        <v>5.12</v>
      </c>
      <c r="E108" s="33"/>
    </row>
    <row r="109" ht="18.75" spans="1:5">
      <c r="A109" s="33"/>
      <c r="B109" s="33"/>
      <c r="C109" s="33" t="s">
        <v>471</v>
      </c>
      <c r="D109" s="34">
        <v>5.1</v>
      </c>
      <c r="E109" s="33">
        <v>4</v>
      </c>
    </row>
    <row r="110" ht="18.75" spans="1:5">
      <c r="A110" s="33"/>
      <c r="B110" s="33"/>
      <c r="C110" s="33"/>
      <c r="D110" s="33">
        <v>5.11</v>
      </c>
      <c r="E110" s="33"/>
    </row>
    <row r="111" ht="18.75" spans="1:5">
      <c r="A111" s="33"/>
      <c r="B111" s="33"/>
      <c r="C111" s="33" t="s">
        <v>472</v>
      </c>
      <c r="D111" s="33">
        <v>5.11</v>
      </c>
      <c r="E111" s="33">
        <v>2</v>
      </c>
    </row>
    <row r="112" ht="18.75" spans="1:5">
      <c r="A112" s="33"/>
      <c r="B112" s="33"/>
      <c r="C112" s="33" t="s">
        <v>473</v>
      </c>
      <c r="D112" s="33">
        <v>5.11</v>
      </c>
      <c r="E112" s="33">
        <v>4</v>
      </c>
    </row>
    <row r="113" ht="18.75" spans="1:5">
      <c r="A113" s="33"/>
      <c r="B113" s="33"/>
      <c r="C113" s="33"/>
      <c r="D113" s="33">
        <v>5.12</v>
      </c>
      <c r="E113" s="33"/>
    </row>
    <row r="114" ht="18.75" spans="1:5">
      <c r="A114" s="33"/>
      <c r="B114" s="33"/>
      <c r="C114" s="33" t="s">
        <v>474</v>
      </c>
      <c r="D114" s="33">
        <v>5.11</v>
      </c>
      <c r="E114" s="33">
        <v>2</v>
      </c>
    </row>
    <row r="115" ht="18.75" spans="1:5">
      <c r="A115" s="33"/>
      <c r="B115" s="33"/>
      <c r="C115" s="33" t="s">
        <v>475</v>
      </c>
      <c r="D115" s="33">
        <v>5.11</v>
      </c>
      <c r="E115" s="33">
        <v>2</v>
      </c>
    </row>
    <row r="116" ht="18.75" spans="1:5">
      <c r="A116" s="33"/>
      <c r="B116" s="33"/>
      <c r="C116" s="33" t="s">
        <v>476</v>
      </c>
      <c r="D116" s="33">
        <v>5.11</v>
      </c>
      <c r="E116" s="33">
        <v>4</v>
      </c>
    </row>
    <row r="117" ht="18.75" spans="1:5">
      <c r="A117" s="33"/>
      <c r="B117" s="33"/>
      <c r="C117" s="33"/>
      <c r="D117" s="33">
        <v>5.12</v>
      </c>
      <c r="E117" s="33"/>
    </row>
    <row r="118" ht="18.75" spans="1:5">
      <c r="A118" s="33"/>
      <c r="B118" s="33"/>
      <c r="C118" s="33" t="s">
        <v>477</v>
      </c>
      <c r="D118" s="33">
        <v>5.12</v>
      </c>
      <c r="E118" s="33">
        <v>2</v>
      </c>
    </row>
    <row r="119" ht="18.75" spans="1:5">
      <c r="A119" s="33"/>
      <c r="B119" s="33"/>
      <c r="C119" s="33" t="s">
        <v>478</v>
      </c>
      <c r="D119" s="33">
        <v>5.12</v>
      </c>
      <c r="E119" s="33">
        <v>2</v>
      </c>
    </row>
    <row r="120" ht="18.75" spans="1:5">
      <c r="A120" s="33"/>
      <c r="B120" s="33"/>
      <c r="C120" s="33" t="s">
        <v>479</v>
      </c>
      <c r="D120" s="33">
        <v>5.12</v>
      </c>
      <c r="E120" s="33">
        <v>2</v>
      </c>
    </row>
    <row r="121" ht="18.75" spans="1:5">
      <c r="A121" s="33"/>
      <c r="B121" s="33">
        <v>20212138</v>
      </c>
      <c r="C121" s="33" t="s">
        <v>480</v>
      </c>
      <c r="D121" s="33">
        <v>5.9</v>
      </c>
      <c r="E121" s="33">
        <v>6</v>
      </c>
    </row>
    <row r="122" ht="18.75" spans="1:5">
      <c r="A122" s="33"/>
      <c r="B122" s="33"/>
      <c r="C122" s="33"/>
      <c r="D122" s="34">
        <v>5.1</v>
      </c>
      <c r="E122" s="33"/>
    </row>
    <row r="123" ht="18.75" spans="1:5">
      <c r="A123" s="33"/>
      <c r="B123" s="33"/>
      <c r="C123" s="33"/>
      <c r="D123" s="33">
        <v>5.11</v>
      </c>
      <c r="E123" s="33"/>
    </row>
    <row r="124" ht="18.75" spans="1:5">
      <c r="A124" s="33"/>
      <c r="B124" s="33"/>
      <c r="C124" s="33" t="s">
        <v>481</v>
      </c>
      <c r="D124" s="33">
        <v>5.9</v>
      </c>
      <c r="E124" s="33">
        <v>6</v>
      </c>
    </row>
    <row r="125" ht="18.75" spans="1:5">
      <c r="A125" s="33"/>
      <c r="B125" s="33"/>
      <c r="C125" s="33"/>
      <c r="D125" s="33">
        <v>5.11</v>
      </c>
      <c r="E125" s="33"/>
    </row>
    <row r="126" ht="18.75" spans="1:5">
      <c r="A126" s="33"/>
      <c r="B126" s="33"/>
      <c r="C126" s="33"/>
      <c r="D126" s="33">
        <v>5.12</v>
      </c>
      <c r="E126" s="33"/>
    </row>
    <row r="127" ht="18.75" spans="1:5">
      <c r="A127" s="33"/>
      <c r="B127" s="33"/>
      <c r="C127" s="33" t="s">
        <v>482</v>
      </c>
      <c r="D127" s="33">
        <v>5.9</v>
      </c>
      <c r="E127" s="33">
        <v>2</v>
      </c>
    </row>
    <row r="128" ht="18.75" spans="1:5">
      <c r="A128" s="33"/>
      <c r="B128" s="33"/>
      <c r="C128" s="33" t="s">
        <v>483</v>
      </c>
      <c r="D128" s="34">
        <v>5.1</v>
      </c>
      <c r="E128" s="33">
        <v>2</v>
      </c>
    </row>
    <row r="129" ht="18.75" spans="1:5">
      <c r="A129" s="33"/>
      <c r="B129" s="33"/>
      <c r="C129" s="33" t="s">
        <v>484</v>
      </c>
      <c r="D129" s="34">
        <v>5.1</v>
      </c>
      <c r="E129" s="33">
        <v>2</v>
      </c>
    </row>
    <row r="130" ht="18.75" spans="1:5">
      <c r="A130" s="33"/>
      <c r="B130" s="33"/>
      <c r="C130" s="33" t="s">
        <v>485</v>
      </c>
      <c r="D130" s="33">
        <v>5.11</v>
      </c>
      <c r="E130" s="33">
        <v>2</v>
      </c>
    </row>
    <row r="131" ht="18.75" spans="1:5">
      <c r="A131" s="33"/>
      <c r="B131" s="33"/>
      <c r="C131" s="33" t="s">
        <v>486</v>
      </c>
      <c r="D131" s="33">
        <v>5.11</v>
      </c>
      <c r="E131" s="33">
        <v>2</v>
      </c>
    </row>
    <row r="132" ht="18.75" spans="1:5">
      <c r="A132" s="33"/>
      <c r="B132" s="33"/>
      <c r="C132" s="33" t="s">
        <v>487</v>
      </c>
      <c r="D132" s="33">
        <v>5.12</v>
      </c>
      <c r="E132" s="33">
        <v>2</v>
      </c>
    </row>
    <row r="133" ht="18.75" spans="1:5">
      <c r="A133" s="33"/>
      <c r="B133" s="33">
        <v>20213131</v>
      </c>
      <c r="C133" s="33" t="s">
        <v>488</v>
      </c>
      <c r="D133" s="33">
        <v>5.8</v>
      </c>
      <c r="E133" s="33">
        <v>2</v>
      </c>
    </row>
    <row r="134" ht="18.75" spans="1:5">
      <c r="A134" s="33"/>
      <c r="B134" s="33"/>
      <c r="C134" s="33" t="s">
        <v>489</v>
      </c>
      <c r="D134" s="33">
        <v>5.8</v>
      </c>
      <c r="E134" s="33">
        <v>2</v>
      </c>
    </row>
    <row r="135" ht="18.75" spans="1:5">
      <c r="A135" s="33"/>
      <c r="B135" s="33"/>
      <c r="C135" s="33" t="s">
        <v>490</v>
      </c>
      <c r="D135" s="33">
        <v>5.8</v>
      </c>
      <c r="E135" s="33">
        <v>2</v>
      </c>
    </row>
    <row r="136" ht="18.75" spans="1:5">
      <c r="A136" s="33"/>
      <c r="B136" s="33"/>
      <c r="C136" s="33" t="s">
        <v>491</v>
      </c>
      <c r="D136" s="33">
        <v>5.8</v>
      </c>
      <c r="E136" s="33">
        <v>2</v>
      </c>
    </row>
    <row r="137" ht="18.75" spans="1:5">
      <c r="A137" s="33"/>
      <c r="B137" s="33"/>
      <c r="C137" s="33" t="s">
        <v>492</v>
      </c>
      <c r="D137" s="33">
        <v>5.9</v>
      </c>
      <c r="E137" s="33">
        <v>2</v>
      </c>
    </row>
    <row r="138" ht="18.75" spans="1:5">
      <c r="A138" s="33"/>
      <c r="B138" s="33"/>
      <c r="C138" s="33" t="s">
        <v>493</v>
      </c>
      <c r="D138" s="33">
        <v>5.9</v>
      </c>
      <c r="E138" s="33">
        <v>4</v>
      </c>
    </row>
    <row r="139" ht="18.75" spans="1:5">
      <c r="A139" s="33"/>
      <c r="B139" s="33"/>
      <c r="C139" s="33"/>
      <c r="D139" s="34">
        <v>5.1</v>
      </c>
      <c r="E139" s="33"/>
    </row>
    <row r="140" ht="18.75" spans="1:5">
      <c r="A140" s="33"/>
      <c r="B140" s="33"/>
      <c r="C140" s="33" t="s">
        <v>494</v>
      </c>
      <c r="D140" s="33">
        <v>5.9</v>
      </c>
      <c r="E140" s="33">
        <v>4</v>
      </c>
    </row>
    <row r="141" ht="18.75" spans="1:5">
      <c r="A141" s="33"/>
      <c r="B141" s="33"/>
      <c r="C141" s="33"/>
      <c r="D141" s="34">
        <v>5.1</v>
      </c>
      <c r="E141" s="33"/>
    </row>
    <row r="142" ht="18.75" spans="1:5">
      <c r="A142" s="33"/>
      <c r="B142" s="33"/>
      <c r="C142" s="33" t="s">
        <v>495</v>
      </c>
      <c r="D142" s="34">
        <v>5.1</v>
      </c>
      <c r="E142" s="33">
        <v>2</v>
      </c>
    </row>
    <row r="143" ht="18.75" spans="1:5">
      <c r="A143" s="33"/>
      <c r="B143" s="33"/>
      <c r="C143" s="33" t="s">
        <v>496</v>
      </c>
      <c r="D143" s="34">
        <v>5.12</v>
      </c>
      <c r="E143" s="33">
        <v>4</v>
      </c>
    </row>
    <row r="144" ht="18.75" spans="1:5">
      <c r="A144" s="33"/>
      <c r="B144" s="33"/>
      <c r="C144" s="33"/>
      <c r="D144" s="34">
        <v>5.1</v>
      </c>
      <c r="E144" s="33"/>
    </row>
    <row r="145" ht="18.75" spans="1:5">
      <c r="A145" s="33"/>
      <c r="B145" s="33"/>
      <c r="C145" s="33" t="s">
        <v>497</v>
      </c>
      <c r="D145" s="34">
        <v>5.1</v>
      </c>
      <c r="E145" s="33">
        <v>2</v>
      </c>
    </row>
    <row r="146" ht="18.75" spans="1:5">
      <c r="A146" s="33"/>
      <c r="B146" s="33"/>
      <c r="C146" s="33" t="s">
        <v>498</v>
      </c>
      <c r="D146" s="34">
        <v>5.12</v>
      </c>
      <c r="E146" s="33">
        <v>4</v>
      </c>
    </row>
    <row r="147" ht="18.75" spans="1:5">
      <c r="A147" s="33"/>
      <c r="B147" s="33"/>
      <c r="C147" s="33"/>
      <c r="D147" s="33">
        <v>5.11</v>
      </c>
      <c r="E147" s="33"/>
    </row>
    <row r="148" ht="18.75" spans="1:5">
      <c r="A148" s="33"/>
      <c r="B148" s="33"/>
      <c r="C148" s="33" t="s">
        <v>499</v>
      </c>
      <c r="D148" s="33">
        <v>5.12</v>
      </c>
      <c r="E148" s="33">
        <v>2</v>
      </c>
    </row>
    <row r="149" ht="18.75" spans="1:5">
      <c r="A149" s="33"/>
      <c r="B149" s="33"/>
      <c r="C149" s="33" t="s">
        <v>500</v>
      </c>
      <c r="D149" s="33">
        <v>5.12</v>
      </c>
      <c r="E149" s="33">
        <v>2</v>
      </c>
    </row>
    <row r="150" ht="18.75" spans="1:5">
      <c r="A150" s="33"/>
      <c r="B150" s="33"/>
      <c r="C150" s="33" t="s">
        <v>501</v>
      </c>
      <c r="D150" s="33">
        <v>5.12</v>
      </c>
      <c r="E150" s="33">
        <v>2</v>
      </c>
    </row>
    <row r="151" ht="18.75" spans="1:5">
      <c r="A151" s="33"/>
      <c r="B151" s="33"/>
      <c r="C151" s="33" t="s">
        <v>502</v>
      </c>
      <c r="D151" s="33">
        <v>5.12</v>
      </c>
      <c r="E151" s="33">
        <v>2</v>
      </c>
    </row>
    <row r="152" ht="18.75" spans="1:5">
      <c r="A152" s="71" t="s">
        <v>3</v>
      </c>
      <c r="B152" s="33">
        <v>20212434</v>
      </c>
      <c r="C152" s="33" t="s">
        <v>199</v>
      </c>
      <c r="D152" s="33">
        <v>5.8</v>
      </c>
      <c r="E152" s="33">
        <v>2</v>
      </c>
    </row>
    <row r="153" ht="18.75" spans="1:5">
      <c r="A153" s="71"/>
      <c r="B153" s="33">
        <v>20212431</v>
      </c>
      <c r="C153" s="33" t="s">
        <v>252</v>
      </c>
      <c r="D153" s="33">
        <v>5.8</v>
      </c>
      <c r="E153" s="33">
        <v>2</v>
      </c>
    </row>
    <row r="154" ht="18.75" spans="1:5">
      <c r="A154" s="71"/>
      <c r="B154" s="33">
        <v>20212432</v>
      </c>
      <c r="C154" s="33" t="s">
        <v>503</v>
      </c>
      <c r="D154" s="33">
        <v>5.8</v>
      </c>
      <c r="E154" s="33">
        <v>2</v>
      </c>
    </row>
    <row r="155" ht="18.75" spans="1:5">
      <c r="A155" s="71"/>
      <c r="B155" s="33">
        <v>20212535</v>
      </c>
      <c r="C155" s="33" t="s">
        <v>504</v>
      </c>
      <c r="D155" s="33">
        <v>5.9</v>
      </c>
      <c r="E155" s="33">
        <v>2</v>
      </c>
    </row>
    <row r="156" ht="18.75" spans="1:5">
      <c r="A156" s="71"/>
      <c r="B156" s="33">
        <v>20212432</v>
      </c>
      <c r="C156" s="33" t="s">
        <v>505</v>
      </c>
      <c r="D156" s="33">
        <v>5.9</v>
      </c>
      <c r="E156" s="33">
        <v>2</v>
      </c>
    </row>
    <row r="157" ht="18.75" spans="1:5">
      <c r="A157" s="71"/>
      <c r="B157" s="33">
        <v>20212535</v>
      </c>
      <c r="C157" s="33" t="s">
        <v>504</v>
      </c>
      <c r="D157" s="34">
        <v>5.1</v>
      </c>
      <c r="E157" s="33">
        <v>2</v>
      </c>
    </row>
    <row r="158" ht="18.75" spans="1:5">
      <c r="A158" s="71"/>
      <c r="B158" s="33">
        <v>20212535</v>
      </c>
      <c r="C158" s="33" t="s">
        <v>504</v>
      </c>
      <c r="D158" s="33">
        <v>5.11</v>
      </c>
      <c r="E158" s="33">
        <v>2</v>
      </c>
    </row>
    <row r="159" ht="18.75" spans="1:5">
      <c r="A159" s="7" t="s">
        <v>4</v>
      </c>
      <c r="B159" s="7">
        <v>20212932</v>
      </c>
      <c r="C159" s="33" t="s">
        <v>506</v>
      </c>
      <c r="D159" s="34">
        <v>5.1</v>
      </c>
      <c r="E159" s="33">
        <v>2</v>
      </c>
    </row>
    <row r="160" ht="18.75" spans="1:5">
      <c r="A160" s="11" t="s">
        <v>5</v>
      </c>
      <c r="B160" s="11">
        <v>20212331</v>
      </c>
      <c r="C160" s="11" t="s">
        <v>507</v>
      </c>
      <c r="D160" s="72" t="s">
        <v>508</v>
      </c>
      <c r="E160" s="18"/>
    </row>
  </sheetData>
  <mergeCells count="73">
    <mergeCell ref="A1:E1"/>
    <mergeCell ref="D160:E160"/>
    <mergeCell ref="A3:A151"/>
    <mergeCell ref="A152:A158"/>
    <mergeCell ref="B3:B21"/>
    <mergeCell ref="B22:B44"/>
    <mergeCell ref="B45:B55"/>
    <mergeCell ref="B56:B69"/>
    <mergeCell ref="B70:B83"/>
    <mergeCell ref="B84:B93"/>
    <mergeCell ref="B94:B120"/>
    <mergeCell ref="B121:B132"/>
    <mergeCell ref="B133:B151"/>
    <mergeCell ref="C3:C4"/>
    <mergeCell ref="C5:C6"/>
    <mergeCell ref="C10:C11"/>
    <mergeCell ref="C12:C13"/>
    <mergeCell ref="C22:C25"/>
    <mergeCell ref="C26:C30"/>
    <mergeCell ref="C31:C35"/>
    <mergeCell ref="C36:C37"/>
    <mergeCell ref="C47:C50"/>
    <mergeCell ref="C57:C58"/>
    <mergeCell ref="C60:C61"/>
    <mergeCell ref="C62:C63"/>
    <mergeCell ref="C66:C67"/>
    <mergeCell ref="C73:C74"/>
    <mergeCell ref="C75:C76"/>
    <mergeCell ref="C79:C80"/>
    <mergeCell ref="C87:C88"/>
    <mergeCell ref="C97:C99"/>
    <mergeCell ref="C100:C102"/>
    <mergeCell ref="C103:C105"/>
    <mergeCell ref="C106:C108"/>
    <mergeCell ref="C109:C110"/>
    <mergeCell ref="C112:C113"/>
    <mergeCell ref="C116:C117"/>
    <mergeCell ref="C121:C123"/>
    <mergeCell ref="C124:C126"/>
    <mergeCell ref="C138:C139"/>
    <mergeCell ref="C140:C141"/>
    <mergeCell ref="C143:C144"/>
    <mergeCell ref="C146:C147"/>
    <mergeCell ref="E3:E4"/>
    <mergeCell ref="E5:E6"/>
    <mergeCell ref="E10:E11"/>
    <mergeCell ref="E12:E13"/>
    <mergeCell ref="E22:E25"/>
    <mergeCell ref="E26:E30"/>
    <mergeCell ref="E31:E35"/>
    <mergeCell ref="E36:E37"/>
    <mergeCell ref="E47:E50"/>
    <mergeCell ref="E57:E58"/>
    <mergeCell ref="E60:E61"/>
    <mergeCell ref="E62:E63"/>
    <mergeCell ref="E66:E67"/>
    <mergeCell ref="E73:E74"/>
    <mergeCell ref="E75:E76"/>
    <mergeCell ref="E79:E80"/>
    <mergeCell ref="E87:E88"/>
    <mergeCell ref="E97:E99"/>
    <mergeCell ref="E100:E102"/>
    <mergeCell ref="E103:E105"/>
    <mergeCell ref="E106:E108"/>
    <mergeCell ref="E109:E110"/>
    <mergeCell ref="E112:E113"/>
    <mergeCell ref="E116:E117"/>
    <mergeCell ref="E121:E123"/>
    <mergeCell ref="E124:E126"/>
    <mergeCell ref="E138:E139"/>
    <mergeCell ref="E140:E141"/>
    <mergeCell ref="E143:E144"/>
    <mergeCell ref="E146:E147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"/>
  <sheetViews>
    <sheetView workbookViewId="0">
      <selection activeCell="A3" sqref="A3"/>
    </sheetView>
  </sheetViews>
  <sheetFormatPr defaultColWidth="9" defaultRowHeight="13.5" outlineLevelRow="5"/>
  <cols>
    <col min="1" max="1" width="20.6333333333333" customWidth="1"/>
    <col min="2" max="2" width="12.8166666666667" customWidth="1"/>
    <col min="4" max="4" width="26" customWidth="1"/>
    <col min="5" max="7" width="14.5416666666667" customWidth="1"/>
  </cols>
  <sheetData>
    <row r="1" s="26" customFormat="1" ht="22.5" spans="1:9">
      <c r="A1" s="49" t="s">
        <v>509</v>
      </c>
      <c r="B1" s="50"/>
      <c r="C1" s="50"/>
      <c r="D1" s="50"/>
      <c r="E1" s="50"/>
      <c r="F1" s="50"/>
      <c r="G1" s="50"/>
      <c r="H1" s="50"/>
      <c r="I1" s="62"/>
    </row>
    <row r="2" s="46" customFormat="1" ht="20.25" spans="1:9">
      <c r="A2" s="31" t="s">
        <v>19</v>
      </c>
      <c r="B2" s="51" t="s">
        <v>400</v>
      </c>
      <c r="C2" s="51" t="s">
        <v>32</v>
      </c>
      <c r="D2" s="52" t="s">
        <v>33</v>
      </c>
      <c r="E2" s="53" t="s">
        <v>34</v>
      </c>
      <c r="F2" s="51" t="s">
        <v>35</v>
      </c>
      <c r="G2" s="51" t="s">
        <v>510</v>
      </c>
      <c r="H2" s="54" t="s">
        <v>26</v>
      </c>
      <c r="I2" s="63"/>
    </row>
    <row r="3" s="47" customFormat="1" ht="18.75" spans="1:9">
      <c r="A3" s="32" t="s">
        <v>2</v>
      </c>
      <c r="B3" s="55" t="s">
        <v>352</v>
      </c>
      <c r="C3" s="56"/>
      <c r="D3" s="56"/>
      <c r="E3" s="56"/>
      <c r="F3" s="56"/>
      <c r="G3" s="56"/>
      <c r="H3" s="56"/>
      <c r="I3" s="64"/>
    </row>
    <row r="4" s="47" customFormat="1" ht="18.75" spans="1:9">
      <c r="A4" s="22" t="s">
        <v>3</v>
      </c>
      <c r="B4" s="57"/>
      <c r="C4" s="58"/>
      <c r="D4" s="58"/>
      <c r="E4" s="58"/>
      <c r="F4" s="58"/>
      <c r="G4" s="58"/>
      <c r="H4" s="58"/>
      <c r="I4" s="65"/>
    </row>
    <row r="5" s="48" customFormat="1" ht="18.75" spans="1:256">
      <c r="A5" s="22" t="s">
        <v>4</v>
      </c>
      <c r="B5" s="57"/>
      <c r="C5" s="58"/>
      <c r="D5" s="58"/>
      <c r="E5" s="58"/>
      <c r="F5" s="58"/>
      <c r="G5" s="58"/>
      <c r="H5" s="58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</row>
    <row r="6" s="47" customFormat="1" ht="18.75" spans="1:9">
      <c r="A6" s="59" t="s">
        <v>5</v>
      </c>
      <c r="B6" s="60"/>
      <c r="C6" s="61"/>
      <c r="D6" s="61"/>
      <c r="E6" s="61"/>
      <c r="F6" s="61"/>
      <c r="G6" s="61"/>
      <c r="H6" s="61"/>
      <c r="I6" s="67"/>
    </row>
  </sheetData>
  <mergeCells count="3">
    <mergeCell ref="A1:I1"/>
    <mergeCell ref="H2:I2"/>
    <mergeCell ref="B3:I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日常旷课率</vt:lpstr>
      <vt:lpstr>日常旷课名单</vt:lpstr>
      <vt:lpstr>日常请假率</vt:lpstr>
      <vt:lpstr>日常请假名单</vt:lpstr>
      <vt:lpstr>日常迟到早退</vt:lpstr>
      <vt:lpstr>晚自习风气统计表</vt:lpstr>
      <vt:lpstr>晚自习请假</vt:lpstr>
      <vt:lpstr>晚自习旷课</vt:lpstr>
      <vt:lpstr>晚自习迟到早退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小华对我biubiubiu</dc:creator>
  <cp:lastModifiedBy>sally</cp:lastModifiedBy>
  <dcterms:created xsi:type="dcterms:W3CDTF">2021-04-04T12:18:00Z</dcterms:created>
  <dcterms:modified xsi:type="dcterms:W3CDTF">2022-05-30T02:03:12Z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38E11B2A9BC040B9A415C670E9C00E32</vt:lpwstr>
  </property>
  <property fmtid="{D5CDD505-2E9C-101B-9397-08002B2CF9AE}" pid="3" name="KSOProductBuildVer">
    <vt:lpwstr>2052-11.8.2.10154</vt:lpwstr>
  </property>
  <property fmtid="{D5CDD505-2E9C-101B-9397-08002B2CF9AE}" pid="4" name="KSOReadingLayout">
    <vt:bool>false</vt:bool>
  </property>
</Properties>
</file>