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50"/>
  </bookViews>
  <sheets>
    <sheet name="学院学风反馈表" sheetId="1" r:id="rId1"/>
    <sheet name="日常旷课率" sheetId="2" r:id="rId2"/>
    <sheet name="日常旷课名单" sheetId="3" r:id="rId3"/>
    <sheet name="日常请假率" sheetId="4" r:id="rId4"/>
    <sheet name="日常请假名单" sheetId="5" r:id="rId5"/>
    <sheet name="日常迟到早退名单" sheetId="7" r:id="rId6"/>
    <sheet name="晚自习风气统计表" sheetId="8" r:id="rId7"/>
    <sheet name="晚自习请假" sheetId="11" r:id="rId8"/>
    <sheet name="晚自习旷课" sheetId="9" r:id="rId9"/>
    <sheet name="晚自习迟到早退" sheetId="10" r:id="rId10"/>
    <sheet name="统计表" sheetId="12" r:id="rId11"/>
  </sheets>
  <definedNames>
    <definedName name="_xlnm._FilterDatabase" localSheetId="4" hidden="1">日常请假名单!$A$2:$I$348</definedName>
    <definedName name="_xlnm._FilterDatabase" localSheetId="10" hidden="1">统计表!$A$2:$E$205</definedName>
  </definedNames>
  <calcPr calcId="144525"/>
</workbook>
</file>

<file path=xl/sharedStrings.xml><?xml version="1.0" encoding="utf-8"?>
<sst xmlns="http://schemas.openxmlformats.org/spreadsheetml/2006/main" count="1930" uniqueCount="682">
  <si>
    <t>湖州学院2021-2022学年第一学期学风建设情况通报（第12周 11月22日-11月28日 ）</t>
  </si>
  <si>
    <t>学风指标</t>
  </si>
  <si>
    <t>经济管理学院</t>
  </si>
  <si>
    <t>人文学院</t>
  </si>
  <si>
    <t>理工学院</t>
  </si>
  <si>
    <t>马克思主义学院</t>
  </si>
  <si>
    <t>日常旷课率</t>
  </si>
  <si>
    <t>日常旷课名单</t>
  </si>
  <si>
    <t>日常请假率</t>
  </si>
  <si>
    <t>日常请假人次</t>
  </si>
  <si>
    <t>日常迟到早退</t>
  </si>
  <si>
    <t>晚自习风气统计表</t>
  </si>
  <si>
    <t>班级明细</t>
  </si>
  <si>
    <t>晚自习请假</t>
  </si>
  <si>
    <t>晚自习旷课</t>
  </si>
  <si>
    <t>晚自习迟到早退</t>
  </si>
  <si>
    <t>各学院统计表规范程度</t>
  </si>
  <si>
    <t>交齐且规范</t>
  </si>
  <si>
    <t>日常旷课率排名</t>
  </si>
  <si>
    <t>学院</t>
  </si>
  <si>
    <t>序号</t>
  </si>
  <si>
    <t>班级</t>
  </si>
  <si>
    <t>旷课人次</t>
  </si>
  <si>
    <t>班级总人数</t>
  </si>
  <si>
    <t>旷课率</t>
  </si>
  <si>
    <t>旷课率排名</t>
  </si>
  <si>
    <t>备注</t>
  </si>
  <si>
    <t>实习</t>
  </si>
  <si>
    <t>无故旷课</t>
  </si>
  <si>
    <t>无课</t>
  </si>
  <si>
    <t>湖州学院日常旷课名单统计表</t>
  </si>
  <si>
    <t>学号</t>
  </si>
  <si>
    <t>课程</t>
  </si>
  <si>
    <t>姓名</t>
  </si>
  <si>
    <t>详细节数（日期）</t>
  </si>
  <si>
    <t>累计节数</t>
  </si>
  <si>
    <t>旷课原因</t>
  </si>
  <si>
    <t>处理结果</t>
  </si>
  <si>
    <t>公共组织学</t>
  </si>
  <si>
    <t>徐鹏远</t>
  </si>
  <si>
    <t>2（11.24）</t>
  </si>
  <si>
    <t>通报批评</t>
  </si>
  <si>
    <t>公共政策分析</t>
  </si>
  <si>
    <t>章涵</t>
  </si>
  <si>
    <t>3（11.23）</t>
  </si>
  <si>
    <t>国际贸易理论与实务</t>
  </si>
  <si>
    <t>吴昊天</t>
  </si>
  <si>
    <t>2（11.25）</t>
  </si>
  <si>
    <t>金融学</t>
  </si>
  <si>
    <t>张宇恒</t>
  </si>
  <si>
    <t>3（11.22）</t>
  </si>
  <si>
    <t>大学计算机基础</t>
  </si>
  <si>
    <t>罗嘉欣</t>
  </si>
  <si>
    <t>英语国家概况</t>
  </si>
  <si>
    <t>王雪蕾</t>
  </si>
  <si>
    <t>2（11.22）</t>
  </si>
  <si>
    <t>标志设计</t>
  </si>
  <si>
    <t>王喆</t>
  </si>
  <si>
    <t>5（11.22）</t>
  </si>
  <si>
    <t>高等数学</t>
  </si>
  <si>
    <t>路朋林</t>
  </si>
  <si>
    <t>陈锦鹏</t>
  </si>
  <si>
    <t>刘升</t>
  </si>
  <si>
    <t>王思洋</t>
  </si>
  <si>
    <t>文睿杰</t>
  </si>
  <si>
    <t>体育保健学</t>
  </si>
  <si>
    <t>郑哲超</t>
  </si>
  <si>
    <t>2（11.26）</t>
  </si>
  <si>
    <t>1500字检讨</t>
  </si>
  <si>
    <t>运动解剖学</t>
  </si>
  <si>
    <t>楼佳诚</t>
  </si>
  <si>
    <t>湖州学院日常请假率排名</t>
  </si>
  <si>
    <t>请假人次</t>
  </si>
  <si>
    <t>请假率</t>
  </si>
  <si>
    <t>请假率排名</t>
  </si>
  <si>
    <t>湖州学院日常请假统计表</t>
  </si>
  <si>
    <t>请假节数（日期）</t>
  </si>
  <si>
    <t>文宜慧</t>
  </si>
  <si>
    <t>客户关系管理</t>
  </si>
  <si>
    <t>3（11.24）</t>
  </si>
  <si>
    <t>沈丽娜</t>
  </si>
  <si>
    <t>国际经济理论与实务</t>
  </si>
  <si>
    <t>数字化视频编辑</t>
  </si>
  <si>
    <t>张妮</t>
  </si>
  <si>
    <t>马婉婷</t>
  </si>
  <si>
    <t>新媒体营销</t>
  </si>
  <si>
    <t>朱皓中</t>
  </si>
  <si>
    <t>国际贸易</t>
  </si>
  <si>
    <t>运筹学</t>
  </si>
  <si>
    <t>WEB技术开发</t>
  </si>
  <si>
    <t>管理统计学</t>
  </si>
  <si>
    <t>3（11.25）</t>
  </si>
  <si>
    <t>消费者行为学</t>
  </si>
  <si>
    <t>商务英语</t>
  </si>
  <si>
    <t>新媒体</t>
  </si>
  <si>
    <t>金千惠</t>
  </si>
  <si>
    <t>市场调查</t>
  </si>
  <si>
    <t>2（11.23）</t>
  </si>
  <si>
    <t>杨立</t>
  </si>
  <si>
    <t>财务管理</t>
  </si>
  <si>
    <t>学术论文写作</t>
  </si>
  <si>
    <t>许承伟</t>
  </si>
  <si>
    <t>公文写作与处理</t>
  </si>
  <si>
    <t>2 (11.26）</t>
  </si>
  <si>
    <t>王志东</t>
  </si>
  <si>
    <t>大学英语</t>
  </si>
  <si>
    <t>来诗涵</t>
  </si>
  <si>
    <t>概率论与数理统计</t>
  </si>
  <si>
    <t>应锦坪</t>
  </si>
  <si>
    <t>供应链管理</t>
  </si>
  <si>
    <t>高级语言程序设计</t>
  </si>
  <si>
    <t>李子璇</t>
  </si>
  <si>
    <t>徐谦凯</t>
  </si>
  <si>
    <t>概率论</t>
  </si>
  <si>
    <t>财务会计</t>
  </si>
  <si>
    <t>3（11.26）</t>
  </si>
  <si>
    <t>钱李琪</t>
  </si>
  <si>
    <t>国际经济学</t>
  </si>
  <si>
    <t>国际金融新编</t>
  </si>
  <si>
    <t>外贸函电</t>
  </si>
  <si>
    <t>国际贸易实务综合模拟实训</t>
  </si>
  <si>
    <t>浙江经贸专题</t>
  </si>
  <si>
    <t>产业经济学</t>
  </si>
  <si>
    <t>国际商务</t>
  </si>
  <si>
    <t>跨国公司概论</t>
  </si>
  <si>
    <t>钱昱成</t>
  </si>
  <si>
    <t>李佩珊</t>
  </si>
  <si>
    <t>仇屹扬</t>
  </si>
  <si>
    <t>黄铭恬</t>
  </si>
  <si>
    <t>孔新弛</t>
  </si>
  <si>
    <t>沈毅</t>
  </si>
  <si>
    <t>沈烨炜</t>
  </si>
  <si>
    <t>张文清</t>
  </si>
  <si>
    <t>蔡潇洒</t>
  </si>
  <si>
    <t>林铭玮</t>
  </si>
  <si>
    <t>金宇翀</t>
  </si>
  <si>
    <t>李慧玲</t>
  </si>
  <si>
    <t>励鑫汝</t>
  </si>
  <si>
    <t>王欢欢</t>
  </si>
  <si>
    <t>虞姜静</t>
  </si>
  <si>
    <t>冯嘉妍</t>
  </si>
  <si>
    <t>2（11.27）</t>
  </si>
  <si>
    <t>周荣鑫</t>
  </si>
  <si>
    <t>国际金融</t>
  </si>
  <si>
    <t>丁妍</t>
  </si>
  <si>
    <t>赵崇成</t>
  </si>
  <si>
    <t>西方行政学说史</t>
  </si>
  <si>
    <t>人力资源管理</t>
  </si>
  <si>
    <t>陈丰伟</t>
  </si>
  <si>
    <t>大学英语（3）</t>
  </si>
  <si>
    <t>中国近代史纲要</t>
  </si>
  <si>
    <t>企业战略管理</t>
  </si>
  <si>
    <t>逻辑学</t>
  </si>
  <si>
    <t>形势与政策</t>
  </si>
  <si>
    <t>公共经济学</t>
  </si>
  <si>
    <t>统计学</t>
  </si>
  <si>
    <t>仇诗琪</t>
  </si>
  <si>
    <t>管理学</t>
  </si>
  <si>
    <t>马克思主义基本原理</t>
  </si>
  <si>
    <t>西方经济学</t>
  </si>
  <si>
    <t>大学生职业生涯规划</t>
  </si>
  <si>
    <t>苏锦萍</t>
  </si>
  <si>
    <t>许国凯</t>
  </si>
  <si>
    <t>社会学概论</t>
  </si>
  <si>
    <t>林子盛</t>
  </si>
  <si>
    <t>国际商法</t>
  </si>
  <si>
    <t>陈玉立</t>
  </si>
  <si>
    <t>许诺</t>
  </si>
  <si>
    <t>世界经济概论</t>
  </si>
  <si>
    <t>报关实务</t>
  </si>
  <si>
    <t>单证</t>
  </si>
  <si>
    <t>市场营销</t>
  </si>
  <si>
    <t>史莹优</t>
  </si>
  <si>
    <t>中外设计史</t>
  </si>
  <si>
    <t>2(11.24）</t>
  </si>
  <si>
    <t>2(11.25）</t>
  </si>
  <si>
    <t>谢雨遥</t>
  </si>
  <si>
    <t>2(11.26）</t>
  </si>
  <si>
    <t>柴晨馨</t>
  </si>
  <si>
    <t>马克思主义原理</t>
  </si>
  <si>
    <t>3(11.26）</t>
  </si>
  <si>
    <t>3(11.27）</t>
  </si>
  <si>
    <t>林芯伊</t>
  </si>
  <si>
    <t>3(11.28）</t>
  </si>
  <si>
    <t>陶星伊</t>
  </si>
  <si>
    <t>3(11.29）</t>
  </si>
  <si>
    <t>戴意聪</t>
  </si>
  <si>
    <t>3(11.30）</t>
  </si>
  <si>
    <t>叶恩泽</t>
  </si>
  <si>
    <t>3(11.31）</t>
  </si>
  <si>
    <t>桑林侨</t>
  </si>
  <si>
    <t>3(11.32）</t>
  </si>
  <si>
    <t>黄萍</t>
  </si>
  <si>
    <t>商务英语翻译</t>
  </si>
  <si>
    <t>苏小晴</t>
  </si>
  <si>
    <t>英语笔译</t>
  </si>
  <si>
    <t>2(11.23）</t>
  </si>
  <si>
    <t>高级英语</t>
  </si>
  <si>
    <t>语言学概论</t>
  </si>
  <si>
    <t>施凯悦</t>
  </si>
  <si>
    <t>中国古代文学</t>
  </si>
  <si>
    <t>3(11.24）</t>
  </si>
  <si>
    <t>网页设计与制作</t>
  </si>
  <si>
    <t>语文教学论</t>
  </si>
  <si>
    <t>陈涛倩</t>
  </si>
  <si>
    <t>广告文案写作</t>
  </si>
  <si>
    <t>吴凌燕</t>
  </si>
  <si>
    <t>翟欣妍</t>
  </si>
  <si>
    <t>演讲与口才</t>
  </si>
  <si>
    <t>陶心怡</t>
  </si>
  <si>
    <t>汉语言词汇研究</t>
  </si>
  <si>
    <t>沈慧</t>
  </si>
  <si>
    <t>周志远</t>
  </si>
  <si>
    <t>二外</t>
  </si>
  <si>
    <t>楼晨曦</t>
  </si>
  <si>
    <t>美国文学</t>
  </si>
  <si>
    <t>3(11.22）</t>
  </si>
  <si>
    <t>吴凯月</t>
  </si>
  <si>
    <t>英汉翻译</t>
  </si>
  <si>
    <t>2(11.22）</t>
  </si>
  <si>
    <t>董碧媛</t>
  </si>
  <si>
    <t>日本文学概论</t>
  </si>
  <si>
    <t>高级日语</t>
  </si>
  <si>
    <t>周芝遥</t>
  </si>
  <si>
    <t>崔欢平</t>
  </si>
  <si>
    <t>陈一宁</t>
  </si>
  <si>
    <t>日语写作</t>
  </si>
  <si>
    <t>日本影视文学鉴赏</t>
  </si>
  <si>
    <t>陶文赢</t>
  </si>
  <si>
    <t>蔡诗怡</t>
  </si>
  <si>
    <t>英语语音</t>
  </si>
  <si>
    <t>3(11.23）</t>
  </si>
  <si>
    <t>英语听力</t>
  </si>
  <si>
    <t>综合英语</t>
  </si>
  <si>
    <t>英语阅读</t>
  </si>
  <si>
    <t>2(11.26)</t>
  </si>
  <si>
    <t>李子怡</t>
  </si>
  <si>
    <t>王奕帆</t>
  </si>
  <si>
    <t>商务英语阅读</t>
  </si>
  <si>
    <t>翟思洁</t>
  </si>
  <si>
    <t>市场统计与调查</t>
  </si>
  <si>
    <t>广告学概论</t>
  </si>
  <si>
    <t>林思怡</t>
  </si>
  <si>
    <t>古代汉语</t>
  </si>
  <si>
    <t>刘浩达</t>
  </si>
  <si>
    <t>8(11.22)</t>
  </si>
  <si>
    <t>胡宇希</t>
  </si>
  <si>
    <t>马克苏主义基本原理</t>
  </si>
  <si>
    <t>3(11.22)</t>
  </si>
  <si>
    <t>叶鑫贤</t>
  </si>
  <si>
    <t>3(11.23)</t>
  </si>
  <si>
    <t>基础英语</t>
  </si>
  <si>
    <t>2(11.22)</t>
  </si>
  <si>
    <t>综合商务英语</t>
  </si>
  <si>
    <t>2(11.24)</t>
  </si>
  <si>
    <t>英语语育</t>
  </si>
  <si>
    <t>商务英语视听说</t>
  </si>
  <si>
    <t>徐培斌</t>
  </si>
  <si>
    <t>日语视听说</t>
  </si>
  <si>
    <t>范淑静</t>
  </si>
  <si>
    <t>高级商务英语</t>
  </si>
  <si>
    <t>董亦宁</t>
  </si>
  <si>
    <t>视译</t>
  </si>
  <si>
    <t>英语文学选读</t>
  </si>
  <si>
    <t>2(11.23)</t>
  </si>
  <si>
    <t>2(11.25)</t>
  </si>
  <si>
    <t>翻译鉴赏</t>
  </si>
  <si>
    <t>盛婉婷</t>
  </si>
  <si>
    <t>CI设计</t>
  </si>
  <si>
    <t>9(11.22)</t>
  </si>
  <si>
    <t>李安</t>
  </si>
  <si>
    <t>5(11.25)</t>
  </si>
  <si>
    <t>李民贵</t>
  </si>
  <si>
    <t>胡璐</t>
  </si>
  <si>
    <t>设计原理</t>
  </si>
  <si>
    <t>浦佳楠</t>
  </si>
  <si>
    <t>人体工程学</t>
  </si>
  <si>
    <t>2(11.28)</t>
  </si>
  <si>
    <t>周苗苗</t>
  </si>
  <si>
    <t>李嘉怡</t>
  </si>
  <si>
    <t>章柯莹</t>
  </si>
  <si>
    <t>叶丹妮</t>
  </si>
  <si>
    <t>陈意铭</t>
  </si>
  <si>
    <t>徐小筱</t>
  </si>
  <si>
    <t>英语口译</t>
  </si>
  <si>
    <t xml:space="preserve">日语 </t>
  </si>
  <si>
    <t>陆馨怡</t>
  </si>
  <si>
    <t>字体设计</t>
  </si>
  <si>
    <t>8(11.22）</t>
  </si>
  <si>
    <t>邵凯燕</t>
  </si>
  <si>
    <t>2(11.27）</t>
  </si>
  <si>
    <t>徐晨涛</t>
  </si>
  <si>
    <t>应用真菌学</t>
  </si>
  <si>
    <t>陈宇聪</t>
  </si>
  <si>
    <t>曹鑫露</t>
  </si>
  <si>
    <t>徐亚玲</t>
  </si>
  <si>
    <t>冯泽祺</t>
  </si>
  <si>
    <t>半导体物理</t>
  </si>
  <si>
    <t>张浩文</t>
  </si>
  <si>
    <t>计算机组成</t>
  </si>
  <si>
    <t>叶文莱</t>
  </si>
  <si>
    <t>侯依琳</t>
  </si>
  <si>
    <t>电子测量技术</t>
  </si>
  <si>
    <t>自动控制原理</t>
  </si>
  <si>
    <t>王健峰</t>
  </si>
  <si>
    <t>胡静吉</t>
  </si>
  <si>
    <t>护理教育</t>
  </si>
  <si>
    <t>社区护理</t>
  </si>
  <si>
    <t>盛斯文</t>
  </si>
  <si>
    <t>俞宁宁</t>
  </si>
  <si>
    <t>妇产科护理学</t>
  </si>
  <si>
    <t>护理心理学</t>
  </si>
  <si>
    <t>养老机构的管理</t>
  </si>
  <si>
    <t>李梦婷</t>
  </si>
  <si>
    <t>精神科护理学</t>
  </si>
  <si>
    <t>内科护理学</t>
  </si>
  <si>
    <t>刘子晗</t>
  </si>
  <si>
    <t>测试技术</t>
  </si>
  <si>
    <t>电子电路</t>
  </si>
  <si>
    <t>MAT/AB信息</t>
  </si>
  <si>
    <t>专利与项目申报指导</t>
  </si>
  <si>
    <t>互换性与技术测量</t>
  </si>
  <si>
    <t>工程控制基础</t>
  </si>
  <si>
    <t>形式政策</t>
  </si>
  <si>
    <t>运动仿真</t>
  </si>
  <si>
    <t>机械设计</t>
  </si>
  <si>
    <t>环境化学</t>
  </si>
  <si>
    <t>肖阳</t>
  </si>
  <si>
    <t>软件工程</t>
  </si>
  <si>
    <t>戴名徉</t>
  </si>
  <si>
    <t>计算机网络</t>
  </si>
  <si>
    <t>编译原理</t>
  </si>
  <si>
    <t>朱一铭</t>
  </si>
  <si>
    <t>刘梦婷</t>
  </si>
  <si>
    <t>病原学</t>
  </si>
  <si>
    <t>建评</t>
  </si>
  <si>
    <t>毛泽东思想</t>
  </si>
  <si>
    <t>虞瑞镪</t>
  </si>
  <si>
    <t>胡馨怡</t>
  </si>
  <si>
    <t>金晓东</t>
  </si>
  <si>
    <t>李雅璐</t>
  </si>
  <si>
    <t>大学语文</t>
  </si>
  <si>
    <t>施亚鹏</t>
  </si>
  <si>
    <t>思想道德与法治</t>
  </si>
  <si>
    <t>杨舒悦</t>
  </si>
  <si>
    <t>卢志强</t>
  </si>
  <si>
    <t>赵世宝</t>
  </si>
  <si>
    <t>叶骉</t>
  </si>
  <si>
    <t>杨桢楠</t>
  </si>
  <si>
    <t>线性代数</t>
  </si>
  <si>
    <t>陈小雪</t>
  </si>
  <si>
    <t>体育课</t>
  </si>
  <si>
    <t>何连芬</t>
  </si>
  <si>
    <t>李飞森</t>
  </si>
  <si>
    <t>电路原理</t>
  </si>
  <si>
    <t>周梓路</t>
  </si>
  <si>
    <t>体育统计学</t>
  </si>
  <si>
    <t>吕卓聪</t>
  </si>
  <si>
    <t>小球类（乒乓球）</t>
  </si>
  <si>
    <t>社会体育学</t>
  </si>
  <si>
    <t>中国近现代史纲要</t>
  </si>
  <si>
    <t>户外运动</t>
  </si>
  <si>
    <t>樊龙辉</t>
  </si>
  <si>
    <t>赵颖</t>
  </si>
  <si>
    <t>大学英语（4）</t>
  </si>
  <si>
    <t>姜洪飞</t>
  </si>
  <si>
    <t>大学英语3</t>
  </si>
  <si>
    <t>柯竣晨</t>
  </si>
  <si>
    <t>王盛烨</t>
  </si>
  <si>
    <t>林俊浩</t>
  </si>
  <si>
    <t>周美妤</t>
  </si>
  <si>
    <t>郑哲洋</t>
  </si>
  <si>
    <t>卢俊雄</t>
  </si>
  <si>
    <t>田径与体能训练</t>
  </si>
  <si>
    <t>夏顺彬</t>
  </si>
  <si>
    <t>大球类（篮球）</t>
  </si>
  <si>
    <t>杨宗乐</t>
  </si>
  <si>
    <t>王重文</t>
  </si>
  <si>
    <t>大学生心理健康教育</t>
  </si>
  <si>
    <t>林喆</t>
  </si>
  <si>
    <t>大学英语(1)</t>
  </si>
  <si>
    <t>俞佳圣</t>
  </si>
  <si>
    <t>王楮</t>
  </si>
  <si>
    <t>於子昂</t>
  </si>
  <si>
    <t>卢一帆</t>
  </si>
  <si>
    <t>曹鸿斌</t>
  </si>
  <si>
    <t>杨文武</t>
  </si>
  <si>
    <t>潘俊天</t>
  </si>
  <si>
    <t>小球类（羽毛球）</t>
  </si>
  <si>
    <t>董婉铭</t>
  </si>
  <si>
    <t>基本体操和健美操</t>
  </si>
  <si>
    <t>顾嘉丽</t>
  </si>
  <si>
    <t>（小球类）羽毛球</t>
  </si>
  <si>
    <t>（大球类）篮球</t>
  </si>
  <si>
    <t>湖州学院日常迟到早退统计表</t>
  </si>
  <si>
    <t>类别</t>
  </si>
  <si>
    <t>日期</t>
  </si>
  <si>
    <t>夏波缘</t>
  </si>
  <si>
    <t>迟到</t>
  </si>
  <si>
    <t>刘小莉</t>
  </si>
  <si>
    <t>陈溯源</t>
  </si>
  <si>
    <t>陈泽辉</t>
  </si>
  <si>
    <t>国际贸易与综合模拟实训</t>
  </si>
  <si>
    <t>童煦阳</t>
  </si>
  <si>
    <t>杨昊</t>
  </si>
  <si>
    <t>倪国平</t>
  </si>
  <si>
    <t>刘茂锐</t>
  </si>
  <si>
    <t>迟到5min</t>
  </si>
  <si>
    <t>迟到2min</t>
  </si>
  <si>
    <t>张虎</t>
  </si>
  <si>
    <t>贾品一</t>
  </si>
  <si>
    <t>迟到15min</t>
  </si>
  <si>
    <t>陈文铮</t>
  </si>
  <si>
    <t>赵欣远</t>
  </si>
  <si>
    <t>迟到9min</t>
  </si>
  <si>
    <t>程海鹏</t>
  </si>
  <si>
    <t>湖州学院晚自修风气统计表</t>
  </si>
  <si>
    <t>周日考勤分</t>
  </si>
  <si>
    <t>周日纪律分</t>
  </si>
  <si>
    <t>周一考勤分</t>
  </si>
  <si>
    <t>周一纪律分</t>
  </si>
  <si>
    <t>周二考勤分</t>
  </si>
  <si>
    <t>周二纪律分</t>
  </si>
  <si>
    <t>周三考勤分</t>
  </si>
  <si>
    <t>周三纪律分</t>
  </si>
  <si>
    <t>周四考勤分</t>
  </si>
  <si>
    <t>周四纪律分</t>
  </si>
  <si>
    <t>总分</t>
  </si>
  <si>
    <t>平均分</t>
  </si>
  <si>
    <t>平均分排名</t>
  </si>
  <si>
    <t>低分原因</t>
  </si>
  <si>
    <t>/</t>
  </si>
  <si>
    <t>周三上军事理论课</t>
  </si>
  <si>
    <t>周二上班会/周三上军事理论课</t>
  </si>
  <si>
    <t>周四上军事理论课</t>
  </si>
  <si>
    <t>周二听讲座/周四上军事理论课</t>
  </si>
  <si>
    <t>周日陈晨病假未补</t>
  </si>
  <si>
    <t>周日班会</t>
  </si>
  <si>
    <t>周二党建宣讲会 周三班会</t>
  </si>
  <si>
    <t>周日班会 周一班会 周二班会</t>
  </si>
  <si>
    <t>周一党建宣讲会</t>
  </si>
  <si>
    <t>周四3部手机未交</t>
  </si>
  <si>
    <t>周二上课 周四上课</t>
  </si>
  <si>
    <t>周日纪律吵闹，多人病假未补，多部手机未交，4人旷课 周一多部手机未交 周二多部手机未交 周三手机多部未交 周四手机多部未交 周日罗嘉欣，王兰，吴仕峰，杨琛旷课</t>
  </si>
  <si>
    <t>周一纪律吵闹，2人使用耳机 周三王阳冉旷课 周日王阳冉旷课</t>
  </si>
  <si>
    <t>周日张亦文旷课 周三张亦文旷课</t>
  </si>
  <si>
    <t>周日班会,周三国防，周四国防</t>
  </si>
  <si>
    <t>周一15、26交备机</t>
  </si>
  <si>
    <t>周日考试,周三国防</t>
  </si>
  <si>
    <t>周日考试,周二上课,周三国防</t>
  </si>
  <si>
    <t>周日班会，周四国防</t>
  </si>
  <si>
    <t>周一32、33手机晚交</t>
  </si>
  <si>
    <t>周四国防</t>
  </si>
  <si>
    <t>周日班会,周二团日活动，周四国防</t>
  </si>
  <si>
    <t>周日班会,周二班会,周三国防，周四国防</t>
  </si>
  <si>
    <t>周一38交备机</t>
  </si>
  <si>
    <t>周日班会,周二上课,周三国防</t>
  </si>
  <si>
    <t>周四24带耳机</t>
  </si>
  <si>
    <t>周日班会,周三国防</t>
  </si>
  <si>
    <t>周一39、31、45交备机,44第三节课未交手机</t>
  </si>
  <si>
    <t>周三班会，周四国防</t>
  </si>
  <si>
    <t>周日班会,周二班会,周三班会，周四国防</t>
  </si>
  <si>
    <t>周二上课,周三班会，周四国防</t>
  </si>
  <si>
    <t>周日班会,周三班会，周四国防</t>
  </si>
  <si>
    <t>周日带体测，周三讲座，周四学生手册考试</t>
  </si>
  <si>
    <t>考勤率较低</t>
  </si>
  <si>
    <t>湖州学院晚自修请假统计表</t>
  </si>
  <si>
    <t>班 级</t>
  </si>
  <si>
    <t>请假日期</t>
  </si>
  <si>
    <t>张捷瑜</t>
  </si>
  <si>
    <t>钱奕雯</t>
  </si>
  <si>
    <t>倪菠</t>
  </si>
  <si>
    <t>求晶晶</t>
  </si>
  <si>
    <t>丁薛康</t>
  </si>
  <si>
    <t>陈乾</t>
  </si>
  <si>
    <t>黄少努</t>
  </si>
  <si>
    <t>李梦玲</t>
  </si>
  <si>
    <t>莫晨益</t>
  </si>
  <si>
    <t>蔡珂</t>
  </si>
  <si>
    <t>王铀飞</t>
  </si>
  <si>
    <t>吕玮婷</t>
  </si>
  <si>
    <t>王跃晗</t>
  </si>
  <si>
    <t>朱敬业</t>
  </si>
  <si>
    <t>齐闻宇</t>
  </si>
  <si>
    <t>万杜桢</t>
  </si>
  <si>
    <t>陈鑫</t>
  </si>
  <si>
    <t>高雅欣</t>
  </si>
  <si>
    <t>施思</t>
  </si>
  <si>
    <t>倪悦</t>
  </si>
  <si>
    <t>路书婷</t>
  </si>
  <si>
    <t>陈丹妮</t>
  </si>
  <si>
    <t>饶冠宇</t>
  </si>
  <si>
    <t>叶紫薇</t>
  </si>
  <si>
    <t>朱丽芬</t>
  </si>
  <si>
    <t>张敏慧</t>
  </si>
  <si>
    <t>沈奕瑶</t>
  </si>
  <si>
    <t>陈盈盈</t>
  </si>
  <si>
    <t>孙佳爱</t>
  </si>
  <si>
    <t>王诗红</t>
  </si>
  <si>
    <t>曹佳佳</t>
  </si>
  <si>
    <t>李臻</t>
  </si>
  <si>
    <t>李琦</t>
  </si>
  <si>
    <t>顾星悦</t>
  </si>
  <si>
    <t>汤淑灿</t>
  </si>
  <si>
    <t>李世航</t>
  </si>
  <si>
    <t>顾玉婷</t>
  </si>
  <si>
    <t>江胜晨</t>
  </si>
  <si>
    <t>翁志鑫</t>
  </si>
  <si>
    <t>朱雨琳</t>
  </si>
  <si>
    <t>高金兰</t>
  </si>
  <si>
    <t>郑佳怡</t>
  </si>
  <si>
    <t>黄梦雅</t>
  </si>
  <si>
    <t>吴思怡</t>
  </si>
  <si>
    <t>黎水美</t>
  </si>
  <si>
    <t>王宇欣</t>
  </si>
  <si>
    <t>何蕴绮</t>
  </si>
  <si>
    <t>周馨</t>
  </si>
  <si>
    <t>祝颖倩</t>
  </si>
  <si>
    <t>吕兆唯</t>
  </si>
  <si>
    <t>顾承可</t>
  </si>
  <si>
    <t>郑晓宇</t>
  </si>
  <si>
    <t>陈相铭</t>
  </si>
  <si>
    <t>朱素慧</t>
  </si>
  <si>
    <t>钱晓烨</t>
  </si>
  <si>
    <t>吉洋洋</t>
  </si>
  <si>
    <t>徐洋</t>
  </si>
  <si>
    <t>陆逸婷</t>
  </si>
  <si>
    <t>戴柯钒</t>
  </si>
  <si>
    <t>迟盛元</t>
  </si>
  <si>
    <t>傅晓浩</t>
  </si>
  <si>
    <t>沈鑫宇</t>
  </si>
  <si>
    <t>包雪纯</t>
  </si>
  <si>
    <t>张昕蕾</t>
  </si>
  <si>
    <t>董锦镱</t>
  </si>
  <si>
    <t>卢佳妮</t>
  </si>
  <si>
    <t>方敏捷</t>
  </si>
  <si>
    <t>沈诺雯</t>
  </si>
  <si>
    <t>陈天浩</t>
  </si>
  <si>
    <t>王妮</t>
  </si>
  <si>
    <t>徐子涵</t>
  </si>
  <si>
    <t>徐文浩</t>
  </si>
  <si>
    <t>顾霄凡</t>
  </si>
  <si>
    <t>王路</t>
  </si>
  <si>
    <t>王茂鲜</t>
  </si>
  <si>
    <t>戴维佳</t>
  </si>
  <si>
    <t>智静娴</t>
  </si>
  <si>
    <t>潘羽</t>
  </si>
  <si>
    <t>李宗</t>
  </si>
  <si>
    <t>阮雨悦</t>
  </si>
  <si>
    <t>倪洁</t>
  </si>
  <si>
    <t>徐岩</t>
  </si>
  <si>
    <t>尚云雪</t>
  </si>
  <si>
    <t>王安琪</t>
  </si>
  <si>
    <t>席思佳</t>
  </si>
  <si>
    <t>陈美林</t>
  </si>
  <si>
    <t>苟思悦</t>
  </si>
  <si>
    <t>张希霖</t>
  </si>
  <si>
    <t>汪婷婷</t>
  </si>
  <si>
    <t>栗晋豫</t>
  </si>
  <si>
    <t>杨舒燕</t>
  </si>
  <si>
    <t>方祥林</t>
  </si>
  <si>
    <t>刘文赢</t>
  </si>
  <si>
    <t>严思祎</t>
  </si>
  <si>
    <t>王芷萌</t>
  </si>
  <si>
    <t>唐皖渝</t>
  </si>
  <si>
    <t>张林颖</t>
  </si>
  <si>
    <t>张珂</t>
  </si>
  <si>
    <t>陈舒洁</t>
  </si>
  <si>
    <t>龚芝慧</t>
  </si>
  <si>
    <t>郑佳雯</t>
  </si>
  <si>
    <t>吴佳俊</t>
  </si>
  <si>
    <t>陈梦蕊</t>
  </si>
  <si>
    <t>罗晨莹</t>
  </si>
  <si>
    <t>厉欣怡</t>
  </si>
  <si>
    <t>薛桢</t>
  </si>
  <si>
    <t>胡巧妮</t>
  </si>
  <si>
    <t>张亦雯</t>
  </si>
  <si>
    <t>陈晨</t>
  </si>
  <si>
    <t>吴佳骏</t>
  </si>
  <si>
    <t>陈佳</t>
  </si>
  <si>
    <t>沈逸</t>
  </si>
  <si>
    <t>潘澄浩</t>
  </si>
  <si>
    <t>庄秋吉</t>
  </si>
  <si>
    <t>林潇</t>
  </si>
  <si>
    <t>沈佳杭</t>
  </si>
  <si>
    <t>周坤鹏</t>
  </si>
  <si>
    <t>卓依婷</t>
  </si>
  <si>
    <t>沈祺</t>
  </si>
  <si>
    <t>李文慧</t>
  </si>
  <si>
    <t>周亚晴</t>
  </si>
  <si>
    <t>郑婷</t>
  </si>
  <si>
    <t>倪敏</t>
  </si>
  <si>
    <t>邬思娅</t>
  </si>
  <si>
    <t>勾倩</t>
  </si>
  <si>
    <t>荀蔚骋</t>
  </si>
  <si>
    <t>徐振皓</t>
  </si>
  <si>
    <t>曲皮昊</t>
  </si>
  <si>
    <t>陈蕾</t>
  </si>
  <si>
    <t>李檬娜</t>
  </si>
  <si>
    <t>袁鑫杰</t>
  </si>
  <si>
    <t>严傅栋</t>
  </si>
  <si>
    <t>李凯荣</t>
  </si>
  <si>
    <t>张晓晴</t>
  </si>
  <si>
    <t>何可星</t>
  </si>
  <si>
    <t>王梦芝</t>
  </si>
  <si>
    <t>陈智涛</t>
  </si>
  <si>
    <t>刘素惠</t>
  </si>
  <si>
    <t>李蝶蝶</t>
  </si>
  <si>
    <t>林诗瑶</t>
  </si>
  <si>
    <t>谭蓉</t>
  </si>
  <si>
    <t>陈雪桂</t>
  </si>
  <si>
    <t>陈颖</t>
  </si>
  <si>
    <t>王曦晗</t>
  </si>
  <si>
    <t>奚茂洋</t>
  </si>
  <si>
    <t>何鑫雨</t>
  </si>
  <si>
    <t>朱博凤</t>
  </si>
  <si>
    <t>陈勤泽</t>
  </si>
  <si>
    <t>黄鑫琪</t>
  </si>
  <si>
    <t>丁彭康</t>
  </si>
  <si>
    <t>孔瑜</t>
  </si>
  <si>
    <t>毛玉婷</t>
  </si>
  <si>
    <t>谢宇翔</t>
  </si>
  <si>
    <t>关欢欢</t>
  </si>
  <si>
    <t>刘家成</t>
  </si>
  <si>
    <t>沈况</t>
  </si>
  <si>
    <t>熊灿玉</t>
  </si>
  <si>
    <t>黄溢文</t>
  </si>
  <si>
    <t>马骏鸣</t>
  </si>
  <si>
    <t>吴浩然</t>
  </si>
  <si>
    <t>徐雨欣</t>
  </si>
  <si>
    <t>金冰</t>
  </si>
  <si>
    <t>马文鸿</t>
  </si>
  <si>
    <t>吴俊鹏</t>
  </si>
  <si>
    <t>赵晏姐</t>
  </si>
  <si>
    <t>黄馨仪</t>
  </si>
  <si>
    <t>黄弦</t>
  </si>
  <si>
    <t>赵晏杰</t>
  </si>
  <si>
    <t>王念松</t>
  </si>
  <si>
    <t>刘欣悦</t>
  </si>
  <si>
    <t>裴修翔</t>
  </si>
  <si>
    <t>詹涵晨</t>
  </si>
  <si>
    <t>杨钧涵</t>
  </si>
  <si>
    <t>高文奕</t>
  </si>
  <si>
    <t>朱川</t>
  </si>
  <si>
    <t>莫金锋</t>
  </si>
  <si>
    <t>季晗</t>
  </si>
  <si>
    <t>应翱建</t>
  </si>
  <si>
    <t>楼俊豪</t>
  </si>
  <si>
    <t>胡峰</t>
  </si>
  <si>
    <t>赵晴</t>
  </si>
  <si>
    <t>周正义</t>
  </si>
  <si>
    <t>许林峰</t>
  </si>
  <si>
    <t>李俞萱</t>
  </si>
  <si>
    <t>刘珂</t>
  </si>
  <si>
    <t>宋禹鹏</t>
  </si>
  <si>
    <t>兰温奇</t>
  </si>
  <si>
    <t>王小龙</t>
  </si>
  <si>
    <t>陈瑞</t>
  </si>
  <si>
    <t>李文锦</t>
  </si>
  <si>
    <t>王雨晓</t>
  </si>
  <si>
    <t>陈培扬</t>
  </si>
  <si>
    <t>许郑威</t>
  </si>
  <si>
    <t>童嫣琪</t>
  </si>
  <si>
    <t>朱鸿博</t>
  </si>
  <si>
    <t>段哲涵</t>
  </si>
  <si>
    <t>潘阳</t>
  </si>
  <si>
    <t>赵铖熠</t>
  </si>
  <si>
    <t>丁强</t>
  </si>
  <si>
    <t>王森豪</t>
  </si>
  <si>
    <t>王欣欣</t>
  </si>
  <si>
    <t>湖州学院晚自修旷课统计表</t>
  </si>
  <si>
    <t>无旷课</t>
  </si>
  <si>
    <t>王兰</t>
  </si>
  <si>
    <t>吴仕峰</t>
  </si>
  <si>
    <t>杨琛</t>
  </si>
  <si>
    <t>王阳冉</t>
  </si>
  <si>
    <t>张亦文</t>
  </si>
  <si>
    <t>湖州学院晚自修迟到早退统计表</t>
  </si>
  <si>
    <t>无迟到早退</t>
  </si>
  <si>
    <t>上交情况</t>
  </si>
  <si>
    <t>齐全</t>
  </si>
  <si>
    <t>结课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</si>
</sst>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44" formatCode="_ &quot;￥&quot;* #,##0.00_ ;_ &quot;￥&quot;* \-#,##0.00_ ;_ &quot;￥&quot;* &quot;-&quot;??_ ;_ @_ "/>
    <numFmt numFmtId="177" formatCode="0.00_);[Red]\(0.00\)"/>
    <numFmt numFmtId="178" formatCode="0.00_ "/>
  </numFmts>
  <fonts count="65">
    <font>
      <sz val="11"/>
      <name val="宋体"/>
      <charset val="134"/>
    </font>
    <font>
      <sz val="12"/>
      <name val="宋体"/>
      <charset val="134"/>
    </font>
    <font>
      <b/>
      <sz val="18"/>
      <name val="黑体"/>
      <charset val="134"/>
    </font>
    <font>
      <b/>
      <sz val="16"/>
      <name val="黑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4"/>
      <color indexed="8"/>
      <name val="仿宋_GB2312"/>
      <charset val="134"/>
    </font>
    <font>
      <sz val="11"/>
      <name val="仿宋_GB2312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黑体"/>
      <charset val="134"/>
    </font>
    <font>
      <b/>
      <sz val="16"/>
      <color indexed="8"/>
      <name val="黑体"/>
      <charset val="134"/>
    </font>
    <font>
      <sz val="14"/>
      <color rgb="FF000000"/>
      <name val="仿宋_GB2312"/>
      <charset val="134"/>
    </font>
    <font>
      <sz val="14"/>
      <color indexed="8"/>
      <name val="仿宋"/>
      <charset val="134"/>
    </font>
    <font>
      <sz val="16"/>
      <color rgb="FF000000"/>
      <name val="宋体"/>
      <charset val="134"/>
    </font>
    <font>
      <sz val="11"/>
      <color rgb="FF000000"/>
      <name val="仿宋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sz val="14"/>
      <name val="仿宋"/>
      <charset val="134"/>
    </font>
    <font>
      <b/>
      <sz val="18"/>
      <color rgb="FF000000"/>
      <name val="黑体"/>
      <charset val="134"/>
    </font>
    <font>
      <b/>
      <sz val="18"/>
      <color indexed="8"/>
      <name val="宋体"/>
      <charset val="134"/>
    </font>
    <font>
      <sz val="14"/>
      <name val="宋体"/>
      <charset val="134"/>
    </font>
    <font>
      <b/>
      <sz val="12"/>
      <color indexed="8"/>
      <name val="宋体"/>
      <charset val="134"/>
    </font>
    <font>
      <b/>
      <sz val="16"/>
      <color rgb="FFFF0000"/>
      <name val="黑体"/>
      <charset val="134"/>
    </font>
    <font>
      <b/>
      <sz val="16"/>
      <color rgb="FF000000"/>
      <name val="黑体"/>
      <charset val="134"/>
    </font>
    <font>
      <b/>
      <sz val="18"/>
      <color rgb="FF000000"/>
      <name val="宋体"/>
      <charset val="134"/>
    </font>
    <font>
      <sz val="14"/>
      <color indexed="8"/>
      <name val="宋体"/>
      <charset val="134"/>
    </font>
    <font>
      <sz val="14"/>
      <color theme="1"/>
      <name val="宋体"/>
      <charset val="134"/>
      <scheme val="minor"/>
    </font>
    <font>
      <sz val="12"/>
      <name val="黑体"/>
      <charset val="134"/>
    </font>
    <font>
      <b/>
      <sz val="14"/>
      <color rgb="FF000000"/>
      <name val="黑体"/>
      <charset val="134"/>
    </font>
    <font>
      <b/>
      <sz val="14"/>
      <color indexed="8"/>
      <name val="宋体"/>
      <charset val="134"/>
    </font>
    <font>
      <b/>
      <sz val="14"/>
      <color indexed="8"/>
      <name val="黑体"/>
      <charset val="134"/>
    </font>
    <font>
      <sz val="14"/>
      <color rgb="FFFF0000"/>
      <name val="仿宋_GB2312"/>
      <charset val="134"/>
    </font>
    <font>
      <b/>
      <sz val="12"/>
      <color rgb="FF000000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6"/>
      <name val="黑体"/>
      <charset val="134"/>
    </font>
    <font>
      <sz val="16"/>
      <name val="仿宋_GB2312"/>
      <charset val="134"/>
    </font>
    <font>
      <u/>
      <sz val="16"/>
      <color rgb="FF800080"/>
      <name val="仿宋_GB2312"/>
      <charset val="134"/>
    </font>
    <font>
      <u/>
      <sz val="16"/>
      <color rgb="FF0000FF"/>
      <name val="仿宋_GB2312"/>
      <charset val="134"/>
    </font>
    <font>
      <sz val="16"/>
      <color theme="1"/>
      <name val="仿宋_GB2312"/>
      <charset val="134"/>
    </font>
    <font>
      <u/>
      <sz val="11"/>
      <color rgb="FF0000FF"/>
      <name val="宋体"/>
      <charset val="134"/>
    </font>
    <font>
      <u/>
      <sz val="16"/>
      <color rgb="FF800080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theme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45" fillId="0" borderId="0" applyFont="0" applyFill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7" fillId="9" borderId="23" applyNumberFormat="0" applyAlignment="0" applyProtection="0">
      <alignment vertical="center"/>
    </xf>
    <xf numFmtId="44" fontId="45" fillId="0" borderId="0" applyFont="0" applyFill="0" applyBorder="0" applyAlignment="0" applyProtection="0">
      <alignment vertical="center"/>
    </xf>
    <xf numFmtId="41" fontId="45" fillId="0" borderId="0" applyFont="0" applyFill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2" fillId="0" borderId="0">
      <protection locked="0"/>
    </xf>
    <xf numFmtId="9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5" fillId="16" borderId="24" applyNumberFormat="0" applyFont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55" fillId="0" borderId="26" applyNumberFormat="0" applyFill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59" fillId="10" borderId="27" applyNumberFormat="0" applyAlignment="0" applyProtection="0">
      <alignment vertical="center"/>
    </xf>
    <xf numFmtId="0" fontId="48" fillId="10" borderId="23" applyNumberFormat="0" applyAlignment="0" applyProtection="0">
      <alignment vertical="center"/>
    </xf>
    <xf numFmtId="0" fontId="60" fillId="24" borderId="28" applyNumberFormat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62" fillId="0" borderId="29" applyNumberFormat="0" applyFill="0" applyAlignment="0" applyProtection="0">
      <alignment vertical="center"/>
    </xf>
    <xf numFmtId="0" fontId="64" fillId="0" borderId="30" applyNumberFormat="0" applyFill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3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51" fillId="0" borderId="0">
      <protection locked="0"/>
    </xf>
    <xf numFmtId="0" fontId="50" fillId="0" borderId="0">
      <alignment vertical="center"/>
    </xf>
  </cellStyleXfs>
  <cellXfs count="2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49" applyFont="1" applyBorder="1" applyAlignment="1" applyProtection="1">
      <alignment horizontal="center" vertical="center"/>
    </xf>
    <xf numFmtId="0" fontId="7" fillId="0" borderId="1" xfId="0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8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1" fillId="0" borderId="1" xfId="49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0" xfId="0" applyFont="1" applyFill="1" applyBorder="1">
      <alignment vertical="center"/>
    </xf>
    <xf numFmtId="0" fontId="13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5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17" fillId="0" borderId="0" xfId="0" applyFont="1" applyFill="1" applyBorder="1">
      <alignment vertical="center"/>
    </xf>
    <xf numFmtId="0" fontId="11" fillId="0" borderId="14" xfId="49" applyFont="1" applyFill="1" applyBorder="1" applyAlignment="1" applyProtection="1">
      <alignment horizontal="center" vertical="center"/>
    </xf>
    <xf numFmtId="0" fontId="11" fillId="0" borderId="15" xfId="49" applyFont="1" applyFill="1" applyBorder="1" applyAlignment="1" applyProtection="1">
      <alignment horizontal="center" vertical="center"/>
    </xf>
    <xf numFmtId="49" fontId="12" fillId="0" borderId="1" xfId="49" applyNumberFormat="1" applyFont="1" applyFill="1" applyBorder="1" applyAlignment="1" applyProtection="1">
      <alignment horizontal="center" vertical="center"/>
    </xf>
    <xf numFmtId="177" fontId="12" fillId="0" borderId="1" xfId="49" applyNumberFormat="1" applyFont="1" applyFill="1" applyBorder="1" applyAlignment="1" applyProtection="1">
      <alignment horizontal="center" vertical="center"/>
    </xf>
    <xf numFmtId="0" fontId="12" fillId="0" borderId="1" xfId="49" applyFont="1" applyFill="1" applyBorder="1" applyAlignment="1" applyProtection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5" xfId="49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8" fillId="0" borderId="0" xfId="0" applyFont="1" applyFill="1" applyBorder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0" fillId="0" borderId="1" xfId="49" applyFont="1" applyBorder="1" applyAlignment="1" applyProtection="1">
      <alignment horizontal="center" vertical="center"/>
    </xf>
    <xf numFmtId="0" fontId="20" fillId="0" borderId="1" xfId="49" applyFont="1" applyFill="1" applyBorder="1" applyAlignment="1" applyProtection="1">
      <alignment horizontal="center" vertical="center"/>
    </xf>
    <xf numFmtId="0" fontId="21" fillId="0" borderId="1" xfId="49" applyFont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4" fillId="0" borderId="2" xfId="49" applyFont="1" applyFill="1" applyBorder="1" applyAlignment="1" applyProtection="1">
      <alignment horizontal="center" vertical="center" wrapText="1"/>
    </xf>
    <xf numFmtId="0" fontId="4" fillId="0" borderId="3" xfId="49" applyFont="1" applyFill="1" applyBorder="1" applyAlignment="1" applyProtection="1">
      <alignment horizontal="center" vertical="center" wrapText="1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23" fillId="0" borderId="7" xfId="49" applyFont="1" applyBorder="1" applyAlignment="1" applyProtection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49" fontId="27" fillId="0" borderId="0" xfId="0" applyNumberFormat="1" applyFont="1" applyBorder="1" applyAlignment="1">
      <alignment horizontal="center" vertical="center"/>
    </xf>
    <xf numFmtId="49" fontId="22" fillId="0" borderId="0" xfId="0" applyNumberFormat="1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29" fillId="0" borderId="0" xfId="0" applyFont="1" applyFill="1">
      <alignment vertical="center"/>
    </xf>
    <xf numFmtId="0" fontId="30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49" fontId="32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0" fontId="0" fillId="0" borderId="0" xfId="0" applyNumberFormat="1">
      <alignment vertical="center"/>
    </xf>
    <xf numFmtId="0" fontId="21" fillId="0" borderId="1" xfId="0" applyFont="1" applyFill="1" applyBorder="1" applyAlignment="1">
      <alignment horizontal="center" vertical="center"/>
    </xf>
    <xf numFmtId="10" fontId="25" fillId="0" borderId="1" xfId="0" applyNumberFormat="1" applyFont="1" applyFill="1" applyBorder="1" applyAlignment="1">
      <alignment horizontal="center" vertical="center"/>
    </xf>
    <xf numFmtId="10" fontId="5" fillId="0" borderId="1" xfId="11" applyNumberFormat="1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5" fillId="0" borderId="1" xfId="5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10" fontId="1" fillId="0" borderId="0" xfId="0" applyNumberFormat="1" applyFont="1" applyFill="1">
      <alignment vertical="center"/>
    </xf>
    <xf numFmtId="0" fontId="14" fillId="0" borderId="1" xfId="0" applyFont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 applyBorder="1">
      <alignment vertical="center"/>
    </xf>
    <xf numFmtId="0" fontId="33" fillId="0" borderId="0" xfId="0" applyFont="1" applyFill="1" applyBorder="1" applyAlignment="1">
      <alignment horizontal="center" vertical="center"/>
    </xf>
    <xf numFmtId="10" fontId="4" fillId="0" borderId="0" xfId="0" applyNumberFormat="1" applyFont="1">
      <alignment vertical="center"/>
    </xf>
    <xf numFmtId="0" fontId="0" fillId="0" borderId="0" xfId="0" applyBorder="1">
      <alignment vertical="center"/>
    </xf>
    <xf numFmtId="10" fontId="0" fillId="0" borderId="0" xfId="0" applyNumberFormat="1" applyBorder="1">
      <alignment vertical="center"/>
    </xf>
    <xf numFmtId="0" fontId="20" fillId="0" borderId="14" xfId="0" applyFont="1" applyFill="1" applyBorder="1" applyAlignment="1">
      <alignment horizontal="center" vertical="center"/>
    </xf>
    <xf numFmtId="0" fontId="34" fillId="0" borderId="1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34" fillId="0" borderId="5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6" fillId="0" borderId="1" xfId="0" applyFont="1" applyBorder="1">
      <alignment vertical="center"/>
    </xf>
    <xf numFmtId="0" fontId="8" fillId="0" borderId="0" xfId="0" applyFont="1">
      <alignment vertical="center"/>
    </xf>
    <xf numFmtId="0" fontId="0" fillId="0" borderId="0" xfId="0" applyFont="1" applyFill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0" fontId="5" fillId="3" borderId="1" xfId="11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10" fontId="8" fillId="0" borderId="0" xfId="0" applyNumberFormat="1" applyFo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/>
    </xf>
    <xf numFmtId="10" fontId="0" fillId="0" borderId="0" xfId="0" applyNumberFormat="1" applyFont="1" applyFill="1">
      <alignment vertical="center"/>
    </xf>
    <xf numFmtId="0" fontId="22" fillId="0" borderId="0" xfId="0" applyFont="1">
      <alignment vertical="center"/>
    </xf>
    <xf numFmtId="0" fontId="22" fillId="0" borderId="0" xfId="0" applyFont="1" applyFill="1">
      <alignment vertical="center"/>
    </xf>
    <xf numFmtId="10" fontId="22" fillId="0" borderId="0" xfId="0" applyNumberFormat="1" applyFont="1">
      <alignment vertical="center"/>
    </xf>
    <xf numFmtId="0" fontId="37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10" fontId="39" fillId="0" borderId="1" xfId="10" applyNumberFormat="1" applyFont="1" applyBorder="1" applyAlignment="1">
      <alignment horizontal="center" vertical="center"/>
      <protection locked="0"/>
    </xf>
    <xf numFmtId="10" fontId="39" fillId="0" borderId="1" xfId="10" applyNumberFormat="1" applyFont="1" applyBorder="1" applyAlignment="1">
      <alignment horizontal="center"/>
      <protection locked="0"/>
    </xf>
    <xf numFmtId="0" fontId="39" fillId="0" borderId="1" xfId="10" applyFont="1" applyBorder="1" applyAlignment="1">
      <alignment horizontal="center" vertical="center"/>
      <protection locked="0"/>
    </xf>
    <xf numFmtId="0" fontId="39" fillId="0" borderId="1" xfId="10" applyFont="1" applyBorder="1" applyAlignment="1">
      <alignment horizontal="center"/>
      <protection locked="0"/>
    </xf>
    <xf numFmtId="0" fontId="40" fillId="0" borderId="1" xfId="10" applyFont="1" applyBorder="1" applyAlignment="1">
      <alignment horizontal="center"/>
      <protection locked="0"/>
    </xf>
    <xf numFmtId="0" fontId="41" fillId="0" borderId="1" xfId="0" applyFont="1" applyFill="1" applyBorder="1" applyAlignment="1">
      <alignment horizontal="center" vertical="center"/>
    </xf>
    <xf numFmtId="0" fontId="41" fillId="0" borderId="1" xfId="10" applyFont="1" applyBorder="1" applyAlignment="1" applyProtection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42" fillId="0" borderId="0" xfId="10" applyBorder="1">
      <protection locked="0"/>
    </xf>
    <xf numFmtId="10" fontId="39" fillId="0" borderId="0" xfId="10" applyNumberFormat="1" applyFont="1" applyBorder="1" applyAlignment="1">
      <alignment horizontal="center"/>
      <protection locked="0"/>
    </xf>
    <xf numFmtId="0" fontId="39" fillId="0" borderId="0" xfId="10" applyFont="1" applyBorder="1" applyAlignment="1">
      <alignment horizontal="center"/>
      <protection locked="0"/>
    </xf>
    <xf numFmtId="0" fontId="43" fillId="0" borderId="0" xfId="10" applyFont="1" applyBorder="1" applyAlignment="1">
      <alignment horizontal="center"/>
      <protection locked="0"/>
    </xf>
    <xf numFmtId="0" fontId="38" fillId="0" borderId="0" xfId="10" applyFont="1" applyBorder="1" applyAlignment="1" applyProtection="1">
      <alignment horizontal="center" vertical="center"/>
    </xf>
    <xf numFmtId="0" fontId="5" fillId="0" borderId="1" xfId="0" applyFont="1" applyBorder="1" applyAlignment="1" quotePrefix="1">
      <alignment horizontal="center" vertical="center"/>
    </xf>
    <xf numFmtId="0" fontId="5" fillId="0" borderId="2" xfId="0" applyFont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933450</xdr:colOff>
      <xdr:row>270</xdr:row>
      <xdr:rowOff>123825</xdr:rowOff>
    </xdr:from>
    <xdr:ext cx="184731" cy="298850"/>
    <xdr:sp>
      <xdr:nvSpPr>
        <xdr:cNvPr id="3" name="文本框 2"/>
        <xdr:cNvSpPr txBox="1"/>
      </xdr:nvSpPr>
      <xdr:spPr>
        <a:xfrm>
          <a:off x="2540635" y="476250"/>
          <a:ext cx="184150" cy="298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5"/>
  <sheetViews>
    <sheetView tabSelected="1" workbookViewId="0">
      <selection activeCell="C10" sqref="C10"/>
    </sheetView>
  </sheetViews>
  <sheetFormatPr defaultColWidth="9" defaultRowHeight="20.25" outlineLevelCol="5"/>
  <cols>
    <col min="1" max="1" width="39.0916666666667" style="198" customWidth="1"/>
    <col min="2" max="5" width="24.8166666666667" style="198" customWidth="1"/>
    <col min="6" max="16384" width="9" style="198"/>
  </cols>
  <sheetData>
    <row r="1" s="196" customFormat="1" ht="21" customHeight="1" spans="1:5">
      <c r="A1" s="4" t="s">
        <v>0</v>
      </c>
      <c r="B1" s="5"/>
      <c r="C1" s="5"/>
      <c r="D1" s="5"/>
      <c r="E1" s="5"/>
    </row>
    <row r="2" s="197" customFormat="1" ht="21" customHeight="1" spans="1:5">
      <c r="A2" s="179" t="s">
        <v>1</v>
      </c>
      <c r="B2" s="179" t="s">
        <v>2</v>
      </c>
      <c r="C2" s="179" t="s">
        <v>3</v>
      </c>
      <c r="D2" s="179" t="s">
        <v>4</v>
      </c>
      <c r="E2" s="179" t="s">
        <v>5</v>
      </c>
    </row>
    <row r="3" s="196" customFormat="1" ht="21" customHeight="1" spans="1:5">
      <c r="A3" s="199" t="s">
        <v>6</v>
      </c>
      <c r="B3" s="200">
        <f>4/1850</f>
        <v>0.00216216216216216</v>
      </c>
      <c r="C3" s="200">
        <f>3/2458</f>
        <v>0.00122050447518308</v>
      </c>
      <c r="D3" s="201">
        <f>5/3138</f>
        <v>0.00159337157425112</v>
      </c>
      <c r="E3" s="200">
        <f>2/319</f>
        <v>0.00626959247648903</v>
      </c>
    </row>
    <row r="4" s="196" customFormat="1" ht="21" customHeight="1" spans="1:5">
      <c r="A4" s="199" t="s">
        <v>7</v>
      </c>
      <c r="B4" s="202">
        <v>4</v>
      </c>
      <c r="C4" s="203">
        <v>3</v>
      </c>
      <c r="D4" s="203">
        <v>5</v>
      </c>
      <c r="E4" s="203">
        <v>2</v>
      </c>
    </row>
    <row r="5" s="196" customFormat="1" ht="21" customHeight="1" spans="1:5">
      <c r="A5" s="199" t="s">
        <v>8</v>
      </c>
      <c r="B5" s="200">
        <f>139/1850</f>
        <v>0.0751351351351351</v>
      </c>
      <c r="C5" s="200">
        <f>67/2458</f>
        <v>0.0272579332790887</v>
      </c>
      <c r="D5" s="200">
        <f>58/3138</f>
        <v>0.0184831102613129</v>
      </c>
      <c r="E5" s="200">
        <f>70/319</f>
        <v>0.219435736677116</v>
      </c>
    </row>
    <row r="6" s="196" customFormat="1" ht="21" customHeight="1" spans="1:5">
      <c r="A6" s="199" t="s">
        <v>9</v>
      </c>
      <c r="B6" s="202">
        <v>111</v>
      </c>
      <c r="C6" s="204">
        <v>106</v>
      </c>
      <c r="D6" s="204">
        <v>59</v>
      </c>
      <c r="E6" s="203">
        <v>70</v>
      </c>
    </row>
    <row r="7" s="196" customFormat="1" ht="21" customHeight="1" spans="1:5">
      <c r="A7" s="199" t="s">
        <v>10</v>
      </c>
      <c r="B7" s="202">
        <v>6</v>
      </c>
      <c r="C7" s="203">
        <v>2</v>
      </c>
      <c r="D7" s="203">
        <v>1</v>
      </c>
      <c r="E7" s="203">
        <v>7</v>
      </c>
    </row>
    <row r="8" s="196" customFormat="1" ht="21" customHeight="1" spans="1:5">
      <c r="A8" s="199" t="s">
        <v>11</v>
      </c>
      <c r="B8" s="202" t="s">
        <v>12</v>
      </c>
      <c r="C8" s="202" t="s">
        <v>12</v>
      </c>
      <c r="D8" s="202" t="s">
        <v>12</v>
      </c>
      <c r="E8" s="202" t="s">
        <v>12</v>
      </c>
    </row>
    <row r="9" s="196" customFormat="1" ht="21" customHeight="1" spans="1:5">
      <c r="A9" s="199" t="s">
        <v>13</v>
      </c>
      <c r="B9" s="202">
        <v>108</v>
      </c>
      <c r="C9" s="203">
        <v>46</v>
      </c>
      <c r="D9" s="204">
        <v>58</v>
      </c>
      <c r="E9" s="204">
        <v>71</v>
      </c>
    </row>
    <row r="10" s="196" customFormat="1" ht="21" customHeight="1" spans="1:5">
      <c r="A10" s="199" t="s">
        <v>14</v>
      </c>
      <c r="B10" s="199">
        <v>0</v>
      </c>
      <c r="C10" s="203">
        <v>8</v>
      </c>
      <c r="D10" s="205">
        <v>0</v>
      </c>
      <c r="E10" s="199">
        <v>0</v>
      </c>
    </row>
    <row r="11" s="196" customFormat="1" ht="21" customHeight="1" spans="1:5">
      <c r="A11" s="199" t="s">
        <v>15</v>
      </c>
      <c r="B11" s="206">
        <v>0</v>
      </c>
      <c r="C11" s="199">
        <v>0</v>
      </c>
      <c r="D11" s="199">
        <v>0</v>
      </c>
      <c r="E11" s="199">
        <v>0</v>
      </c>
    </row>
    <row r="12" s="196" customFormat="1" ht="21" customHeight="1" spans="1:5">
      <c r="A12" s="199" t="s">
        <v>16</v>
      </c>
      <c r="B12" s="205" t="s">
        <v>17</v>
      </c>
      <c r="C12" s="205" t="s">
        <v>17</v>
      </c>
      <c r="D12" s="205" t="s">
        <v>17</v>
      </c>
      <c r="E12" s="205" t="s">
        <v>17</v>
      </c>
    </row>
    <row r="13" s="196" customFormat="1" ht="21" customHeight="1" spans="1:5">
      <c r="A13" s="207"/>
      <c r="B13" s="207"/>
      <c r="C13" s="207"/>
      <c r="D13" s="207"/>
      <c r="E13" s="207"/>
    </row>
    <row r="14" spans="1:5">
      <c r="A14" s="208"/>
      <c r="B14" s="208"/>
      <c r="C14" s="208"/>
      <c r="D14" s="208"/>
      <c r="E14" s="208"/>
    </row>
    <row r="15" spans="1:5">
      <c r="A15" s="209"/>
      <c r="B15" s="209"/>
      <c r="C15" s="209"/>
      <c r="D15" s="209"/>
      <c r="E15" s="209"/>
    </row>
    <row r="16" spans="1:6">
      <c r="A16" s="209"/>
      <c r="B16" s="209"/>
      <c r="C16" s="209"/>
      <c r="D16" s="209"/>
      <c r="E16" s="209"/>
      <c r="F16" s="209"/>
    </row>
    <row r="17" spans="1:6">
      <c r="A17" s="209"/>
      <c r="B17" s="210"/>
      <c r="C17" s="210"/>
      <c r="D17" s="210"/>
      <c r="E17" s="210"/>
      <c r="F17" s="209"/>
    </row>
    <row r="18" spans="1:6">
      <c r="A18" s="209"/>
      <c r="B18" s="207"/>
      <c r="C18" s="207"/>
      <c r="D18" s="207"/>
      <c r="E18" s="211"/>
      <c r="F18" s="209"/>
    </row>
    <row r="19" spans="1:6">
      <c r="A19" s="209"/>
      <c r="B19" s="207"/>
      <c r="C19" s="207"/>
      <c r="D19" s="207"/>
      <c r="E19" s="211"/>
      <c r="F19" s="209"/>
    </row>
    <row r="20" spans="1:6">
      <c r="A20" s="209"/>
      <c r="B20" s="212"/>
      <c r="C20" s="212"/>
      <c r="D20" s="212"/>
      <c r="E20" s="212"/>
      <c r="F20" s="209"/>
    </row>
    <row r="21" spans="1:6">
      <c r="A21" s="209"/>
      <c r="B21" s="213"/>
      <c r="C21" s="213"/>
      <c r="D21" s="213"/>
      <c r="E21" s="213"/>
      <c r="F21" s="209"/>
    </row>
    <row r="22" spans="1:6">
      <c r="A22" s="209"/>
      <c r="B22" s="207"/>
      <c r="C22" s="213"/>
      <c r="D22" s="214"/>
      <c r="E22" s="207"/>
      <c r="F22" s="209"/>
    </row>
    <row r="23" spans="1:6">
      <c r="A23" s="209"/>
      <c r="B23" s="207"/>
      <c r="C23" s="213"/>
      <c r="D23" s="214"/>
      <c r="E23" s="207"/>
      <c r="F23" s="209"/>
    </row>
    <row r="24" spans="1:6">
      <c r="A24" s="209"/>
      <c r="B24" s="213"/>
      <c r="C24" s="207"/>
      <c r="D24" s="213"/>
      <c r="E24" s="213"/>
      <c r="F24" s="209"/>
    </row>
    <row r="25" spans="1:6">
      <c r="A25" s="209"/>
      <c r="B25" s="207"/>
      <c r="C25" s="207"/>
      <c r="D25" s="207"/>
      <c r="E25" s="215"/>
      <c r="F25" s="209"/>
    </row>
    <row r="26" spans="1:6">
      <c r="A26" s="209"/>
      <c r="B26" s="207"/>
      <c r="C26" s="207"/>
      <c r="D26" s="207"/>
      <c r="E26" s="215"/>
      <c r="F26" s="209"/>
    </row>
    <row r="27" spans="1:6">
      <c r="A27" s="209"/>
      <c r="B27" s="207"/>
      <c r="C27" s="213"/>
      <c r="D27" s="213"/>
      <c r="E27" s="213"/>
      <c r="F27" s="209"/>
    </row>
    <row r="28" spans="1:6">
      <c r="A28" s="209"/>
      <c r="B28" s="209"/>
      <c r="C28" s="209"/>
      <c r="D28" s="209"/>
      <c r="E28" s="209"/>
      <c r="F28" s="209"/>
    </row>
    <row r="29" spans="1:6">
      <c r="A29" s="209"/>
      <c r="B29" s="209"/>
      <c r="C29" s="209"/>
      <c r="D29" s="209"/>
      <c r="E29" s="209"/>
      <c r="F29" s="209"/>
    </row>
    <row r="30" spans="1:6">
      <c r="A30" s="209"/>
      <c r="B30" s="209"/>
      <c r="C30" s="209"/>
      <c r="D30" s="209"/>
      <c r="E30" s="209"/>
      <c r="F30" s="209"/>
    </row>
    <row r="31" spans="1:6">
      <c r="A31" s="209"/>
      <c r="B31" s="209"/>
      <c r="C31" s="209"/>
      <c r="D31" s="209"/>
      <c r="E31" s="209"/>
      <c r="F31" s="209"/>
    </row>
    <row r="32" spans="1:6">
      <c r="A32" s="209"/>
      <c r="B32" s="209"/>
      <c r="C32" s="209"/>
      <c r="D32" s="209"/>
      <c r="E32" s="209"/>
      <c r="F32" s="209"/>
    </row>
    <row r="33" spans="1:6">
      <c r="A33" s="209"/>
      <c r="B33" s="209"/>
      <c r="C33" s="209"/>
      <c r="D33" s="209"/>
      <c r="E33" s="209"/>
      <c r="F33" s="209"/>
    </row>
    <row r="34" spans="1:6">
      <c r="A34" s="209"/>
      <c r="B34" s="209"/>
      <c r="C34" s="209"/>
      <c r="D34" s="209"/>
      <c r="E34" s="209"/>
      <c r="F34" s="209"/>
    </row>
    <row r="35" spans="1:6">
      <c r="A35" s="209"/>
      <c r="B35" s="209"/>
      <c r="C35" s="209"/>
      <c r="D35" s="209"/>
      <c r="E35" s="209"/>
      <c r="F35" s="209"/>
    </row>
    <row r="36" spans="1:6">
      <c r="A36" s="209"/>
      <c r="B36" s="209"/>
      <c r="C36" s="209"/>
      <c r="D36" s="209"/>
      <c r="E36" s="209"/>
      <c r="F36" s="209"/>
    </row>
    <row r="37" spans="1:6">
      <c r="A37" s="209"/>
      <c r="B37" s="209"/>
      <c r="C37" s="209"/>
      <c r="D37" s="209"/>
      <c r="E37" s="209"/>
      <c r="F37" s="209"/>
    </row>
    <row r="38" spans="1:6">
      <c r="A38" s="209"/>
      <c r="B38" s="209"/>
      <c r="C38" s="209"/>
      <c r="D38" s="209"/>
      <c r="E38" s="209"/>
      <c r="F38" s="209"/>
    </row>
    <row r="39" spans="1:6">
      <c r="A39" s="209"/>
      <c r="B39" s="209"/>
      <c r="C39" s="209"/>
      <c r="D39" s="209"/>
      <c r="E39" s="209"/>
      <c r="F39" s="209"/>
    </row>
    <row r="40" spans="1:6">
      <c r="A40" s="209"/>
      <c r="B40" s="209"/>
      <c r="C40" s="209"/>
      <c r="D40" s="209"/>
      <c r="E40" s="209"/>
      <c r="F40" s="209"/>
    </row>
    <row r="41" spans="1:6">
      <c r="A41" s="209"/>
      <c r="B41" s="209"/>
      <c r="C41" s="209"/>
      <c r="D41" s="209"/>
      <c r="E41" s="209"/>
      <c r="F41" s="209"/>
    </row>
    <row r="42" spans="1:6">
      <c r="A42" s="209"/>
      <c r="B42" s="209"/>
      <c r="C42" s="209"/>
      <c r="D42" s="209"/>
      <c r="E42" s="209"/>
      <c r="F42" s="209"/>
    </row>
    <row r="43" spans="1:6">
      <c r="A43" s="209"/>
      <c r="B43" s="209"/>
      <c r="C43" s="209"/>
      <c r="D43" s="209"/>
      <c r="E43" s="209"/>
      <c r="F43" s="209"/>
    </row>
    <row r="44" spans="1:6">
      <c r="A44" s="209"/>
      <c r="B44" s="209"/>
      <c r="C44" s="209"/>
      <c r="D44" s="209"/>
      <c r="E44" s="209"/>
      <c r="F44" s="209"/>
    </row>
    <row r="45" spans="1:6">
      <c r="A45" s="209"/>
      <c r="B45" s="209"/>
      <c r="C45" s="209"/>
      <c r="D45" s="209"/>
      <c r="E45" s="209"/>
      <c r="F45" s="209"/>
    </row>
    <row r="46" spans="1:6">
      <c r="A46" s="209"/>
      <c r="B46" s="209"/>
      <c r="C46" s="209"/>
      <c r="D46" s="209"/>
      <c r="E46" s="209"/>
      <c r="F46" s="209"/>
    </row>
    <row r="47" spans="1:6">
      <c r="A47" s="209"/>
      <c r="B47" s="209"/>
      <c r="C47" s="209"/>
      <c r="D47" s="209"/>
      <c r="E47" s="209"/>
      <c r="F47" s="209"/>
    </row>
    <row r="48" spans="1:6">
      <c r="A48" s="209"/>
      <c r="B48" s="209"/>
      <c r="C48" s="209"/>
      <c r="D48" s="209"/>
      <c r="E48" s="209"/>
      <c r="F48" s="209"/>
    </row>
    <row r="49" spans="1:6">
      <c r="A49" s="209"/>
      <c r="B49" s="209"/>
      <c r="C49" s="209"/>
      <c r="D49" s="209"/>
      <c r="E49" s="209"/>
      <c r="F49" s="209"/>
    </row>
    <row r="50" spans="1:6">
      <c r="A50" s="209"/>
      <c r="B50" s="209"/>
      <c r="C50" s="209"/>
      <c r="D50" s="209"/>
      <c r="E50" s="209"/>
      <c r="F50" s="209"/>
    </row>
    <row r="51" spans="1:6">
      <c r="A51" s="209"/>
      <c r="B51" s="209"/>
      <c r="C51" s="209"/>
      <c r="D51" s="209"/>
      <c r="E51" s="209"/>
      <c r="F51" s="209"/>
    </row>
    <row r="52" spans="1:6">
      <c r="A52" s="209"/>
      <c r="B52" s="209"/>
      <c r="C52" s="209"/>
      <c r="D52" s="209"/>
      <c r="E52" s="209"/>
      <c r="F52" s="209"/>
    </row>
    <row r="53" spans="1:6">
      <c r="A53" s="209"/>
      <c r="B53" s="209"/>
      <c r="C53" s="209"/>
      <c r="D53" s="209"/>
      <c r="E53" s="209"/>
      <c r="F53" s="209"/>
    </row>
    <row r="54" spans="1:6">
      <c r="A54" s="209"/>
      <c r="B54" s="209"/>
      <c r="C54" s="209"/>
      <c r="D54" s="209"/>
      <c r="E54" s="209"/>
      <c r="F54" s="209"/>
    </row>
    <row r="55" spans="1:6">
      <c r="A55" s="209"/>
      <c r="B55" s="209"/>
      <c r="C55" s="209"/>
      <c r="D55" s="209"/>
      <c r="E55" s="209"/>
      <c r="F55" s="209"/>
    </row>
    <row r="56" spans="1:6">
      <c r="A56" s="209"/>
      <c r="B56" s="209"/>
      <c r="C56" s="209"/>
      <c r="D56" s="209"/>
      <c r="E56" s="209"/>
      <c r="F56" s="209"/>
    </row>
    <row r="57" spans="1:6">
      <c r="A57" s="209"/>
      <c r="B57" s="209"/>
      <c r="C57" s="209"/>
      <c r="D57" s="209"/>
      <c r="E57" s="209"/>
      <c r="F57" s="209"/>
    </row>
    <row r="58" spans="1:6">
      <c r="A58" s="209"/>
      <c r="B58" s="209"/>
      <c r="C58" s="209"/>
      <c r="D58" s="209"/>
      <c r="E58" s="209"/>
      <c r="F58" s="209"/>
    </row>
    <row r="59" spans="1:6">
      <c r="A59" s="209"/>
      <c r="B59" s="209"/>
      <c r="C59" s="209"/>
      <c r="D59" s="209"/>
      <c r="E59" s="209"/>
      <c r="F59" s="209"/>
    </row>
    <row r="60" spans="1:6">
      <c r="A60" s="209"/>
      <c r="B60" s="209"/>
      <c r="C60" s="209"/>
      <c r="D60" s="209"/>
      <c r="E60" s="209"/>
      <c r="F60" s="209"/>
    </row>
    <row r="61" spans="1:6">
      <c r="A61" s="209"/>
      <c r="B61" s="209"/>
      <c r="C61" s="209"/>
      <c r="D61" s="209"/>
      <c r="E61" s="209"/>
      <c r="F61" s="209"/>
    </row>
    <row r="62" spans="1:6">
      <c r="A62" s="209"/>
      <c r="B62" s="209"/>
      <c r="C62" s="209"/>
      <c r="D62" s="209"/>
      <c r="E62" s="209"/>
      <c r="F62" s="209"/>
    </row>
    <row r="63" spans="1:6">
      <c r="A63" s="209"/>
      <c r="B63" s="209"/>
      <c r="C63" s="209"/>
      <c r="D63" s="209"/>
      <c r="E63" s="209"/>
      <c r="F63" s="209"/>
    </row>
    <row r="64" spans="1:6">
      <c r="A64" s="209"/>
      <c r="B64" s="209"/>
      <c r="C64" s="209"/>
      <c r="D64" s="209"/>
      <c r="E64" s="209"/>
      <c r="F64" s="209"/>
    </row>
    <row r="65" spans="1:6">
      <c r="A65" s="209"/>
      <c r="B65" s="209"/>
      <c r="C65" s="209"/>
      <c r="D65" s="209"/>
      <c r="E65" s="209"/>
      <c r="F65" s="209"/>
    </row>
  </sheetData>
  <mergeCells count="2">
    <mergeCell ref="A1:E1"/>
    <mergeCell ref="A13:E13"/>
  </mergeCells>
  <hyperlinks>
    <hyperlink ref="D8" location="晚自习风气统计表!A26" display="班级明细"/>
    <hyperlink ref="E8" location="晚自习风气统计表!A40" display="班级明细"/>
    <hyperlink ref="E6" location="日常请假名单!A283" display="70"/>
    <hyperlink ref="E5" location="日常请假率!A197" display="=70/319"/>
    <hyperlink ref="B8" location="晚自习风气统计表!A3" display="班级明细"/>
    <hyperlink ref="B6" location="日常请假名单!A3" display="111"/>
    <hyperlink ref="B5" location="日常请假率!A3" display="=139/1850"/>
    <hyperlink ref="C5" location="日常请假率!A50" display="=67/2458"/>
    <hyperlink ref="C6" location="日常请假名单!A117" display="106"/>
    <hyperlink ref="D5" location="日常请假率!A116" display="=58/3138"/>
    <hyperlink ref="D6" location="日常请假名单!A220" display="59"/>
    <hyperlink ref="D7" location="日常迟到早退名单!A11" display="1"/>
    <hyperlink ref="B3" location="日常旷课率!A3" display="=4/1850"/>
    <hyperlink ref="E3" location="日常旷课率!A197" display="=2/319"/>
    <hyperlink ref="B4" location="日常旷课名单!A3" display="4"/>
    <hyperlink ref="E4" location="日常旷课名单!A16" display="2"/>
    <hyperlink ref="D9" location="晚自习请假!A157" display="58"/>
    <hyperlink ref="E9" location="晚自习请假!A215" display="71"/>
    <hyperlink ref="C3" location="日常旷课率!A50" display="=3/2458"/>
    <hyperlink ref="C4" location="日常旷课名单!A7" display="3"/>
    <hyperlink ref="B7" location="日常迟到早退名单!A3" display="6"/>
    <hyperlink ref="C7" location="日常迟到早退名单!A9" display="2"/>
    <hyperlink ref="C8" location="晚自习风气统计表!A12" display="班级明细"/>
    <hyperlink ref="D3" location="日常旷课率!A116" display="=5/3138"/>
    <hyperlink ref="D4" location="日常旷课名单!A12" display="5"/>
    <hyperlink ref="B9" location="晚自习请假!A3" display="108"/>
    <hyperlink ref="C9" location="晚自习请假!A121" display="46"/>
    <hyperlink ref="C10" location="晚自习旷课!A4" display="8"/>
    <hyperlink ref="E7" location="日常迟到早退名单!A12" display="7"/>
  </hyperlinks>
  <pageMargins left="0.75" right="0.75" top="1" bottom="1" header="0.5" footer="0.5"/>
  <pageSetup paperSize="9" orientation="portrait"/>
  <headerFooter/>
  <ignoredErrors>
    <ignoredError sqref="B3:E5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A4" sqref="A4"/>
    </sheetView>
  </sheetViews>
  <sheetFormatPr defaultColWidth="9" defaultRowHeight="13.5" outlineLevelRow="5" outlineLevelCol="6"/>
  <cols>
    <col min="1" max="1" width="28" customWidth="1"/>
    <col min="2" max="2" width="17" customWidth="1"/>
    <col min="3" max="3" width="14.1833333333333" customWidth="1"/>
    <col min="4" max="4" width="18.45" customWidth="1"/>
    <col min="5" max="5" width="17" customWidth="1"/>
    <col min="6" max="6" width="18.45" customWidth="1"/>
  </cols>
  <sheetData>
    <row r="1" s="22" customFormat="1" ht="22.5" spans="1:6">
      <c r="A1" s="26" t="s">
        <v>677</v>
      </c>
      <c r="B1" s="26"/>
      <c r="C1" s="26"/>
      <c r="D1" s="26"/>
      <c r="E1" s="26"/>
      <c r="F1" s="26"/>
    </row>
    <row r="2" s="23" customFormat="1" ht="20.25" spans="1:7">
      <c r="A2" s="27" t="s">
        <v>19</v>
      </c>
      <c r="B2" s="27" t="s">
        <v>21</v>
      </c>
      <c r="C2" s="27" t="s">
        <v>33</v>
      </c>
      <c r="D2" s="27" t="s">
        <v>395</v>
      </c>
      <c r="E2" s="27" t="s">
        <v>396</v>
      </c>
      <c r="F2" s="27" t="s">
        <v>26</v>
      </c>
      <c r="G2" s="28"/>
    </row>
    <row r="3" s="24" customFormat="1" ht="18.75" spans="1:7">
      <c r="A3" s="29" t="s">
        <v>2</v>
      </c>
      <c r="B3" s="30" t="s">
        <v>678</v>
      </c>
      <c r="C3" s="31"/>
      <c r="D3" s="31"/>
      <c r="E3" s="31"/>
      <c r="F3" s="32"/>
      <c r="G3" s="33"/>
    </row>
    <row r="4" s="25" customFormat="1" ht="18.5" customHeight="1" spans="1:7">
      <c r="A4" s="6" t="s">
        <v>3</v>
      </c>
      <c r="B4" s="34"/>
      <c r="C4" s="35"/>
      <c r="D4" s="35"/>
      <c r="E4" s="35"/>
      <c r="F4" s="36"/>
      <c r="G4" s="37"/>
    </row>
    <row r="5" s="25" customFormat="1" ht="18.75" spans="1:6">
      <c r="A5" s="6" t="s">
        <v>4</v>
      </c>
      <c r="B5" s="34"/>
      <c r="C5" s="35"/>
      <c r="D5" s="35"/>
      <c r="E5" s="35"/>
      <c r="F5" s="36"/>
    </row>
    <row r="6" s="22" customFormat="1" ht="18.75" spans="1:6">
      <c r="A6" s="38" t="s">
        <v>5</v>
      </c>
      <c r="B6" s="39"/>
      <c r="C6" s="40"/>
      <c r="D6" s="40"/>
      <c r="E6" s="40"/>
      <c r="F6" s="41"/>
    </row>
  </sheetData>
  <mergeCells count="2">
    <mergeCell ref="A1:F1"/>
    <mergeCell ref="B3:F6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9"/>
  <sheetViews>
    <sheetView zoomScale="84" zoomScaleNormal="84" topLeftCell="A178" workbookViewId="0">
      <selection activeCell="H191" sqref="H191"/>
    </sheetView>
  </sheetViews>
  <sheetFormatPr defaultColWidth="9" defaultRowHeight="13.5" outlineLevelCol="4"/>
  <cols>
    <col min="1" max="1" width="21.1833333333333" customWidth="1"/>
    <col min="2" max="2" width="7.36666666666667" style="3" customWidth="1"/>
    <col min="3" max="3" width="22.1833333333333" customWidth="1"/>
    <col min="4" max="4" width="19.5416666666667" customWidth="1"/>
    <col min="5" max="5" width="24.0916666666667" customWidth="1"/>
  </cols>
  <sheetData>
    <row r="1" s="1" customFormat="1" ht="22.5" spans="1:5">
      <c r="A1" s="4" t="s">
        <v>679</v>
      </c>
      <c r="B1" s="4"/>
      <c r="C1" s="4"/>
      <c r="D1" s="4"/>
      <c r="E1" s="4"/>
    </row>
    <row r="2" s="2" customFormat="1" ht="20.25" spans="1:5">
      <c r="A2" s="5" t="s">
        <v>19</v>
      </c>
      <c r="B2" s="5" t="s">
        <v>20</v>
      </c>
      <c r="C2" s="5" t="s">
        <v>21</v>
      </c>
      <c r="D2" s="5" t="s">
        <v>679</v>
      </c>
      <c r="E2" s="5" t="s">
        <v>26</v>
      </c>
    </row>
    <row r="3" s="2" customFormat="1" ht="18.75" spans="1:5">
      <c r="A3" s="6" t="s">
        <v>2</v>
      </c>
      <c r="B3" s="6">
        <v>1</v>
      </c>
      <c r="C3" s="7">
        <v>20182131</v>
      </c>
      <c r="D3" s="8"/>
      <c r="E3" s="7" t="s">
        <v>27</v>
      </c>
    </row>
    <row r="4" s="2" customFormat="1" ht="18.75" spans="1:5">
      <c r="A4" s="9"/>
      <c r="B4" s="6">
        <v>2</v>
      </c>
      <c r="C4" s="7">
        <v>20182132</v>
      </c>
      <c r="D4" s="8"/>
      <c r="E4" s="7" t="s">
        <v>27</v>
      </c>
    </row>
    <row r="5" s="2" customFormat="1" ht="18.75" spans="1:5">
      <c r="A5" s="9"/>
      <c r="B5" s="10">
        <v>3</v>
      </c>
      <c r="C5" s="7">
        <v>20182133</v>
      </c>
      <c r="D5" s="8"/>
      <c r="E5" s="7" t="s">
        <v>27</v>
      </c>
    </row>
    <row r="6" s="2" customFormat="1" ht="18.75" spans="1:5">
      <c r="A6" s="9"/>
      <c r="B6" s="10">
        <v>4</v>
      </c>
      <c r="C6" s="7">
        <v>20182134</v>
      </c>
      <c r="D6" s="8"/>
      <c r="E6" s="7" t="s">
        <v>27</v>
      </c>
    </row>
    <row r="7" s="2" customFormat="1" ht="18.75" spans="1:5">
      <c r="A7" s="9"/>
      <c r="B7" s="6">
        <v>5</v>
      </c>
      <c r="C7" s="7">
        <v>20182135</v>
      </c>
      <c r="D7" s="8"/>
      <c r="E7" s="7" t="s">
        <v>27</v>
      </c>
    </row>
    <row r="8" s="2" customFormat="1" ht="18.75" spans="1:5">
      <c r="A8" s="9"/>
      <c r="B8" s="6">
        <v>6</v>
      </c>
      <c r="C8" s="7">
        <v>20182136</v>
      </c>
      <c r="D8" s="8"/>
      <c r="E8" s="7" t="s">
        <v>27</v>
      </c>
    </row>
    <row r="9" s="2" customFormat="1" ht="18.75" spans="1:5">
      <c r="A9" s="9"/>
      <c r="B9" s="6">
        <v>7</v>
      </c>
      <c r="C9" s="7">
        <v>20182137</v>
      </c>
      <c r="D9" s="8"/>
      <c r="E9" s="7" t="s">
        <v>27</v>
      </c>
    </row>
    <row r="10" s="2" customFormat="1" ht="18.75" spans="1:5">
      <c r="A10" s="9"/>
      <c r="B10" s="6">
        <v>8</v>
      </c>
      <c r="C10" s="7">
        <v>20183131</v>
      </c>
      <c r="D10" s="8"/>
      <c r="E10" s="7" t="s">
        <v>27</v>
      </c>
    </row>
    <row r="11" s="2" customFormat="1" ht="18.75" spans="1:5">
      <c r="A11" s="9"/>
      <c r="B11" s="6">
        <v>9</v>
      </c>
      <c r="C11" s="7">
        <v>20183132</v>
      </c>
      <c r="D11" s="8"/>
      <c r="E11" s="7" t="s">
        <v>27</v>
      </c>
    </row>
    <row r="12" s="2" customFormat="1" ht="18.75" spans="1:5">
      <c r="A12" s="9"/>
      <c r="B12" s="10">
        <v>10</v>
      </c>
      <c r="C12" s="7">
        <v>20192131</v>
      </c>
      <c r="D12" s="7" t="s">
        <v>680</v>
      </c>
      <c r="E12" s="7"/>
    </row>
    <row r="13" s="2" customFormat="1" ht="18.75" spans="1:5">
      <c r="A13" s="9"/>
      <c r="B13" s="10">
        <v>11</v>
      </c>
      <c r="C13" s="7">
        <v>20192132</v>
      </c>
      <c r="D13" s="7" t="s">
        <v>680</v>
      </c>
      <c r="E13" s="7"/>
    </row>
    <row r="14" s="2" customFormat="1" ht="18.75" spans="1:5">
      <c r="A14" s="9"/>
      <c r="B14" s="10">
        <v>12</v>
      </c>
      <c r="C14" s="7">
        <v>20192133</v>
      </c>
      <c r="D14" s="7" t="s">
        <v>680</v>
      </c>
      <c r="E14" s="7"/>
    </row>
    <row r="15" s="2" customFormat="1" ht="18.75" spans="1:5">
      <c r="A15" s="9"/>
      <c r="B15" s="10">
        <v>13</v>
      </c>
      <c r="C15" s="7">
        <v>20192134</v>
      </c>
      <c r="D15" s="7" t="s">
        <v>680</v>
      </c>
      <c r="E15" s="7"/>
    </row>
    <row r="16" s="2" customFormat="1" ht="18.75" spans="1:5">
      <c r="A16" s="9"/>
      <c r="B16" s="10">
        <v>14</v>
      </c>
      <c r="C16" s="7">
        <v>20192135</v>
      </c>
      <c r="D16" s="7" t="s">
        <v>680</v>
      </c>
      <c r="E16" s="7"/>
    </row>
    <row r="17" s="2" customFormat="1" ht="18.75" spans="1:5">
      <c r="A17" s="9"/>
      <c r="B17" s="10">
        <v>15</v>
      </c>
      <c r="C17" s="7">
        <v>20192136</v>
      </c>
      <c r="D17" s="7" t="s">
        <v>680</v>
      </c>
      <c r="E17" s="7"/>
    </row>
    <row r="18" s="2" customFormat="1" ht="18.75" spans="1:5">
      <c r="A18" s="9"/>
      <c r="B18" s="10">
        <v>16</v>
      </c>
      <c r="C18" s="7">
        <v>20192137</v>
      </c>
      <c r="D18" s="7" t="s">
        <v>680</v>
      </c>
      <c r="E18" s="7"/>
    </row>
    <row r="19" s="2" customFormat="1" ht="18.75" spans="1:5">
      <c r="A19" s="9"/>
      <c r="B19" s="10">
        <v>17</v>
      </c>
      <c r="C19" s="7">
        <v>20193131</v>
      </c>
      <c r="D19" s="7" t="s">
        <v>680</v>
      </c>
      <c r="E19" s="7"/>
    </row>
    <row r="20" s="2" customFormat="1" ht="18.75" spans="1:5">
      <c r="A20" s="9"/>
      <c r="B20" s="10">
        <v>18</v>
      </c>
      <c r="C20" s="7">
        <v>20193132</v>
      </c>
      <c r="D20" s="7" t="s">
        <v>680</v>
      </c>
      <c r="E20" s="7"/>
    </row>
    <row r="21" s="2" customFormat="1" ht="18.75" spans="1:5">
      <c r="A21" s="9"/>
      <c r="B21" s="10">
        <v>19</v>
      </c>
      <c r="C21" s="7">
        <v>20202131</v>
      </c>
      <c r="D21" s="7" t="s">
        <v>680</v>
      </c>
      <c r="E21" s="7"/>
    </row>
    <row r="22" s="2" customFormat="1" ht="18.75" spans="1:5">
      <c r="A22" s="9"/>
      <c r="B22" s="10">
        <v>20</v>
      </c>
      <c r="C22" s="7">
        <v>20202132</v>
      </c>
      <c r="D22" s="7" t="s">
        <v>680</v>
      </c>
      <c r="E22" s="7"/>
    </row>
    <row r="23" s="2" customFormat="1" ht="18.75" spans="1:5">
      <c r="A23" s="9"/>
      <c r="B23" s="10">
        <v>21</v>
      </c>
      <c r="C23" s="7">
        <v>20202133</v>
      </c>
      <c r="D23" s="7" t="s">
        <v>680</v>
      </c>
      <c r="E23" s="7"/>
    </row>
    <row r="24" s="2" customFormat="1" ht="18.75" spans="1:5">
      <c r="A24" s="9"/>
      <c r="B24" s="10">
        <v>22</v>
      </c>
      <c r="C24" s="7">
        <v>20202134</v>
      </c>
      <c r="D24" s="7" t="s">
        <v>680</v>
      </c>
      <c r="E24" s="7"/>
    </row>
    <row r="25" s="2" customFormat="1" ht="18.75" spans="1:5">
      <c r="A25" s="9"/>
      <c r="B25" s="10">
        <v>23</v>
      </c>
      <c r="C25" s="7">
        <v>20202135</v>
      </c>
      <c r="D25" s="7" t="s">
        <v>680</v>
      </c>
      <c r="E25" s="7"/>
    </row>
    <row r="26" s="2" customFormat="1" ht="18.75" spans="1:5">
      <c r="A26" s="9"/>
      <c r="B26" s="10">
        <v>24</v>
      </c>
      <c r="C26" s="7">
        <v>20202136</v>
      </c>
      <c r="D26" s="7" t="s">
        <v>680</v>
      </c>
      <c r="E26" s="7"/>
    </row>
    <row r="27" s="2" customFormat="1" ht="18.75" spans="1:5">
      <c r="A27" s="9"/>
      <c r="B27" s="10">
        <v>25</v>
      </c>
      <c r="C27" s="7">
        <v>20202137</v>
      </c>
      <c r="D27" s="7" t="s">
        <v>680</v>
      </c>
      <c r="E27" s="7"/>
    </row>
    <row r="28" s="2" customFormat="1" ht="18.75" spans="1:5">
      <c r="A28" s="9"/>
      <c r="B28" s="10">
        <v>26</v>
      </c>
      <c r="C28" s="7">
        <v>20202141</v>
      </c>
      <c r="D28" s="7" t="s">
        <v>680</v>
      </c>
      <c r="E28" s="7"/>
    </row>
    <row r="29" s="2" customFormat="1" ht="18.75" spans="1:5">
      <c r="A29" s="9"/>
      <c r="B29" s="10">
        <v>27</v>
      </c>
      <c r="C29" s="7">
        <v>20202142</v>
      </c>
      <c r="D29" s="7" t="s">
        <v>680</v>
      </c>
      <c r="E29" s="7"/>
    </row>
    <row r="30" s="2" customFormat="1" ht="18.75" spans="1:5">
      <c r="A30" s="9"/>
      <c r="B30" s="10">
        <v>28</v>
      </c>
      <c r="C30" s="7">
        <v>20202143</v>
      </c>
      <c r="D30" s="7" t="s">
        <v>680</v>
      </c>
      <c r="E30" s="7"/>
    </row>
    <row r="31" s="2" customFormat="1" ht="18.75" spans="1:5">
      <c r="A31" s="9"/>
      <c r="B31" s="10">
        <v>29</v>
      </c>
      <c r="C31" s="7">
        <v>20202144</v>
      </c>
      <c r="D31" s="7" t="s">
        <v>680</v>
      </c>
      <c r="E31" s="7"/>
    </row>
    <row r="32" s="2" customFormat="1" ht="18.75" spans="1:5">
      <c r="A32" s="9"/>
      <c r="B32" s="10">
        <v>30</v>
      </c>
      <c r="C32" s="7">
        <v>20202145</v>
      </c>
      <c r="D32" s="7" t="s">
        <v>680</v>
      </c>
      <c r="E32" s="7"/>
    </row>
    <row r="33" s="2" customFormat="1" ht="18.75" spans="1:5">
      <c r="A33" s="9"/>
      <c r="B33" s="10">
        <v>31</v>
      </c>
      <c r="C33" s="7">
        <v>20203131</v>
      </c>
      <c r="D33" s="7" t="s">
        <v>680</v>
      </c>
      <c r="E33" s="7"/>
    </row>
    <row r="34" s="2" customFormat="1" ht="18.75" spans="1:5">
      <c r="A34" s="9"/>
      <c r="B34" s="10">
        <v>32</v>
      </c>
      <c r="C34" s="7">
        <v>20203132</v>
      </c>
      <c r="D34" s="7" t="s">
        <v>680</v>
      </c>
      <c r="E34" s="7"/>
    </row>
    <row r="35" s="2" customFormat="1" ht="18.75" spans="1:5">
      <c r="A35" s="9"/>
      <c r="B35" s="10">
        <v>33</v>
      </c>
      <c r="C35" s="7">
        <v>20203141</v>
      </c>
      <c r="D35" s="7"/>
      <c r="E35" s="7" t="s">
        <v>27</v>
      </c>
    </row>
    <row r="36" s="2" customFormat="1" ht="18.75" spans="1:5">
      <c r="A36" s="9"/>
      <c r="B36" s="10">
        <v>34</v>
      </c>
      <c r="C36" s="7">
        <v>20212131</v>
      </c>
      <c r="D36" s="7" t="s">
        <v>680</v>
      </c>
      <c r="E36" s="7"/>
    </row>
    <row r="37" s="2" customFormat="1" ht="18.75" spans="1:5">
      <c r="A37" s="9"/>
      <c r="B37" s="10">
        <v>35</v>
      </c>
      <c r="C37" s="7">
        <v>20212132</v>
      </c>
      <c r="D37" s="7" t="s">
        <v>680</v>
      </c>
      <c r="E37" s="7"/>
    </row>
    <row r="38" s="2" customFormat="1" ht="18.75" spans="1:5">
      <c r="A38" s="9"/>
      <c r="B38" s="10">
        <v>36</v>
      </c>
      <c r="C38" s="7">
        <v>20212133</v>
      </c>
      <c r="D38" s="7" t="s">
        <v>680</v>
      </c>
      <c r="E38" s="7"/>
    </row>
    <row r="39" s="2" customFormat="1" ht="18.75" spans="1:5">
      <c r="A39" s="9"/>
      <c r="B39" s="10">
        <v>37</v>
      </c>
      <c r="C39" s="7">
        <v>20212134</v>
      </c>
      <c r="D39" s="7" t="s">
        <v>680</v>
      </c>
      <c r="E39" s="7"/>
    </row>
    <row r="40" s="2" customFormat="1" ht="18.75" spans="1:5">
      <c r="A40" s="9"/>
      <c r="B40" s="10">
        <v>38</v>
      </c>
      <c r="C40" s="7">
        <v>20212135</v>
      </c>
      <c r="D40" s="7" t="s">
        <v>680</v>
      </c>
      <c r="E40" s="7"/>
    </row>
    <row r="41" s="2" customFormat="1" ht="18.75" spans="1:5">
      <c r="A41" s="9"/>
      <c r="B41" s="10">
        <v>39</v>
      </c>
      <c r="C41" s="7">
        <v>20212136</v>
      </c>
      <c r="D41" s="7" t="s">
        <v>680</v>
      </c>
      <c r="E41" s="7"/>
    </row>
    <row r="42" s="2" customFormat="1" ht="18.75" spans="1:5">
      <c r="A42" s="9"/>
      <c r="B42" s="10">
        <v>40</v>
      </c>
      <c r="C42" s="7">
        <v>20212137</v>
      </c>
      <c r="D42" s="7" t="s">
        <v>680</v>
      </c>
      <c r="E42" s="7"/>
    </row>
    <row r="43" s="2" customFormat="1" ht="18.75" spans="1:5">
      <c r="A43" s="9"/>
      <c r="B43" s="10">
        <v>41</v>
      </c>
      <c r="C43" s="7">
        <v>20212138</v>
      </c>
      <c r="D43" s="7" t="s">
        <v>680</v>
      </c>
      <c r="E43" s="7"/>
    </row>
    <row r="44" s="2" customFormat="1" ht="18.75" spans="1:5">
      <c r="A44" s="9"/>
      <c r="B44" s="10">
        <v>42</v>
      </c>
      <c r="C44" s="7">
        <v>20213131</v>
      </c>
      <c r="D44" s="7" t="s">
        <v>680</v>
      </c>
      <c r="E44" s="7"/>
    </row>
    <row r="45" s="2" customFormat="1" ht="18.75" spans="1:5">
      <c r="A45" s="9"/>
      <c r="B45" s="10">
        <v>43</v>
      </c>
      <c r="C45" s="7">
        <v>20212141</v>
      </c>
      <c r="D45" s="7" t="s">
        <v>680</v>
      </c>
      <c r="E45" s="7"/>
    </row>
    <row r="46" s="2" customFormat="1" ht="18.75" spans="1:5">
      <c r="A46" s="9"/>
      <c r="B46" s="10">
        <v>44</v>
      </c>
      <c r="C46" s="7">
        <v>20212142</v>
      </c>
      <c r="D46" s="7" t="s">
        <v>680</v>
      </c>
      <c r="E46" s="7"/>
    </row>
    <row r="47" s="2" customFormat="1" ht="18.75" spans="1:5">
      <c r="A47" s="9"/>
      <c r="B47" s="10">
        <v>45</v>
      </c>
      <c r="C47" s="7">
        <v>20212143</v>
      </c>
      <c r="D47" s="7" t="s">
        <v>680</v>
      </c>
      <c r="E47" s="7"/>
    </row>
    <row r="48" s="2" customFormat="1" ht="18.75" spans="1:5">
      <c r="A48" s="9"/>
      <c r="B48" s="10">
        <v>46</v>
      </c>
      <c r="C48" s="7">
        <v>20212144</v>
      </c>
      <c r="D48" s="7" t="s">
        <v>680</v>
      </c>
      <c r="E48" s="7"/>
    </row>
    <row r="49" s="2" customFormat="1" ht="18.75" spans="1:5">
      <c r="A49" s="11"/>
      <c r="B49" s="10">
        <v>47</v>
      </c>
      <c r="C49" s="7">
        <v>20212145</v>
      </c>
      <c r="D49" s="7" t="s">
        <v>680</v>
      </c>
      <c r="E49" s="7"/>
    </row>
    <row r="50" s="2" customFormat="1" ht="18.75" spans="1:5">
      <c r="A50" s="6" t="s">
        <v>3</v>
      </c>
      <c r="B50" s="10">
        <v>48</v>
      </c>
      <c r="C50" s="12">
        <v>20182430</v>
      </c>
      <c r="D50" s="13"/>
      <c r="E50" s="13" t="s">
        <v>681</v>
      </c>
    </row>
    <row r="51" s="2" customFormat="1" ht="18.75" spans="1:5">
      <c r="A51" s="14"/>
      <c r="B51" s="10">
        <v>49</v>
      </c>
      <c r="C51" s="12">
        <v>20182431</v>
      </c>
      <c r="D51" s="13"/>
      <c r="E51" s="13" t="s">
        <v>681</v>
      </c>
    </row>
    <row r="52" s="2" customFormat="1" ht="18.75" spans="1:5">
      <c r="A52" s="14"/>
      <c r="B52" s="10">
        <v>50</v>
      </c>
      <c r="C52" s="12">
        <v>20182432</v>
      </c>
      <c r="D52" s="13"/>
      <c r="E52" s="13" t="s">
        <v>681</v>
      </c>
    </row>
    <row r="53" s="2" customFormat="1" ht="18.75" spans="1:5">
      <c r="A53" s="14"/>
      <c r="B53" s="10">
        <v>51</v>
      </c>
      <c r="C53" s="12">
        <v>20182433</v>
      </c>
      <c r="D53" s="13"/>
      <c r="E53" s="13" t="s">
        <v>681</v>
      </c>
    </row>
    <row r="54" s="2" customFormat="1" ht="18.75" spans="1:5">
      <c r="A54" s="14"/>
      <c r="B54" s="10">
        <v>52</v>
      </c>
      <c r="C54" s="12">
        <v>20182434</v>
      </c>
      <c r="D54" s="13"/>
      <c r="E54" s="13" t="s">
        <v>681</v>
      </c>
    </row>
    <row r="55" s="2" customFormat="1" ht="18.75" spans="1:5">
      <c r="A55" s="14"/>
      <c r="B55" s="10">
        <v>53</v>
      </c>
      <c r="C55" s="12">
        <v>20182435</v>
      </c>
      <c r="D55" s="13"/>
      <c r="E55" s="13" t="s">
        <v>681</v>
      </c>
    </row>
    <row r="56" s="2" customFormat="1" ht="18.75" spans="1:5">
      <c r="A56" s="14"/>
      <c r="B56" s="10">
        <v>54</v>
      </c>
      <c r="C56" s="12">
        <v>20182531</v>
      </c>
      <c r="D56" s="13" t="s">
        <v>680</v>
      </c>
      <c r="E56" s="15"/>
    </row>
    <row r="57" s="2" customFormat="1" ht="18.75" spans="1:5">
      <c r="A57" s="14"/>
      <c r="B57" s="10">
        <v>55</v>
      </c>
      <c r="C57" s="12">
        <v>20182532</v>
      </c>
      <c r="D57" s="13" t="s">
        <v>680</v>
      </c>
      <c r="E57" s="15"/>
    </row>
    <row r="58" s="2" customFormat="1" ht="18.75" spans="1:5">
      <c r="A58" s="14"/>
      <c r="B58" s="10">
        <v>56</v>
      </c>
      <c r="C58" s="12">
        <v>20182533</v>
      </c>
      <c r="D58" s="13" t="s">
        <v>680</v>
      </c>
      <c r="E58" s="15"/>
    </row>
    <row r="59" s="2" customFormat="1" ht="18.75" spans="1:5">
      <c r="A59" s="14"/>
      <c r="B59" s="10">
        <v>57</v>
      </c>
      <c r="C59" s="12">
        <v>20182534</v>
      </c>
      <c r="D59" s="13" t="s">
        <v>680</v>
      </c>
      <c r="E59" s="15"/>
    </row>
    <row r="60" s="2" customFormat="1" ht="18.75" spans="1:5">
      <c r="A60" s="14"/>
      <c r="B60" s="10">
        <v>58</v>
      </c>
      <c r="C60" s="12">
        <v>20182535</v>
      </c>
      <c r="D60" s="13" t="s">
        <v>680</v>
      </c>
      <c r="E60" s="15"/>
    </row>
    <row r="61" s="2" customFormat="1" ht="18.75" spans="1:5">
      <c r="A61" s="14"/>
      <c r="B61" s="10">
        <v>59</v>
      </c>
      <c r="C61" s="12">
        <v>20182536</v>
      </c>
      <c r="D61" s="13" t="s">
        <v>680</v>
      </c>
      <c r="E61" s="15"/>
    </row>
    <row r="62" s="2" customFormat="1" ht="18.75" spans="1:5">
      <c r="A62" s="14"/>
      <c r="B62" s="10">
        <v>60</v>
      </c>
      <c r="C62" s="12">
        <v>20182631</v>
      </c>
      <c r="D62" s="13" t="s">
        <v>680</v>
      </c>
      <c r="E62" s="15"/>
    </row>
    <row r="63" s="2" customFormat="1" ht="18.75" spans="1:5">
      <c r="A63" s="14"/>
      <c r="B63" s="10">
        <v>61</v>
      </c>
      <c r="C63" s="12">
        <v>20182632</v>
      </c>
      <c r="D63" s="13" t="s">
        <v>680</v>
      </c>
      <c r="E63" s="15"/>
    </row>
    <row r="64" s="2" customFormat="1" ht="18.75" spans="1:5">
      <c r="A64" s="14"/>
      <c r="B64" s="10">
        <v>62</v>
      </c>
      <c r="C64" s="12">
        <v>20182633</v>
      </c>
      <c r="D64" s="13"/>
      <c r="E64" s="13" t="s">
        <v>681</v>
      </c>
    </row>
    <row r="65" s="2" customFormat="1" ht="18.75" spans="1:5">
      <c r="A65" s="14"/>
      <c r="B65" s="10">
        <v>63</v>
      </c>
      <c r="C65" s="12">
        <v>20182634</v>
      </c>
      <c r="D65" s="13"/>
      <c r="E65" s="13" t="s">
        <v>681</v>
      </c>
    </row>
    <row r="66" s="2" customFormat="1" ht="18.75" spans="1:5">
      <c r="A66" s="14"/>
      <c r="B66" s="10">
        <v>64</v>
      </c>
      <c r="C66" s="12">
        <v>20192431</v>
      </c>
      <c r="D66" s="13" t="s">
        <v>680</v>
      </c>
      <c r="E66" s="15"/>
    </row>
    <row r="67" s="2" customFormat="1" ht="18.75" spans="1:5">
      <c r="A67" s="14"/>
      <c r="B67" s="10">
        <v>65</v>
      </c>
      <c r="C67" s="12">
        <v>20192432</v>
      </c>
      <c r="D67" s="13" t="s">
        <v>680</v>
      </c>
      <c r="E67" s="15"/>
    </row>
    <row r="68" s="2" customFormat="1" ht="18.75" spans="1:5">
      <c r="A68" s="14"/>
      <c r="B68" s="10">
        <v>66</v>
      </c>
      <c r="C68" s="12">
        <v>20192433</v>
      </c>
      <c r="D68" s="13" t="s">
        <v>680</v>
      </c>
      <c r="E68" s="15"/>
    </row>
    <row r="69" s="2" customFormat="1" ht="18.75" spans="1:5">
      <c r="A69" s="14"/>
      <c r="B69" s="10">
        <v>67</v>
      </c>
      <c r="C69" s="12">
        <v>20192434</v>
      </c>
      <c r="D69" s="13" t="s">
        <v>680</v>
      </c>
      <c r="E69" s="15"/>
    </row>
    <row r="70" s="2" customFormat="1" ht="18.75" spans="1:5">
      <c r="A70" s="14"/>
      <c r="B70" s="10">
        <v>68</v>
      </c>
      <c r="C70" s="12">
        <v>20192435</v>
      </c>
      <c r="D70" s="13" t="s">
        <v>680</v>
      </c>
      <c r="E70" s="15"/>
    </row>
    <row r="71" s="2" customFormat="1" ht="18.75" spans="1:5">
      <c r="A71" s="14"/>
      <c r="B71" s="10">
        <v>69</v>
      </c>
      <c r="C71" s="12">
        <v>20192436</v>
      </c>
      <c r="D71" s="13" t="s">
        <v>680</v>
      </c>
      <c r="E71" s="15"/>
    </row>
    <row r="72" s="2" customFormat="1" ht="18.75" spans="1:5">
      <c r="A72" s="14"/>
      <c r="B72" s="10">
        <v>70</v>
      </c>
      <c r="C72" s="12">
        <v>20192437</v>
      </c>
      <c r="D72" s="13" t="s">
        <v>680</v>
      </c>
      <c r="E72" s="15"/>
    </row>
    <row r="73" s="2" customFormat="1" ht="18.75" spans="1:5">
      <c r="A73" s="14"/>
      <c r="B73" s="10">
        <v>71</v>
      </c>
      <c r="C73" s="12">
        <v>20192531</v>
      </c>
      <c r="D73" s="13" t="s">
        <v>680</v>
      </c>
      <c r="E73" s="15"/>
    </row>
    <row r="74" s="2" customFormat="1" ht="18.75" spans="1:5">
      <c r="A74" s="14"/>
      <c r="B74" s="10">
        <v>72</v>
      </c>
      <c r="C74" s="12">
        <v>20192532</v>
      </c>
      <c r="D74" s="13" t="s">
        <v>680</v>
      </c>
      <c r="E74" s="15"/>
    </row>
    <row r="75" s="2" customFormat="1" ht="18.75" spans="1:5">
      <c r="A75" s="14"/>
      <c r="B75" s="10">
        <v>73</v>
      </c>
      <c r="C75" s="12">
        <v>20192533</v>
      </c>
      <c r="D75" s="13" t="s">
        <v>680</v>
      </c>
      <c r="E75" s="15"/>
    </row>
    <row r="76" s="2" customFormat="1" ht="18.75" spans="1:5">
      <c r="A76" s="14"/>
      <c r="B76" s="10">
        <v>74</v>
      </c>
      <c r="C76" s="12">
        <v>20192534</v>
      </c>
      <c r="D76" s="13" t="s">
        <v>680</v>
      </c>
      <c r="E76" s="15"/>
    </row>
    <row r="77" s="2" customFormat="1" ht="18.75" spans="1:5">
      <c r="A77" s="14"/>
      <c r="B77" s="10">
        <v>75</v>
      </c>
      <c r="C77" s="12">
        <v>20192535</v>
      </c>
      <c r="D77" s="13" t="s">
        <v>680</v>
      </c>
      <c r="E77" s="15"/>
    </row>
    <row r="78" s="2" customFormat="1" ht="18.75" spans="1:5">
      <c r="A78" s="14"/>
      <c r="B78" s="10">
        <v>76</v>
      </c>
      <c r="C78" s="12">
        <v>20192536</v>
      </c>
      <c r="D78" s="13" t="s">
        <v>680</v>
      </c>
      <c r="E78" s="15"/>
    </row>
    <row r="79" s="2" customFormat="1" ht="18.75" spans="1:5">
      <c r="A79" s="14"/>
      <c r="B79" s="10">
        <v>77</v>
      </c>
      <c r="C79" s="12">
        <v>20192631</v>
      </c>
      <c r="D79" s="13" t="s">
        <v>680</v>
      </c>
      <c r="E79" s="15"/>
    </row>
    <row r="80" s="2" customFormat="1" ht="18.75" spans="1:5">
      <c r="A80" s="14"/>
      <c r="B80" s="10">
        <v>78</v>
      </c>
      <c r="C80" s="12">
        <v>20192632</v>
      </c>
      <c r="D80" s="13" t="s">
        <v>680</v>
      </c>
      <c r="E80" s="15"/>
    </row>
    <row r="81" s="2" customFormat="1" ht="18.75" spans="1:5">
      <c r="A81" s="14"/>
      <c r="B81" s="10">
        <v>79</v>
      </c>
      <c r="C81" s="12">
        <v>20192633</v>
      </c>
      <c r="D81" s="13" t="s">
        <v>680</v>
      </c>
      <c r="E81" s="15"/>
    </row>
    <row r="82" s="2" customFormat="1" ht="18.75" spans="1:5">
      <c r="A82" s="14"/>
      <c r="B82" s="10">
        <v>80</v>
      </c>
      <c r="C82" s="12">
        <v>20192634</v>
      </c>
      <c r="D82" s="13" t="s">
        <v>680</v>
      </c>
      <c r="E82" s="15"/>
    </row>
    <row r="83" s="2" customFormat="1" ht="18.75" spans="1:5">
      <c r="A83" s="14"/>
      <c r="B83" s="10">
        <v>81</v>
      </c>
      <c r="C83" s="12">
        <v>20202430</v>
      </c>
      <c r="D83" s="13" t="s">
        <v>680</v>
      </c>
      <c r="E83" s="15"/>
    </row>
    <row r="84" s="2" customFormat="1" ht="18.75" spans="1:5">
      <c r="A84" s="14"/>
      <c r="B84" s="10">
        <v>82</v>
      </c>
      <c r="C84" s="12">
        <v>20202431</v>
      </c>
      <c r="D84" s="13" t="s">
        <v>680</v>
      </c>
      <c r="E84" s="15"/>
    </row>
    <row r="85" s="2" customFormat="1" ht="18.75" spans="1:5">
      <c r="A85" s="14"/>
      <c r="B85" s="10">
        <v>83</v>
      </c>
      <c r="C85" s="12">
        <v>20202432</v>
      </c>
      <c r="D85" s="13" t="s">
        <v>680</v>
      </c>
      <c r="E85" s="15"/>
    </row>
    <row r="86" s="2" customFormat="1" ht="18.75" spans="1:5">
      <c r="A86" s="14"/>
      <c r="B86" s="10">
        <v>84</v>
      </c>
      <c r="C86" s="12">
        <v>20202433</v>
      </c>
      <c r="D86" s="13" t="s">
        <v>680</v>
      </c>
      <c r="E86" s="15"/>
    </row>
    <row r="87" s="2" customFormat="1" ht="18.75" spans="1:5">
      <c r="A87" s="14"/>
      <c r="B87" s="10">
        <v>85</v>
      </c>
      <c r="C87" s="12">
        <v>20202434</v>
      </c>
      <c r="D87" s="13" t="s">
        <v>680</v>
      </c>
      <c r="E87" s="15"/>
    </row>
    <row r="88" s="2" customFormat="1" ht="18.75" spans="1:5">
      <c r="A88" s="14"/>
      <c r="B88" s="10">
        <v>86</v>
      </c>
      <c r="C88" s="12">
        <v>20202435</v>
      </c>
      <c r="D88" s="13" t="s">
        <v>680</v>
      </c>
      <c r="E88" s="15"/>
    </row>
    <row r="89" s="2" customFormat="1" ht="18.75" spans="1:5">
      <c r="A89" s="14"/>
      <c r="B89" s="10">
        <v>87</v>
      </c>
      <c r="C89" s="12">
        <v>20202531</v>
      </c>
      <c r="D89" s="13" t="s">
        <v>680</v>
      </c>
      <c r="E89" s="15"/>
    </row>
    <row r="90" s="2" customFormat="1" ht="18.75" spans="1:5">
      <c r="A90" s="14"/>
      <c r="B90" s="10">
        <v>88</v>
      </c>
      <c r="C90" s="12">
        <v>20202532</v>
      </c>
      <c r="D90" s="13" t="s">
        <v>680</v>
      </c>
      <c r="E90" s="15"/>
    </row>
    <row r="91" s="2" customFormat="1" ht="18.75" spans="1:5">
      <c r="A91" s="14"/>
      <c r="B91" s="10">
        <v>89</v>
      </c>
      <c r="C91" s="12">
        <v>20202533</v>
      </c>
      <c r="D91" s="13" t="s">
        <v>680</v>
      </c>
      <c r="E91" s="15"/>
    </row>
    <row r="92" s="2" customFormat="1" ht="18.75" spans="1:5">
      <c r="A92" s="14"/>
      <c r="B92" s="10">
        <v>90</v>
      </c>
      <c r="C92" s="12">
        <v>20202534</v>
      </c>
      <c r="D92" s="13" t="s">
        <v>680</v>
      </c>
      <c r="E92" s="15"/>
    </row>
    <row r="93" s="2" customFormat="1" ht="18.75" spans="1:5">
      <c r="A93" s="14"/>
      <c r="B93" s="10">
        <v>91</v>
      </c>
      <c r="C93" s="12">
        <v>20202535</v>
      </c>
      <c r="D93" s="13" t="s">
        <v>680</v>
      </c>
      <c r="E93" s="15"/>
    </row>
    <row r="94" s="2" customFormat="1" ht="18.75" spans="1:5">
      <c r="A94" s="14"/>
      <c r="B94" s="10">
        <v>92</v>
      </c>
      <c r="C94" s="12">
        <v>20202536</v>
      </c>
      <c r="D94" s="13" t="s">
        <v>680</v>
      </c>
      <c r="E94" s="15"/>
    </row>
    <row r="95" s="2" customFormat="1" ht="18.75" spans="1:5">
      <c r="A95" s="14"/>
      <c r="B95" s="10">
        <v>93</v>
      </c>
      <c r="C95" s="12">
        <v>20202631</v>
      </c>
      <c r="D95" s="13" t="s">
        <v>680</v>
      </c>
      <c r="E95" s="15"/>
    </row>
    <row r="96" s="2" customFormat="1" ht="18.75" spans="1:5">
      <c r="A96" s="14"/>
      <c r="B96" s="10">
        <v>94</v>
      </c>
      <c r="C96" s="12">
        <v>20202632</v>
      </c>
      <c r="D96" s="13" t="s">
        <v>680</v>
      </c>
      <c r="E96" s="15"/>
    </row>
    <row r="97" s="2" customFormat="1" ht="18.75" spans="1:5">
      <c r="A97" s="14"/>
      <c r="B97" s="10">
        <v>95</v>
      </c>
      <c r="C97" s="16">
        <v>20202633</v>
      </c>
      <c r="D97" s="13" t="s">
        <v>680</v>
      </c>
      <c r="E97" s="15"/>
    </row>
    <row r="98" s="2" customFormat="1" ht="18.75" spans="1:5">
      <c r="A98" s="14"/>
      <c r="B98" s="10">
        <v>96</v>
      </c>
      <c r="C98" s="12">
        <v>20202634</v>
      </c>
      <c r="D98" s="13" t="s">
        <v>680</v>
      </c>
      <c r="E98" s="15"/>
    </row>
    <row r="99" s="2" customFormat="1" ht="18.75" spans="1:5">
      <c r="A99" s="14"/>
      <c r="B99" s="10">
        <v>97</v>
      </c>
      <c r="C99" s="12">
        <v>20202641</v>
      </c>
      <c r="D99" s="13"/>
      <c r="E99" s="15" t="s">
        <v>681</v>
      </c>
    </row>
    <row r="100" s="2" customFormat="1" ht="18.75" spans="1:5">
      <c r="A100" s="14"/>
      <c r="B100" s="10">
        <v>98</v>
      </c>
      <c r="C100" s="12">
        <v>20202642</v>
      </c>
      <c r="D100" s="13" t="s">
        <v>680</v>
      </c>
      <c r="E100" s="15"/>
    </row>
    <row r="101" s="2" customFormat="1" ht="18.75" spans="1:5">
      <c r="A101" s="14"/>
      <c r="B101" s="10">
        <v>99</v>
      </c>
      <c r="C101" s="12">
        <v>20202643</v>
      </c>
      <c r="D101" s="13"/>
      <c r="E101" s="15" t="s">
        <v>681</v>
      </c>
    </row>
    <row r="102" s="2" customFormat="1" ht="18.75" spans="1:5">
      <c r="A102" s="14"/>
      <c r="B102" s="10">
        <v>100</v>
      </c>
      <c r="C102" s="12">
        <v>20212431</v>
      </c>
      <c r="D102" s="13" t="s">
        <v>680</v>
      </c>
      <c r="E102" s="15"/>
    </row>
    <row r="103" s="2" customFormat="1" ht="18.75" spans="1:5">
      <c r="A103" s="14"/>
      <c r="B103" s="10">
        <v>101</v>
      </c>
      <c r="C103" s="12">
        <v>20212432</v>
      </c>
      <c r="D103" s="13" t="s">
        <v>680</v>
      </c>
      <c r="E103" s="15"/>
    </row>
    <row r="104" s="2" customFormat="1" ht="18.75" spans="1:5">
      <c r="A104" s="14"/>
      <c r="B104" s="10">
        <v>102</v>
      </c>
      <c r="C104" s="12">
        <v>20212433</v>
      </c>
      <c r="D104" s="13" t="s">
        <v>680</v>
      </c>
      <c r="E104" s="15"/>
    </row>
    <row r="105" s="2" customFormat="1" ht="18.75" spans="1:5">
      <c r="A105" s="14"/>
      <c r="B105" s="10">
        <v>103</v>
      </c>
      <c r="C105" s="12">
        <v>20212434</v>
      </c>
      <c r="D105" s="13" t="s">
        <v>680</v>
      </c>
      <c r="E105" s="15"/>
    </row>
    <row r="106" s="2" customFormat="1" ht="18.75" spans="1:5">
      <c r="A106" s="14"/>
      <c r="B106" s="10">
        <v>104</v>
      </c>
      <c r="C106" s="12">
        <v>20212435</v>
      </c>
      <c r="D106" s="13" t="s">
        <v>680</v>
      </c>
      <c r="E106" s="15"/>
    </row>
    <row r="107" s="2" customFormat="1" ht="18.75" spans="1:5">
      <c r="A107" s="14"/>
      <c r="B107" s="10">
        <v>105</v>
      </c>
      <c r="C107" s="12">
        <v>20212531</v>
      </c>
      <c r="D107" s="13" t="s">
        <v>680</v>
      </c>
      <c r="E107" s="15"/>
    </row>
    <row r="108" s="2" customFormat="1" ht="18.75" spans="1:5">
      <c r="A108" s="14"/>
      <c r="B108" s="10">
        <v>106</v>
      </c>
      <c r="C108" s="12">
        <v>20212532</v>
      </c>
      <c r="D108" s="13" t="s">
        <v>680</v>
      </c>
      <c r="E108" s="15"/>
    </row>
    <row r="109" s="2" customFormat="1" ht="18.75" spans="1:5">
      <c r="A109" s="14"/>
      <c r="B109" s="10">
        <v>107</v>
      </c>
      <c r="C109" s="12">
        <v>20212533</v>
      </c>
      <c r="D109" s="13" t="s">
        <v>680</v>
      </c>
      <c r="E109" s="15"/>
    </row>
    <row r="110" s="2" customFormat="1" ht="18.75" spans="1:5">
      <c r="A110" s="14"/>
      <c r="B110" s="10">
        <v>108</v>
      </c>
      <c r="C110" s="12">
        <v>20212534</v>
      </c>
      <c r="D110" s="13" t="s">
        <v>680</v>
      </c>
      <c r="E110" s="15"/>
    </row>
    <row r="111" s="2" customFormat="1" ht="18.75" spans="1:5">
      <c r="A111" s="14"/>
      <c r="B111" s="10">
        <v>109</v>
      </c>
      <c r="C111" s="12">
        <v>20212535</v>
      </c>
      <c r="D111" s="13" t="s">
        <v>680</v>
      </c>
      <c r="E111" s="15"/>
    </row>
    <row r="112" s="2" customFormat="1" ht="18.75" spans="1:5">
      <c r="A112" s="14"/>
      <c r="B112" s="10">
        <v>110</v>
      </c>
      <c r="C112" s="12">
        <v>20212631</v>
      </c>
      <c r="D112" s="13" t="s">
        <v>680</v>
      </c>
      <c r="E112" s="15"/>
    </row>
    <row r="113" s="2" customFormat="1" ht="18.75" spans="1:5">
      <c r="A113" s="14"/>
      <c r="B113" s="10">
        <v>111</v>
      </c>
      <c r="C113" s="12">
        <v>20212632</v>
      </c>
      <c r="D113" s="13" t="s">
        <v>680</v>
      </c>
      <c r="E113" s="15"/>
    </row>
    <row r="114" s="2" customFormat="1" ht="18.75" spans="1:5">
      <c r="A114" s="14"/>
      <c r="B114" s="10">
        <v>112</v>
      </c>
      <c r="C114" s="12">
        <v>20212633</v>
      </c>
      <c r="D114" s="13" t="s">
        <v>680</v>
      </c>
      <c r="E114" s="15"/>
    </row>
    <row r="115" s="2" customFormat="1" ht="18.75" spans="1:5">
      <c r="A115" s="14"/>
      <c r="B115" s="10">
        <v>113</v>
      </c>
      <c r="C115" s="12">
        <v>20212634</v>
      </c>
      <c r="D115" s="13" t="s">
        <v>680</v>
      </c>
      <c r="E115" s="15"/>
    </row>
    <row r="116" s="2" customFormat="1" ht="18.75" spans="1:5">
      <c r="A116" s="6" t="s">
        <v>4</v>
      </c>
      <c r="B116" s="10">
        <v>114</v>
      </c>
      <c r="C116" s="15">
        <v>20182731</v>
      </c>
      <c r="D116" s="15"/>
      <c r="E116" s="15" t="s">
        <v>29</v>
      </c>
    </row>
    <row r="117" s="2" customFormat="1" ht="18.75" spans="1:5">
      <c r="A117" s="9"/>
      <c r="B117" s="10">
        <v>115</v>
      </c>
      <c r="C117" s="15">
        <v>20182831</v>
      </c>
      <c r="D117" s="15"/>
      <c r="E117" s="15" t="s">
        <v>29</v>
      </c>
    </row>
    <row r="118" s="2" customFormat="1" ht="18.75" spans="1:5">
      <c r="A118" s="9"/>
      <c r="B118" s="10">
        <v>116</v>
      </c>
      <c r="C118" s="15">
        <v>20182832</v>
      </c>
      <c r="D118" s="15"/>
      <c r="E118" s="15" t="s">
        <v>29</v>
      </c>
    </row>
    <row r="119" s="2" customFormat="1" ht="18.75" spans="1:5">
      <c r="A119" s="9"/>
      <c r="B119" s="10">
        <v>117</v>
      </c>
      <c r="C119" s="17">
        <v>20182833</v>
      </c>
      <c r="D119" s="15"/>
      <c r="E119" s="15" t="s">
        <v>29</v>
      </c>
    </row>
    <row r="120" s="2" customFormat="1" ht="18.75" spans="1:5">
      <c r="A120" s="9"/>
      <c r="B120" s="10">
        <v>118</v>
      </c>
      <c r="C120" s="17">
        <v>20182931</v>
      </c>
      <c r="D120" s="15"/>
      <c r="E120" s="15" t="s">
        <v>29</v>
      </c>
    </row>
    <row r="121" s="2" customFormat="1" ht="18.75" spans="1:5">
      <c r="A121" s="9"/>
      <c r="B121" s="10">
        <v>119</v>
      </c>
      <c r="C121" s="17">
        <v>20182932</v>
      </c>
      <c r="D121" s="15" t="s">
        <v>680</v>
      </c>
      <c r="E121" s="15"/>
    </row>
    <row r="122" s="2" customFormat="1" ht="18.75" spans="1:5">
      <c r="A122" s="9"/>
      <c r="B122" s="10">
        <v>120</v>
      </c>
      <c r="C122" s="17">
        <v>20183031</v>
      </c>
      <c r="D122" s="15"/>
      <c r="E122" s="15" t="s">
        <v>27</v>
      </c>
    </row>
    <row r="123" s="2" customFormat="1" ht="18.75" spans="1:5">
      <c r="A123" s="9"/>
      <c r="B123" s="10">
        <v>121</v>
      </c>
      <c r="C123" s="17">
        <v>20183032</v>
      </c>
      <c r="D123" s="15"/>
      <c r="E123" s="15" t="s">
        <v>27</v>
      </c>
    </row>
    <row r="124" s="2" customFormat="1" ht="18.75" spans="1:5">
      <c r="A124" s="9"/>
      <c r="B124" s="10">
        <v>122</v>
      </c>
      <c r="C124" s="17">
        <v>20183033</v>
      </c>
      <c r="D124" s="15"/>
      <c r="E124" s="15" t="s">
        <v>27</v>
      </c>
    </row>
    <row r="125" s="2" customFormat="1" ht="18.75" spans="1:5">
      <c r="A125" s="9"/>
      <c r="B125" s="10">
        <v>123</v>
      </c>
      <c r="C125" s="17">
        <v>20183034</v>
      </c>
      <c r="D125" s="15"/>
      <c r="E125" s="15" t="s">
        <v>27</v>
      </c>
    </row>
    <row r="126" s="2" customFormat="1" ht="18.75" spans="1:5">
      <c r="A126" s="9"/>
      <c r="B126" s="10">
        <v>124</v>
      </c>
      <c r="C126" s="17">
        <v>20183035</v>
      </c>
      <c r="D126" s="15"/>
      <c r="E126" s="15" t="s">
        <v>27</v>
      </c>
    </row>
    <row r="127" s="2" customFormat="1" ht="18.75" spans="1:5">
      <c r="A127" s="9"/>
      <c r="B127" s="10">
        <v>125</v>
      </c>
      <c r="C127" s="17">
        <v>20183036</v>
      </c>
      <c r="D127" s="15"/>
      <c r="E127" s="15" t="s">
        <v>27</v>
      </c>
    </row>
    <row r="128" s="2" customFormat="1" ht="18.75" spans="1:5">
      <c r="A128" s="9"/>
      <c r="B128" s="10">
        <v>126</v>
      </c>
      <c r="C128" s="17">
        <v>20183037</v>
      </c>
      <c r="D128" s="15"/>
      <c r="E128" s="15" t="s">
        <v>27</v>
      </c>
    </row>
    <row r="129" s="2" customFormat="1" ht="18.75" spans="1:5">
      <c r="A129" s="9"/>
      <c r="B129" s="10">
        <v>127</v>
      </c>
      <c r="C129" s="17">
        <v>20183038</v>
      </c>
      <c r="D129" s="15"/>
      <c r="E129" s="15" t="s">
        <v>27</v>
      </c>
    </row>
    <row r="130" s="2" customFormat="1" ht="18.75" spans="1:5">
      <c r="A130" s="9"/>
      <c r="B130" s="10">
        <v>128</v>
      </c>
      <c r="C130" s="15">
        <v>20183631</v>
      </c>
      <c r="D130" s="15"/>
      <c r="E130" s="15" t="s">
        <v>29</v>
      </c>
    </row>
    <row r="131" s="2" customFormat="1" ht="18.75" spans="1:5">
      <c r="A131" s="9"/>
      <c r="B131" s="10">
        <v>129</v>
      </c>
      <c r="C131" s="15">
        <v>20183632</v>
      </c>
      <c r="D131" s="15"/>
      <c r="E131" s="15" t="s">
        <v>29</v>
      </c>
    </row>
    <row r="132" s="2" customFormat="1" ht="18.75" spans="1:5">
      <c r="A132" s="9"/>
      <c r="B132" s="10">
        <v>130</v>
      </c>
      <c r="C132" s="15">
        <v>20183633</v>
      </c>
      <c r="D132" s="15"/>
      <c r="E132" s="15" t="s">
        <v>29</v>
      </c>
    </row>
    <row r="133" s="2" customFormat="1" ht="18.75" spans="1:5">
      <c r="A133" s="9"/>
      <c r="B133" s="10">
        <v>131</v>
      </c>
      <c r="C133" s="15">
        <v>20183634</v>
      </c>
      <c r="D133" s="15"/>
      <c r="E133" s="15" t="s">
        <v>29</v>
      </c>
    </row>
    <row r="134" s="2" customFormat="1" ht="18.75" spans="1:5">
      <c r="A134" s="9"/>
      <c r="B134" s="10">
        <v>132</v>
      </c>
      <c r="C134" s="15">
        <v>20183635</v>
      </c>
      <c r="D134" s="15" t="s">
        <v>680</v>
      </c>
      <c r="E134" s="15"/>
    </row>
    <row r="135" s="2" customFormat="1" ht="18.75" spans="1:5">
      <c r="A135" s="9"/>
      <c r="B135" s="10">
        <v>133</v>
      </c>
      <c r="C135" s="15">
        <v>20192731</v>
      </c>
      <c r="D135" s="15" t="s">
        <v>680</v>
      </c>
      <c r="E135" s="15"/>
    </row>
    <row r="136" s="2" customFormat="1" ht="18.75" spans="1:5">
      <c r="A136" s="9"/>
      <c r="B136" s="10">
        <v>134</v>
      </c>
      <c r="C136" s="15">
        <v>20192831</v>
      </c>
      <c r="D136" s="15" t="s">
        <v>680</v>
      </c>
      <c r="E136" s="15"/>
    </row>
    <row r="137" s="2" customFormat="1" ht="18.75" spans="1:5">
      <c r="A137" s="9"/>
      <c r="B137" s="10">
        <v>135</v>
      </c>
      <c r="C137" s="15">
        <v>20192832</v>
      </c>
      <c r="D137" s="15" t="s">
        <v>680</v>
      </c>
      <c r="E137" s="15"/>
    </row>
    <row r="138" s="2" customFormat="1" ht="18.75" spans="1:5">
      <c r="A138" s="9"/>
      <c r="B138" s="10">
        <v>136</v>
      </c>
      <c r="C138" s="15">
        <v>20192833</v>
      </c>
      <c r="D138" s="15" t="s">
        <v>680</v>
      </c>
      <c r="E138" s="15"/>
    </row>
    <row r="139" s="2" customFormat="1" ht="18.75" spans="1:5">
      <c r="A139" s="9"/>
      <c r="B139" s="10">
        <v>137</v>
      </c>
      <c r="C139" s="15">
        <v>20192931</v>
      </c>
      <c r="D139" s="15" t="s">
        <v>680</v>
      </c>
      <c r="E139" s="15"/>
    </row>
    <row r="140" s="2" customFormat="1" ht="18.75" spans="1:5">
      <c r="A140" s="9"/>
      <c r="B140" s="10">
        <v>138</v>
      </c>
      <c r="C140" s="15">
        <v>20192932</v>
      </c>
      <c r="D140" s="15" t="s">
        <v>680</v>
      </c>
      <c r="E140" s="15"/>
    </row>
    <row r="141" s="2" customFormat="1" ht="18.75" spans="1:5">
      <c r="A141" s="9"/>
      <c r="B141" s="10">
        <v>139</v>
      </c>
      <c r="C141" s="15">
        <v>20193031</v>
      </c>
      <c r="D141" s="15" t="s">
        <v>680</v>
      </c>
      <c r="E141" s="15"/>
    </row>
    <row r="142" s="2" customFormat="1" ht="18.75" spans="1:5">
      <c r="A142" s="9"/>
      <c r="B142" s="10">
        <v>140</v>
      </c>
      <c r="C142" s="15">
        <v>20193032</v>
      </c>
      <c r="D142" s="15" t="s">
        <v>680</v>
      </c>
      <c r="E142" s="15"/>
    </row>
    <row r="143" s="2" customFormat="1" ht="18.75" spans="1:5">
      <c r="A143" s="9"/>
      <c r="B143" s="10">
        <v>141</v>
      </c>
      <c r="C143" s="15">
        <v>20193033</v>
      </c>
      <c r="D143" s="15" t="s">
        <v>680</v>
      </c>
      <c r="E143" s="15"/>
    </row>
    <row r="144" s="2" customFormat="1" ht="18.75" spans="1:5">
      <c r="A144" s="9"/>
      <c r="B144" s="10">
        <v>142</v>
      </c>
      <c r="C144" s="15">
        <v>20193034</v>
      </c>
      <c r="D144" s="15" t="s">
        <v>680</v>
      </c>
      <c r="E144" s="15"/>
    </row>
    <row r="145" s="2" customFormat="1" ht="18.75" spans="1:5">
      <c r="A145" s="9"/>
      <c r="B145" s="10">
        <v>143</v>
      </c>
      <c r="C145" s="15">
        <v>20193035</v>
      </c>
      <c r="D145" s="15" t="s">
        <v>680</v>
      </c>
      <c r="E145" s="15"/>
    </row>
    <row r="146" s="2" customFormat="1" ht="18.75" spans="1:5">
      <c r="A146" s="9"/>
      <c r="B146" s="10">
        <v>144</v>
      </c>
      <c r="C146" s="15">
        <v>20193036</v>
      </c>
      <c r="D146" s="15" t="s">
        <v>680</v>
      </c>
      <c r="E146" s="15"/>
    </row>
    <row r="147" s="2" customFormat="1" ht="18.75" spans="1:5">
      <c r="A147" s="9"/>
      <c r="B147" s="10">
        <v>145</v>
      </c>
      <c r="C147" s="15">
        <v>20193037</v>
      </c>
      <c r="D147" s="15" t="s">
        <v>680</v>
      </c>
      <c r="E147" s="15"/>
    </row>
    <row r="148" s="2" customFormat="1" ht="18.75" spans="1:5">
      <c r="A148" s="9"/>
      <c r="B148" s="10">
        <v>146</v>
      </c>
      <c r="C148" s="15">
        <v>20193038</v>
      </c>
      <c r="D148" s="15" t="s">
        <v>680</v>
      </c>
      <c r="E148" s="15"/>
    </row>
    <row r="149" s="2" customFormat="1" ht="18.75" spans="1:5">
      <c r="A149" s="9"/>
      <c r="B149" s="10">
        <v>147</v>
      </c>
      <c r="C149" s="15">
        <v>20193631</v>
      </c>
      <c r="D149" s="15" t="s">
        <v>680</v>
      </c>
      <c r="E149" s="15"/>
    </row>
    <row r="150" s="2" customFormat="1" ht="18.75" spans="1:5">
      <c r="A150" s="9"/>
      <c r="B150" s="10">
        <v>148</v>
      </c>
      <c r="C150" s="15">
        <v>20193632</v>
      </c>
      <c r="D150" s="15" t="s">
        <v>680</v>
      </c>
      <c r="E150" s="15"/>
    </row>
    <row r="151" s="2" customFormat="1" ht="18.75" spans="1:5">
      <c r="A151" s="9"/>
      <c r="B151" s="10">
        <v>149</v>
      </c>
      <c r="C151" s="15">
        <v>20193633</v>
      </c>
      <c r="D151" s="15" t="s">
        <v>680</v>
      </c>
      <c r="E151" s="15"/>
    </row>
    <row r="152" s="2" customFormat="1" ht="18.75" spans="1:5">
      <c r="A152" s="9"/>
      <c r="B152" s="10">
        <v>150</v>
      </c>
      <c r="C152" s="15">
        <v>20193634</v>
      </c>
      <c r="D152" s="15" t="s">
        <v>680</v>
      </c>
      <c r="E152" s="15"/>
    </row>
    <row r="153" s="2" customFormat="1" ht="18.75" spans="1:5">
      <c r="A153" s="9"/>
      <c r="B153" s="10">
        <v>151</v>
      </c>
      <c r="C153" s="15">
        <v>20193635</v>
      </c>
      <c r="D153" s="15" t="s">
        <v>680</v>
      </c>
      <c r="E153" s="15"/>
    </row>
    <row r="154" s="2" customFormat="1" ht="18.75" spans="1:5">
      <c r="A154" s="9"/>
      <c r="B154" s="10">
        <v>152</v>
      </c>
      <c r="C154" s="15">
        <v>20202731</v>
      </c>
      <c r="D154" s="15" t="s">
        <v>680</v>
      </c>
      <c r="E154" s="15"/>
    </row>
    <row r="155" s="2" customFormat="1" ht="18.75" spans="1:5">
      <c r="A155" s="9"/>
      <c r="B155" s="10">
        <v>153</v>
      </c>
      <c r="C155" s="15">
        <v>20202831</v>
      </c>
      <c r="D155" s="15" t="s">
        <v>680</v>
      </c>
      <c r="E155" s="15"/>
    </row>
    <row r="156" s="2" customFormat="1" ht="18.75" spans="1:5">
      <c r="A156" s="9"/>
      <c r="B156" s="10">
        <v>154</v>
      </c>
      <c r="C156" s="15">
        <v>20202832</v>
      </c>
      <c r="D156" s="15" t="s">
        <v>680</v>
      </c>
      <c r="E156" s="15"/>
    </row>
    <row r="157" s="2" customFormat="1" ht="18.75" spans="1:5">
      <c r="A157" s="9"/>
      <c r="B157" s="10">
        <v>155</v>
      </c>
      <c r="C157" s="15">
        <v>20202833</v>
      </c>
      <c r="D157" s="15" t="s">
        <v>680</v>
      </c>
      <c r="E157" s="15"/>
    </row>
    <row r="158" s="2" customFormat="1" ht="18.75" spans="1:5">
      <c r="A158" s="9"/>
      <c r="B158" s="10">
        <v>156</v>
      </c>
      <c r="C158" s="15">
        <v>20202841</v>
      </c>
      <c r="D158" s="15" t="s">
        <v>680</v>
      </c>
      <c r="E158" s="15"/>
    </row>
    <row r="159" s="2" customFormat="1" ht="18.75" spans="1:5">
      <c r="A159" s="9"/>
      <c r="B159" s="10">
        <v>157</v>
      </c>
      <c r="C159" s="15">
        <v>20202842</v>
      </c>
      <c r="D159" s="15" t="s">
        <v>680</v>
      </c>
      <c r="E159" s="15"/>
    </row>
    <row r="160" s="2" customFormat="1" ht="18.75" spans="1:5">
      <c r="A160" s="9"/>
      <c r="B160" s="10">
        <v>158</v>
      </c>
      <c r="C160" s="15">
        <v>20202843</v>
      </c>
      <c r="D160" s="15" t="s">
        <v>680</v>
      </c>
      <c r="E160" s="15"/>
    </row>
    <row r="161" s="2" customFormat="1" ht="18.75" spans="1:5">
      <c r="A161" s="9"/>
      <c r="B161" s="10">
        <v>159</v>
      </c>
      <c r="C161" s="15">
        <v>20202844</v>
      </c>
      <c r="D161" s="15" t="s">
        <v>680</v>
      </c>
      <c r="E161" s="15"/>
    </row>
    <row r="162" s="2" customFormat="1" ht="18.75" spans="1:5">
      <c r="A162" s="9"/>
      <c r="B162" s="10">
        <v>160</v>
      </c>
      <c r="C162" s="15">
        <v>20202931</v>
      </c>
      <c r="D162" s="15" t="s">
        <v>680</v>
      </c>
      <c r="E162" s="15"/>
    </row>
    <row r="163" s="2" customFormat="1" ht="18.75" spans="1:5">
      <c r="A163" s="9"/>
      <c r="B163" s="10">
        <v>161</v>
      </c>
      <c r="C163" s="15">
        <v>20202932</v>
      </c>
      <c r="D163" s="15" t="s">
        <v>680</v>
      </c>
      <c r="E163" s="15"/>
    </row>
    <row r="164" s="2" customFormat="1" ht="18.75" spans="1:5">
      <c r="A164" s="9"/>
      <c r="B164" s="10">
        <v>162</v>
      </c>
      <c r="C164" s="15">
        <v>20202933</v>
      </c>
      <c r="D164" s="15" t="s">
        <v>680</v>
      </c>
      <c r="E164" s="15"/>
    </row>
    <row r="165" s="2" customFormat="1" ht="18.75" spans="1:5">
      <c r="A165" s="9"/>
      <c r="B165" s="10">
        <v>163</v>
      </c>
      <c r="C165" s="15">
        <v>20203031</v>
      </c>
      <c r="D165" s="15" t="s">
        <v>680</v>
      </c>
      <c r="E165" s="15"/>
    </row>
    <row r="166" s="2" customFormat="1" ht="18.75" spans="1:5">
      <c r="A166" s="9"/>
      <c r="B166" s="10">
        <v>164</v>
      </c>
      <c r="C166" s="15">
        <v>20203032</v>
      </c>
      <c r="D166" s="15" t="s">
        <v>680</v>
      </c>
      <c r="E166" s="15"/>
    </row>
    <row r="167" s="2" customFormat="1" ht="18.75" spans="1:5">
      <c r="A167" s="9"/>
      <c r="B167" s="10">
        <v>165</v>
      </c>
      <c r="C167" s="15">
        <v>20203033</v>
      </c>
      <c r="D167" s="15" t="s">
        <v>680</v>
      </c>
      <c r="E167" s="15"/>
    </row>
    <row r="168" s="2" customFormat="1" ht="18.75" spans="1:5">
      <c r="A168" s="9"/>
      <c r="B168" s="10">
        <v>166</v>
      </c>
      <c r="C168" s="15">
        <v>20203034</v>
      </c>
      <c r="D168" s="15" t="s">
        <v>680</v>
      </c>
      <c r="E168" s="15"/>
    </row>
    <row r="169" s="2" customFormat="1" ht="18.75" spans="1:5">
      <c r="A169" s="9"/>
      <c r="B169" s="10">
        <v>167</v>
      </c>
      <c r="C169" s="15">
        <v>20203035</v>
      </c>
      <c r="D169" s="15" t="s">
        <v>680</v>
      </c>
      <c r="E169" s="15"/>
    </row>
    <row r="170" s="2" customFormat="1" ht="18.75" spans="1:5">
      <c r="A170" s="9"/>
      <c r="B170" s="10">
        <v>168</v>
      </c>
      <c r="C170" s="15">
        <v>20203036</v>
      </c>
      <c r="D170" s="15" t="s">
        <v>680</v>
      </c>
      <c r="E170" s="15"/>
    </row>
    <row r="171" s="2" customFormat="1" ht="18.75" spans="1:5">
      <c r="A171" s="9"/>
      <c r="B171" s="10">
        <v>169</v>
      </c>
      <c r="C171" s="15">
        <v>20203631</v>
      </c>
      <c r="D171" s="15" t="s">
        <v>680</v>
      </c>
      <c r="E171" s="15"/>
    </row>
    <row r="172" s="2" customFormat="1" ht="18.75" spans="1:5">
      <c r="A172" s="9"/>
      <c r="B172" s="10">
        <v>170</v>
      </c>
      <c r="C172" s="15">
        <v>20203632</v>
      </c>
      <c r="D172" s="15" t="s">
        <v>680</v>
      </c>
      <c r="E172" s="15"/>
    </row>
    <row r="173" s="2" customFormat="1" ht="18.75" spans="1:5">
      <c r="A173" s="9"/>
      <c r="B173" s="10">
        <v>171</v>
      </c>
      <c r="C173" s="15">
        <v>20203633</v>
      </c>
      <c r="D173" s="15" t="s">
        <v>680</v>
      </c>
      <c r="E173" s="15"/>
    </row>
    <row r="174" s="2" customFormat="1" ht="18.75" spans="1:5">
      <c r="A174" s="9"/>
      <c r="B174" s="10">
        <v>172</v>
      </c>
      <c r="C174" s="15">
        <v>20203634</v>
      </c>
      <c r="D174" s="15" t="s">
        <v>680</v>
      </c>
      <c r="E174" s="15"/>
    </row>
    <row r="175" s="2" customFormat="1" ht="18.75" spans="1:5">
      <c r="A175" s="9"/>
      <c r="B175" s="10">
        <v>173</v>
      </c>
      <c r="C175" s="15">
        <v>20203635</v>
      </c>
      <c r="D175" s="15" t="s">
        <v>680</v>
      </c>
      <c r="E175" s="15"/>
    </row>
    <row r="176" s="2" customFormat="1" ht="18.75" spans="1:5">
      <c r="A176" s="9"/>
      <c r="B176" s="10">
        <v>174</v>
      </c>
      <c r="C176" s="15">
        <v>20203641</v>
      </c>
      <c r="D176" s="15" t="s">
        <v>680</v>
      </c>
      <c r="E176" s="12"/>
    </row>
    <row r="177" s="2" customFormat="1" ht="18.75" spans="1:5">
      <c r="A177" s="9"/>
      <c r="B177" s="10">
        <v>175</v>
      </c>
      <c r="C177" s="15">
        <v>20212731</v>
      </c>
      <c r="D177" s="15" t="s">
        <v>680</v>
      </c>
      <c r="E177" s="15"/>
    </row>
    <row r="178" s="2" customFormat="1" ht="18.75" spans="1:5">
      <c r="A178" s="9"/>
      <c r="B178" s="10">
        <v>176</v>
      </c>
      <c r="C178" s="15">
        <v>20212831</v>
      </c>
      <c r="D178" s="15" t="s">
        <v>680</v>
      </c>
      <c r="E178" s="15"/>
    </row>
    <row r="179" s="2" customFormat="1" ht="18.75" spans="1:5">
      <c r="A179" s="9"/>
      <c r="B179" s="10">
        <v>177</v>
      </c>
      <c r="C179" s="15">
        <v>20212832</v>
      </c>
      <c r="D179" s="15" t="s">
        <v>680</v>
      </c>
      <c r="E179" s="15"/>
    </row>
    <row r="180" s="2" customFormat="1" ht="18.75" spans="1:5">
      <c r="A180" s="9"/>
      <c r="B180" s="10">
        <v>178</v>
      </c>
      <c r="C180" s="15">
        <v>20212841</v>
      </c>
      <c r="D180" s="15" t="s">
        <v>680</v>
      </c>
      <c r="E180" s="15"/>
    </row>
    <row r="181" s="2" customFormat="1" ht="18.75" spans="1:5">
      <c r="A181" s="9"/>
      <c r="B181" s="10">
        <v>179</v>
      </c>
      <c r="C181" s="15">
        <v>20212842</v>
      </c>
      <c r="D181" s="15" t="s">
        <v>680</v>
      </c>
      <c r="E181" s="15"/>
    </row>
    <row r="182" s="2" customFormat="1" ht="18.75" spans="1:5">
      <c r="A182" s="9"/>
      <c r="B182" s="10">
        <v>180</v>
      </c>
      <c r="C182" s="15">
        <v>20212843</v>
      </c>
      <c r="D182" s="15" t="s">
        <v>680</v>
      </c>
      <c r="E182" s="15"/>
    </row>
    <row r="183" s="2" customFormat="1" ht="18.75" spans="1:5">
      <c r="A183" s="9"/>
      <c r="B183" s="10">
        <v>181</v>
      </c>
      <c r="C183" s="15">
        <v>20212931</v>
      </c>
      <c r="D183" s="15" t="s">
        <v>680</v>
      </c>
      <c r="E183" s="15"/>
    </row>
    <row r="184" s="2" customFormat="1" ht="18.75" spans="1:5">
      <c r="A184" s="9"/>
      <c r="B184" s="10">
        <v>182</v>
      </c>
      <c r="C184" s="15">
        <v>20212932</v>
      </c>
      <c r="D184" s="15" t="s">
        <v>680</v>
      </c>
      <c r="E184" s="15"/>
    </row>
    <row r="185" s="2" customFormat="1" ht="18.75" spans="1:5">
      <c r="A185" s="9"/>
      <c r="B185" s="10">
        <v>183</v>
      </c>
      <c r="C185" s="15">
        <v>20212933</v>
      </c>
      <c r="D185" s="15" t="s">
        <v>680</v>
      </c>
      <c r="E185" s="15"/>
    </row>
    <row r="186" s="2" customFormat="1" ht="18.75" spans="1:5">
      <c r="A186" s="9"/>
      <c r="B186" s="10">
        <v>184</v>
      </c>
      <c r="C186" s="15">
        <v>20212941</v>
      </c>
      <c r="D186" s="15" t="s">
        <v>680</v>
      </c>
      <c r="E186" s="15"/>
    </row>
    <row r="187" s="2" customFormat="1" ht="18.75" spans="1:5">
      <c r="A187" s="9"/>
      <c r="B187" s="10">
        <v>185</v>
      </c>
      <c r="C187" s="15">
        <v>20213031</v>
      </c>
      <c r="D187" s="15" t="s">
        <v>680</v>
      </c>
      <c r="E187" s="15"/>
    </row>
    <row r="188" s="2" customFormat="1" ht="18.75" spans="1:5">
      <c r="A188" s="9"/>
      <c r="B188" s="10">
        <v>186</v>
      </c>
      <c r="C188" s="15">
        <v>20213032</v>
      </c>
      <c r="D188" s="15" t="s">
        <v>680</v>
      </c>
      <c r="E188" s="15"/>
    </row>
    <row r="189" s="2" customFormat="1" ht="18.75" spans="1:5">
      <c r="A189" s="9"/>
      <c r="B189" s="10">
        <v>187</v>
      </c>
      <c r="C189" s="15">
        <v>20213033</v>
      </c>
      <c r="D189" s="15" t="s">
        <v>680</v>
      </c>
      <c r="E189" s="15"/>
    </row>
    <row r="190" s="2" customFormat="1" ht="18.75" spans="1:5">
      <c r="A190" s="9"/>
      <c r="B190" s="10">
        <v>188</v>
      </c>
      <c r="C190" s="15">
        <v>20213631</v>
      </c>
      <c r="D190" s="15" t="s">
        <v>680</v>
      </c>
      <c r="E190" s="15"/>
    </row>
    <row r="191" s="2" customFormat="1" ht="18.75" spans="1:5">
      <c r="A191" s="9"/>
      <c r="B191" s="10">
        <v>189</v>
      </c>
      <c r="C191" s="15">
        <v>20213632</v>
      </c>
      <c r="D191" s="15" t="s">
        <v>680</v>
      </c>
      <c r="E191" s="15"/>
    </row>
    <row r="192" s="2" customFormat="1" ht="18.75" spans="1:5">
      <c r="A192" s="9"/>
      <c r="B192" s="10">
        <v>190</v>
      </c>
      <c r="C192" s="15">
        <v>20213633</v>
      </c>
      <c r="D192" s="15" t="s">
        <v>680</v>
      </c>
      <c r="E192" s="15"/>
    </row>
    <row r="193" s="2" customFormat="1" ht="18.75" spans="1:5">
      <c r="A193" s="9"/>
      <c r="B193" s="10">
        <v>191</v>
      </c>
      <c r="C193" s="15">
        <v>20213634</v>
      </c>
      <c r="D193" s="15" t="s">
        <v>680</v>
      </c>
      <c r="E193" s="15"/>
    </row>
    <row r="194" s="2" customFormat="1" ht="18.75" spans="1:5">
      <c r="A194" s="9"/>
      <c r="B194" s="10">
        <v>192</v>
      </c>
      <c r="C194" s="15">
        <v>20213635</v>
      </c>
      <c r="D194" s="15" t="s">
        <v>680</v>
      </c>
      <c r="E194" s="15"/>
    </row>
    <row r="195" s="2" customFormat="1" ht="18.75" spans="1:5">
      <c r="A195" s="9"/>
      <c r="B195" s="10">
        <v>193</v>
      </c>
      <c r="C195" s="15">
        <v>20213641</v>
      </c>
      <c r="D195" s="15" t="s">
        <v>680</v>
      </c>
      <c r="E195" s="15"/>
    </row>
    <row r="196" s="2" customFormat="1" ht="18.75" spans="1:5">
      <c r="A196" s="11"/>
      <c r="B196" s="10">
        <v>194</v>
      </c>
      <c r="C196" s="15">
        <v>20213642</v>
      </c>
      <c r="D196" s="15" t="s">
        <v>680</v>
      </c>
      <c r="E196" s="15"/>
    </row>
    <row r="197" s="2" customFormat="1" ht="18.75" spans="1:5">
      <c r="A197" s="9" t="s">
        <v>5</v>
      </c>
      <c r="B197" s="10">
        <v>195</v>
      </c>
      <c r="C197" s="7">
        <v>20182331</v>
      </c>
      <c r="D197" s="7" t="s">
        <v>680</v>
      </c>
      <c r="E197" s="7"/>
    </row>
    <row r="198" s="2" customFormat="1" ht="18.75" spans="1:5">
      <c r="A198" s="9"/>
      <c r="B198" s="10">
        <v>196</v>
      </c>
      <c r="C198" s="7">
        <v>20182332</v>
      </c>
      <c r="D198" s="7" t="s">
        <v>680</v>
      </c>
      <c r="E198" s="7"/>
    </row>
    <row r="199" ht="18.75" spans="1:5">
      <c r="A199" s="9"/>
      <c r="B199" s="10">
        <v>197</v>
      </c>
      <c r="C199" s="7">
        <v>20192331</v>
      </c>
      <c r="D199" s="7" t="s">
        <v>680</v>
      </c>
      <c r="E199" s="7"/>
    </row>
    <row r="200" ht="18.75" spans="1:5">
      <c r="A200" s="9"/>
      <c r="B200" s="10">
        <v>198</v>
      </c>
      <c r="C200" s="7">
        <v>20192332</v>
      </c>
      <c r="D200" s="7" t="s">
        <v>680</v>
      </c>
      <c r="E200" s="18"/>
    </row>
    <row r="201" ht="18.75" spans="1:5">
      <c r="A201" s="9"/>
      <c r="B201" s="10">
        <v>199</v>
      </c>
      <c r="C201" s="7">
        <v>20202331</v>
      </c>
      <c r="D201" s="7" t="s">
        <v>680</v>
      </c>
      <c r="E201" s="18"/>
    </row>
    <row r="202" ht="18.75" spans="1:5">
      <c r="A202" s="9"/>
      <c r="B202" s="10">
        <v>200</v>
      </c>
      <c r="C202" s="7">
        <v>20202332</v>
      </c>
      <c r="D202" s="7" t="s">
        <v>680</v>
      </c>
      <c r="E202" s="18"/>
    </row>
    <row r="203" ht="18.75" spans="1:5">
      <c r="A203" s="9"/>
      <c r="B203" s="10">
        <v>201</v>
      </c>
      <c r="C203" s="7">
        <v>20212331</v>
      </c>
      <c r="D203" s="7" t="s">
        <v>680</v>
      </c>
      <c r="E203" s="18"/>
    </row>
    <row r="204" ht="18.75" spans="1:5">
      <c r="A204" s="9"/>
      <c r="B204" s="10">
        <v>202</v>
      </c>
      <c r="C204" s="7">
        <v>20212332</v>
      </c>
      <c r="D204" s="7" t="s">
        <v>680</v>
      </c>
      <c r="E204" s="18"/>
    </row>
    <row r="205" ht="18.75" spans="1:5">
      <c r="A205" s="11"/>
      <c r="B205" s="19">
        <v>203</v>
      </c>
      <c r="C205" s="7">
        <v>20212333</v>
      </c>
      <c r="D205" s="7" t="s">
        <v>680</v>
      </c>
      <c r="E205" s="18"/>
    </row>
    <row r="206" ht="18.75" spans="2:2">
      <c r="B206" s="20"/>
    </row>
    <row r="207" ht="18.75" spans="2:2">
      <c r="B207" s="20"/>
    </row>
    <row r="208" spans="2:2">
      <c r="B208" s="21"/>
    </row>
    <row r="209" spans="2:2">
      <c r="B209" s="21"/>
    </row>
  </sheetData>
  <mergeCells count="5">
    <mergeCell ref="A1:E1"/>
    <mergeCell ref="A3:A49"/>
    <mergeCell ref="A50:A115"/>
    <mergeCell ref="A116:A196"/>
    <mergeCell ref="A197:A205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0"/>
  <sheetViews>
    <sheetView topLeftCell="A187" workbookViewId="0">
      <selection activeCell="A197" sqref="A197:A205"/>
    </sheetView>
  </sheetViews>
  <sheetFormatPr defaultColWidth="9" defaultRowHeight="13.5"/>
  <cols>
    <col min="1" max="1" width="20.0916666666667" customWidth="1"/>
    <col min="2" max="2" width="7.36666666666667" style="3" customWidth="1"/>
    <col min="3" max="3" width="18.6333333333333" customWidth="1"/>
    <col min="4" max="4" width="16.9083333333333" customWidth="1"/>
    <col min="5" max="5" width="20.6333333333333" customWidth="1"/>
    <col min="6" max="6" width="16.9083333333333" style="150" customWidth="1"/>
    <col min="7" max="7" width="21" customWidth="1"/>
    <col min="8" max="8" width="55.725" style="62" customWidth="1"/>
    <col min="10" max="10" width="9" customWidth="1"/>
  </cols>
  <sheetData>
    <row r="1" ht="22.5" spans="1:8">
      <c r="A1" s="106" t="s">
        <v>18</v>
      </c>
      <c r="B1" s="106"/>
      <c r="C1" s="183"/>
      <c r="D1" s="183"/>
      <c r="E1" s="183"/>
      <c r="F1" s="183"/>
      <c r="G1" s="183"/>
      <c r="H1" s="183"/>
    </row>
    <row r="2" s="181" customFormat="1" ht="21" customHeight="1" spans="1:8">
      <c r="A2" s="108" t="s">
        <v>19</v>
      </c>
      <c r="B2" s="108" t="s">
        <v>20</v>
      </c>
      <c r="C2" s="108" t="s">
        <v>21</v>
      </c>
      <c r="D2" s="108" t="s">
        <v>22</v>
      </c>
      <c r="E2" s="108" t="s">
        <v>23</v>
      </c>
      <c r="F2" s="152" t="s">
        <v>24</v>
      </c>
      <c r="G2" s="108" t="s">
        <v>25</v>
      </c>
      <c r="H2" s="108" t="s">
        <v>26</v>
      </c>
    </row>
    <row r="3" s="181" customFormat="1" ht="18.75" spans="1:8">
      <c r="A3" s="69" t="s">
        <v>2</v>
      </c>
      <c r="B3" s="29">
        <v>1</v>
      </c>
      <c r="C3" s="7">
        <v>20182131</v>
      </c>
      <c r="D3" s="7"/>
      <c r="E3" s="7">
        <v>47</v>
      </c>
      <c r="F3" s="153">
        <f>D3/E3</f>
        <v>0</v>
      </c>
      <c r="G3" s="7"/>
      <c r="H3" s="7" t="s">
        <v>27</v>
      </c>
    </row>
    <row r="4" s="181" customFormat="1" ht="18.75" spans="1:8">
      <c r="A4" s="111"/>
      <c r="B4" s="29">
        <v>2</v>
      </c>
      <c r="C4" s="7">
        <v>20182132</v>
      </c>
      <c r="D4" s="7"/>
      <c r="E4" s="7">
        <v>29</v>
      </c>
      <c r="F4" s="153">
        <f t="shared" ref="F4:F50" si="0">D4/E4</f>
        <v>0</v>
      </c>
      <c r="G4" s="7"/>
      <c r="H4" s="7" t="s">
        <v>27</v>
      </c>
    </row>
    <row r="5" s="181" customFormat="1" ht="18.75" spans="1:8">
      <c r="A5" s="111"/>
      <c r="B5" s="184">
        <v>3</v>
      </c>
      <c r="C5" s="7">
        <v>20182133</v>
      </c>
      <c r="D5" s="7"/>
      <c r="E5" s="7">
        <v>45</v>
      </c>
      <c r="F5" s="153">
        <f t="shared" si="0"/>
        <v>0</v>
      </c>
      <c r="G5" s="7"/>
      <c r="H5" s="7" t="s">
        <v>27</v>
      </c>
    </row>
    <row r="6" s="181" customFormat="1" ht="18.75" spans="1:8">
      <c r="A6" s="111"/>
      <c r="B6" s="29">
        <v>4</v>
      </c>
      <c r="C6" s="7">
        <v>20182134</v>
      </c>
      <c r="D6" s="7"/>
      <c r="E6" s="7">
        <v>38</v>
      </c>
      <c r="F6" s="153">
        <f t="shared" si="0"/>
        <v>0</v>
      </c>
      <c r="G6" s="7"/>
      <c r="H6" s="7" t="s">
        <v>27</v>
      </c>
    </row>
    <row r="7" s="181" customFormat="1" ht="18.75" spans="1:8">
      <c r="A7" s="111"/>
      <c r="B7" s="184">
        <v>5</v>
      </c>
      <c r="C7" s="7">
        <v>20182135</v>
      </c>
      <c r="D7" s="7"/>
      <c r="E7" s="7">
        <v>43</v>
      </c>
      <c r="F7" s="153">
        <f t="shared" si="0"/>
        <v>0</v>
      </c>
      <c r="G7" s="7"/>
      <c r="H7" s="7" t="s">
        <v>27</v>
      </c>
    </row>
    <row r="8" s="181" customFormat="1" ht="18.75" spans="1:8">
      <c r="A8" s="111"/>
      <c r="B8" s="184">
        <v>6</v>
      </c>
      <c r="C8" s="7">
        <v>20182136</v>
      </c>
      <c r="D8" s="7"/>
      <c r="E8" s="7">
        <v>40</v>
      </c>
      <c r="F8" s="153">
        <f t="shared" si="0"/>
        <v>0</v>
      </c>
      <c r="G8" s="7"/>
      <c r="H8" s="7" t="s">
        <v>27</v>
      </c>
    </row>
    <row r="9" s="181" customFormat="1" ht="18.75" spans="1:8">
      <c r="A9" s="111"/>
      <c r="B9" s="184">
        <v>7</v>
      </c>
      <c r="C9" s="7">
        <v>20182137</v>
      </c>
      <c r="D9" s="7"/>
      <c r="E9" s="7">
        <v>39</v>
      </c>
      <c r="F9" s="153">
        <f t="shared" si="0"/>
        <v>0</v>
      </c>
      <c r="G9" s="7"/>
      <c r="H9" s="7" t="s">
        <v>27</v>
      </c>
    </row>
    <row r="10" s="181" customFormat="1" ht="18.75" spans="1:8">
      <c r="A10" s="111"/>
      <c r="B10" s="184">
        <v>8</v>
      </c>
      <c r="C10" s="7">
        <v>20183131</v>
      </c>
      <c r="D10" s="7"/>
      <c r="E10" s="7">
        <v>45</v>
      </c>
      <c r="F10" s="153">
        <f t="shared" si="0"/>
        <v>0</v>
      </c>
      <c r="G10" s="7"/>
      <c r="H10" s="7" t="s">
        <v>27</v>
      </c>
    </row>
    <row r="11" s="181" customFormat="1" ht="18.75" spans="1:8">
      <c r="A11" s="111"/>
      <c r="B11" s="184">
        <v>9</v>
      </c>
      <c r="C11" s="7">
        <v>20183132</v>
      </c>
      <c r="D11" s="7"/>
      <c r="E11" s="7">
        <v>45</v>
      </c>
      <c r="F11" s="153">
        <f t="shared" si="0"/>
        <v>0</v>
      </c>
      <c r="G11" s="7"/>
      <c r="H11" s="7" t="s">
        <v>27</v>
      </c>
    </row>
    <row r="12" s="181" customFormat="1" ht="18.75" spans="1:8">
      <c r="A12" s="111"/>
      <c r="B12" s="184">
        <v>10</v>
      </c>
      <c r="C12" s="7">
        <v>20192131</v>
      </c>
      <c r="D12" s="7">
        <v>0</v>
      </c>
      <c r="E12" s="7">
        <v>49</v>
      </c>
      <c r="F12" s="153">
        <f t="shared" si="0"/>
        <v>0</v>
      </c>
      <c r="G12" s="7">
        <f>RANK(F12,$F$12:$F$49,1)</f>
        <v>1</v>
      </c>
      <c r="H12" s="7"/>
    </row>
    <row r="13" s="181" customFormat="1" ht="18.75" spans="1:8">
      <c r="A13" s="111"/>
      <c r="B13" s="184">
        <v>11</v>
      </c>
      <c r="C13" s="7">
        <v>20192132</v>
      </c>
      <c r="D13" s="7">
        <v>0</v>
      </c>
      <c r="E13" s="7">
        <v>23</v>
      </c>
      <c r="F13" s="153">
        <f t="shared" si="0"/>
        <v>0</v>
      </c>
      <c r="G13" s="7">
        <f t="shared" ref="G13:G49" si="1">RANK(F13,$F$12:$F$49,1)</f>
        <v>1</v>
      </c>
      <c r="H13" s="7"/>
    </row>
    <row r="14" s="181" customFormat="1" ht="18.75" spans="1:8">
      <c r="A14" s="111"/>
      <c r="B14" s="184">
        <v>12</v>
      </c>
      <c r="C14" s="7">
        <v>20192133</v>
      </c>
      <c r="D14" s="7">
        <v>0</v>
      </c>
      <c r="E14" s="7">
        <v>38</v>
      </c>
      <c r="F14" s="153">
        <f t="shared" si="0"/>
        <v>0</v>
      </c>
      <c r="G14" s="7">
        <f t="shared" si="1"/>
        <v>1</v>
      </c>
      <c r="H14" s="7"/>
    </row>
    <row r="15" s="181" customFormat="1" ht="18.75" spans="1:8">
      <c r="A15" s="111"/>
      <c r="B15" s="184">
        <v>13</v>
      </c>
      <c r="C15" s="7">
        <v>20192134</v>
      </c>
      <c r="D15" s="7">
        <v>0</v>
      </c>
      <c r="E15" s="7">
        <v>35</v>
      </c>
      <c r="F15" s="153">
        <f t="shared" si="0"/>
        <v>0</v>
      </c>
      <c r="G15" s="7">
        <f t="shared" si="1"/>
        <v>1</v>
      </c>
      <c r="H15" s="7"/>
    </row>
    <row r="16" s="181" customFormat="1" ht="18.75" spans="1:8">
      <c r="A16" s="111"/>
      <c r="B16" s="184">
        <v>14</v>
      </c>
      <c r="C16" s="7">
        <v>20192135</v>
      </c>
      <c r="D16" s="7">
        <v>0</v>
      </c>
      <c r="E16" s="7">
        <v>47</v>
      </c>
      <c r="F16" s="153">
        <f t="shared" si="0"/>
        <v>0</v>
      </c>
      <c r="G16" s="7">
        <f t="shared" si="1"/>
        <v>1</v>
      </c>
      <c r="H16" s="7"/>
    </row>
    <row r="17" s="181" customFormat="1" ht="18.75" spans="1:8">
      <c r="A17" s="111"/>
      <c r="B17" s="184">
        <v>15</v>
      </c>
      <c r="C17" s="7">
        <v>20192136</v>
      </c>
      <c r="D17" s="7">
        <v>0</v>
      </c>
      <c r="E17" s="7">
        <v>40</v>
      </c>
      <c r="F17" s="153">
        <f t="shared" si="0"/>
        <v>0</v>
      </c>
      <c r="G17" s="7">
        <f t="shared" si="1"/>
        <v>1</v>
      </c>
      <c r="H17" s="7"/>
    </row>
    <row r="18" s="181" customFormat="1" ht="18.75" spans="1:8">
      <c r="A18" s="111"/>
      <c r="B18" s="184">
        <v>16</v>
      </c>
      <c r="C18" s="7">
        <v>20192137</v>
      </c>
      <c r="D18" s="7">
        <v>0</v>
      </c>
      <c r="E18" s="7">
        <v>40</v>
      </c>
      <c r="F18" s="153">
        <f t="shared" si="0"/>
        <v>0</v>
      </c>
      <c r="G18" s="7">
        <f t="shared" si="1"/>
        <v>1</v>
      </c>
      <c r="H18" s="7"/>
    </row>
    <row r="19" s="181" customFormat="1" ht="18.75" spans="1:8">
      <c r="A19" s="111"/>
      <c r="B19" s="184">
        <v>17</v>
      </c>
      <c r="C19" s="7">
        <v>20193131</v>
      </c>
      <c r="D19" s="7">
        <v>0</v>
      </c>
      <c r="E19" s="7">
        <v>47</v>
      </c>
      <c r="F19" s="153">
        <f t="shared" si="0"/>
        <v>0</v>
      </c>
      <c r="G19" s="7">
        <f t="shared" si="1"/>
        <v>1</v>
      </c>
      <c r="H19" s="7"/>
    </row>
    <row r="20" s="181" customFormat="1" ht="18.75" spans="1:8">
      <c r="A20" s="111"/>
      <c r="B20" s="185">
        <v>18</v>
      </c>
      <c r="C20" s="186">
        <v>20193132</v>
      </c>
      <c r="D20" s="186">
        <v>2</v>
      </c>
      <c r="E20" s="186">
        <v>44</v>
      </c>
      <c r="F20" s="187">
        <f t="shared" si="0"/>
        <v>0.0454545454545455</v>
      </c>
      <c r="G20" s="186">
        <f t="shared" si="1"/>
        <v>38</v>
      </c>
      <c r="H20" s="186" t="s">
        <v>28</v>
      </c>
    </row>
    <row r="21" s="181" customFormat="1" ht="18.75" spans="1:8">
      <c r="A21" s="111"/>
      <c r="B21" s="184">
        <v>19</v>
      </c>
      <c r="C21" s="7">
        <v>20202131</v>
      </c>
      <c r="D21" s="7">
        <v>0</v>
      </c>
      <c r="E21" s="7">
        <v>38</v>
      </c>
      <c r="F21" s="153">
        <f t="shared" si="0"/>
        <v>0</v>
      </c>
      <c r="G21" s="7">
        <f t="shared" si="1"/>
        <v>1</v>
      </c>
      <c r="H21" s="7"/>
    </row>
    <row r="22" s="181" customFormat="1" ht="18.75" spans="1:8">
      <c r="A22" s="111"/>
      <c r="B22" s="184">
        <v>20</v>
      </c>
      <c r="C22" s="7">
        <v>20202132</v>
      </c>
      <c r="D22" s="7">
        <v>0</v>
      </c>
      <c r="E22" s="7">
        <v>38</v>
      </c>
      <c r="F22" s="153">
        <f t="shared" si="0"/>
        <v>0</v>
      </c>
      <c r="G22" s="7">
        <f t="shared" si="1"/>
        <v>1</v>
      </c>
      <c r="H22" s="7"/>
    </row>
    <row r="23" s="181" customFormat="1" ht="18.75" spans="1:8">
      <c r="A23" s="111"/>
      <c r="B23" s="184">
        <v>21</v>
      </c>
      <c r="C23" s="7">
        <v>20202133</v>
      </c>
      <c r="D23" s="7">
        <v>0</v>
      </c>
      <c r="E23" s="7">
        <v>35</v>
      </c>
      <c r="F23" s="153">
        <f t="shared" si="0"/>
        <v>0</v>
      </c>
      <c r="G23" s="7">
        <f t="shared" si="1"/>
        <v>1</v>
      </c>
      <c r="H23" s="7"/>
    </row>
    <row r="24" s="181" customFormat="1" ht="18.75" spans="1:8">
      <c r="A24" s="111"/>
      <c r="B24" s="184">
        <v>22</v>
      </c>
      <c r="C24" s="7">
        <v>20202134</v>
      </c>
      <c r="D24" s="7">
        <v>0</v>
      </c>
      <c r="E24" s="7">
        <v>34</v>
      </c>
      <c r="F24" s="153">
        <f t="shared" si="0"/>
        <v>0</v>
      </c>
      <c r="G24" s="7">
        <f t="shared" si="1"/>
        <v>1</v>
      </c>
      <c r="H24" s="7"/>
    </row>
    <row r="25" s="181" customFormat="1" ht="18.75" spans="1:11">
      <c r="A25" s="111"/>
      <c r="B25" s="188">
        <v>23</v>
      </c>
      <c r="C25" s="186">
        <v>20202135</v>
      </c>
      <c r="D25" s="186">
        <v>1</v>
      </c>
      <c r="E25" s="186">
        <v>54</v>
      </c>
      <c r="F25" s="187">
        <f t="shared" si="0"/>
        <v>0.0185185185185185</v>
      </c>
      <c r="G25" s="186">
        <f t="shared" si="1"/>
        <v>36</v>
      </c>
      <c r="H25" s="186" t="s">
        <v>28</v>
      </c>
      <c r="K25" s="189"/>
    </row>
    <row r="26" s="181" customFormat="1" ht="18.75" spans="1:8">
      <c r="A26" s="111"/>
      <c r="B26" s="188">
        <v>24</v>
      </c>
      <c r="C26" s="186">
        <v>20202136</v>
      </c>
      <c r="D26" s="186">
        <v>1</v>
      </c>
      <c r="E26" s="186">
        <v>37</v>
      </c>
      <c r="F26" s="187">
        <f t="shared" si="0"/>
        <v>0.027027027027027</v>
      </c>
      <c r="G26" s="186">
        <f t="shared" si="1"/>
        <v>37</v>
      </c>
      <c r="H26" s="186" t="s">
        <v>28</v>
      </c>
    </row>
    <row r="27" s="181" customFormat="1" ht="18.75" spans="1:8">
      <c r="A27" s="111"/>
      <c r="B27" s="184">
        <v>25</v>
      </c>
      <c r="C27" s="7">
        <v>20202137</v>
      </c>
      <c r="D27" s="7">
        <v>0</v>
      </c>
      <c r="E27" s="7">
        <v>33</v>
      </c>
      <c r="F27" s="153">
        <f t="shared" si="0"/>
        <v>0</v>
      </c>
      <c r="G27" s="7">
        <f t="shared" si="1"/>
        <v>1</v>
      </c>
      <c r="H27" s="7"/>
    </row>
    <row r="28" s="181" customFormat="1" ht="18.75" spans="1:8">
      <c r="A28" s="111"/>
      <c r="B28" s="184">
        <v>26</v>
      </c>
      <c r="C28" s="7">
        <v>20202141</v>
      </c>
      <c r="D28" s="7">
        <v>0</v>
      </c>
      <c r="E28" s="7">
        <v>33</v>
      </c>
      <c r="F28" s="153">
        <f t="shared" si="0"/>
        <v>0</v>
      </c>
      <c r="G28" s="7">
        <f t="shared" si="1"/>
        <v>1</v>
      </c>
      <c r="H28" s="7"/>
    </row>
    <row r="29" s="181" customFormat="1" ht="18.75" spans="1:8">
      <c r="A29" s="111"/>
      <c r="B29" s="184">
        <v>27</v>
      </c>
      <c r="C29" s="7">
        <v>20202142</v>
      </c>
      <c r="D29" s="7">
        <v>0</v>
      </c>
      <c r="E29" s="7">
        <v>32</v>
      </c>
      <c r="F29" s="153">
        <f t="shared" si="0"/>
        <v>0</v>
      </c>
      <c r="G29" s="7">
        <f t="shared" si="1"/>
        <v>1</v>
      </c>
      <c r="H29" s="7"/>
    </row>
    <row r="30" s="181" customFormat="1" ht="18.75" spans="1:8">
      <c r="A30" s="111"/>
      <c r="B30" s="184">
        <v>28</v>
      </c>
      <c r="C30" s="7">
        <v>20202143</v>
      </c>
      <c r="D30" s="7">
        <v>0</v>
      </c>
      <c r="E30" s="7">
        <v>34</v>
      </c>
      <c r="F30" s="153">
        <f t="shared" si="0"/>
        <v>0</v>
      </c>
      <c r="G30" s="7">
        <f t="shared" si="1"/>
        <v>1</v>
      </c>
      <c r="H30" s="7"/>
    </row>
    <row r="31" s="181" customFormat="1" ht="18.5" customHeight="1" spans="1:8">
      <c r="A31" s="111"/>
      <c r="B31" s="184">
        <v>29</v>
      </c>
      <c r="C31" s="7">
        <v>20202144</v>
      </c>
      <c r="D31" s="7">
        <v>0</v>
      </c>
      <c r="E31" s="7">
        <v>33</v>
      </c>
      <c r="F31" s="153">
        <f t="shared" si="0"/>
        <v>0</v>
      </c>
      <c r="G31" s="7">
        <f t="shared" si="1"/>
        <v>1</v>
      </c>
      <c r="H31" s="7"/>
    </row>
    <row r="32" s="181" customFormat="1" ht="18.75" spans="1:8">
      <c r="A32" s="111"/>
      <c r="B32" s="184">
        <v>30</v>
      </c>
      <c r="C32" s="7">
        <v>20202145</v>
      </c>
      <c r="D32" s="7">
        <v>0</v>
      </c>
      <c r="E32" s="7">
        <v>36</v>
      </c>
      <c r="F32" s="153">
        <f t="shared" si="0"/>
        <v>0</v>
      </c>
      <c r="G32" s="7">
        <f t="shared" si="1"/>
        <v>1</v>
      </c>
      <c r="H32" s="7"/>
    </row>
    <row r="33" s="181" customFormat="1" ht="18.75" spans="1:8">
      <c r="A33" s="111"/>
      <c r="B33" s="184">
        <v>31</v>
      </c>
      <c r="C33" s="7">
        <v>20203131</v>
      </c>
      <c r="D33" s="7">
        <v>0</v>
      </c>
      <c r="E33" s="7">
        <v>30</v>
      </c>
      <c r="F33" s="153">
        <f t="shared" si="0"/>
        <v>0</v>
      </c>
      <c r="G33" s="7">
        <f t="shared" si="1"/>
        <v>1</v>
      </c>
      <c r="H33" s="7"/>
    </row>
    <row r="34" s="181" customFormat="1" ht="18.75" spans="1:8">
      <c r="A34" s="111"/>
      <c r="B34" s="184">
        <v>32</v>
      </c>
      <c r="C34" s="7">
        <v>20203132</v>
      </c>
      <c r="D34" s="7">
        <v>0</v>
      </c>
      <c r="E34" s="7">
        <v>33</v>
      </c>
      <c r="F34" s="153">
        <f t="shared" si="0"/>
        <v>0</v>
      </c>
      <c r="G34" s="7">
        <f t="shared" si="1"/>
        <v>1</v>
      </c>
      <c r="H34" s="7"/>
    </row>
    <row r="35" s="181" customFormat="1" ht="18.75" spans="1:8">
      <c r="A35" s="111"/>
      <c r="B35" s="184">
        <v>33</v>
      </c>
      <c r="C35" s="7">
        <v>20203141</v>
      </c>
      <c r="D35" s="7"/>
      <c r="E35" s="7">
        <v>47</v>
      </c>
      <c r="F35" s="153">
        <f t="shared" si="0"/>
        <v>0</v>
      </c>
      <c r="G35" s="7"/>
      <c r="H35" s="7" t="s">
        <v>27</v>
      </c>
    </row>
    <row r="36" s="181" customFormat="1" ht="18.75" spans="1:8">
      <c r="A36" s="111"/>
      <c r="B36" s="184">
        <v>34</v>
      </c>
      <c r="C36" s="7">
        <v>20212131</v>
      </c>
      <c r="D36" s="7">
        <v>0</v>
      </c>
      <c r="E36" s="155">
        <v>39</v>
      </c>
      <c r="F36" s="153">
        <f t="shared" si="0"/>
        <v>0</v>
      </c>
      <c r="G36" s="7">
        <f t="shared" si="1"/>
        <v>1</v>
      </c>
      <c r="H36" s="7"/>
    </row>
    <row r="37" s="181" customFormat="1" ht="18.75" spans="1:8">
      <c r="A37" s="111"/>
      <c r="B37" s="184">
        <v>35</v>
      </c>
      <c r="C37" s="7">
        <v>20212132</v>
      </c>
      <c r="D37" s="7">
        <v>0</v>
      </c>
      <c r="E37" s="155">
        <v>39</v>
      </c>
      <c r="F37" s="153">
        <f t="shared" si="0"/>
        <v>0</v>
      </c>
      <c r="G37" s="7">
        <f t="shared" si="1"/>
        <v>1</v>
      </c>
      <c r="H37" s="7"/>
    </row>
    <row r="38" s="181" customFormat="1" ht="18.75" spans="1:8">
      <c r="A38" s="111"/>
      <c r="B38" s="184">
        <v>36</v>
      </c>
      <c r="C38" s="7">
        <v>20212133</v>
      </c>
      <c r="D38" s="7">
        <v>0</v>
      </c>
      <c r="E38" s="155">
        <v>39</v>
      </c>
      <c r="F38" s="153">
        <f t="shared" si="0"/>
        <v>0</v>
      </c>
      <c r="G38" s="7">
        <f t="shared" si="1"/>
        <v>1</v>
      </c>
      <c r="H38" s="7"/>
    </row>
    <row r="39" s="181" customFormat="1" ht="18.75" spans="1:8">
      <c r="A39" s="111"/>
      <c r="B39" s="184">
        <v>37</v>
      </c>
      <c r="C39" s="7">
        <v>20212134</v>
      </c>
      <c r="D39" s="7">
        <v>0</v>
      </c>
      <c r="E39" s="155">
        <v>40</v>
      </c>
      <c r="F39" s="153">
        <f t="shared" si="0"/>
        <v>0</v>
      </c>
      <c r="G39" s="7">
        <f t="shared" si="1"/>
        <v>1</v>
      </c>
      <c r="H39" s="7"/>
    </row>
    <row r="40" s="181" customFormat="1" ht="18.75" spans="1:8">
      <c r="A40" s="111"/>
      <c r="B40" s="184">
        <v>38</v>
      </c>
      <c r="C40" s="7">
        <v>20212135</v>
      </c>
      <c r="D40" s="7">
        <v>0</v>
      </c>
      <c r="E40" s="7">
        <v>40</v>
      </c>
      <c r="F40" s="153">
        <f t="shared" si="0"/>
        <v>0</v>
      </c>
      <c r="G40" s="7">
        <f t="shared" si="1"/>
        <v>1</v>
      </c>
      <c r="H40" s="7"/>
    </row>
    <row r="41" s="181" customFormat="1" ht="18.75" spans="1:8">
      <c r="A41" s="111"/>
      <c r="B41" s="184">
        <v>39</v>
      </c>
      <c r="C41" s="7">
        <v>20212136</v>
      </c>
      <c r="D41" s="7">
        <v>0</v>
      </c>
      <c r="E41" s="7">
        <v>39</v>
      </c>
      <c r="F41" s="153">
        <f t="shared" si="0"/>
        <v>0</v>
      </c>
      <c r="G41" s="7">
        <f t="shared" si="1"/>
        <v>1</v>
      </c>
      <c r="H41" s="7"/>
    </row>
    <row r="42" s="181" customFormat="1" ht="18.75" spans="1:8">
      <c r="A42" s="111"/>
      <c r="B42" s="184">
        <v>40</v>
      </c>
      <c r="C42" s="7">
        <v>20212137</v>
      </c>
      <c r="D42" s="7">
        <v>0</v>
      </c>
      <c r="E42" s="7">
        <v>38</v>
      </c>
      <c r="F42" s="153">
        <f t="shared" si="0"/>
        <v>0</v>
      </c>
      <c r="G42" s="7">
        <f t="shared" si="1"/>
        <v>1</v>
      </c>
      <c r="H42" s="7"/>
    </row>
    <row r="43" s="181" customFormat="1" ht="18.75" spans="1:8">
      <c r="A43" s="111"/>
      <c r="B43" s="184">
        <v>41</v>
      </c>
      <c r="C43" s="7">
        <v>20212138</v>
      </c>
      <c r="D43" s="7">
        <v>0</v>
      </c>
      <c r="E43" s="155">
        <v>39</v>
      </c>
      <c r="F43" s="153">
        <f t="shared" si="0"/>
        <v>0</v>
      </c>
      <c r="G43" s="7">
        <f t="shared" si="1"/>
        <v>1</v>
      </c>
      <c r="H43" s="7"/>
    </row>
    <row r="44" s="181" customFormat="1" ht="18.75" spans="1:8">
      <c r="A44" s="111"/>
      <c r="B44" s="184">
        <v>42</v>
      </c>
      <c r="C44" s="7">
        <v>20213131</v>
      </c>
      <c r="D44" s="7">
        <v>0</v>
      </c>
      <c r="E44" s="155">
        <v>44</v>
      </c>
      <c r="F44" s="153">
        <f t="shared" si="0"/>
        <v>0</v>
      </c>
      <c r="G44" s="7">
        <f t="shared" si="1"/>
        <v>1</v>
      </c>
      <c r="H44" s="7"/>
    </row>
    <row r="45" s="181" customFormat="1" ht="18.75" spans="1:8">
      <c r="A45" s="111"/>
      <c r="B45" s="184">
        <v>43</v>
      </c>
      <c r="C45" s="7">
        <v>20212141</v>
      </c>
      <c r="D45" s="7">
        <v>0</v>
      </c>
      <c r="E45" s="155">
        <v>43</v>
      </c>
      <c r="F45" s="153">
        <f t="shared" si="0"/>
        <v>0</v>
      </c>
      <c r="G45" s="7">
        <f t="shared" si="1"/>
        <v>1</v>
      </c>
      <c r="H45" s="7"/>
    </row>
    <row r="46" s="181" customFormat="1" ht="18.75" spans="1:8">
      <c r="A46" s="111"/>
      <c r="B46" s="184">
        <v>44</v>
      </c>
      <c r="C46" s="7">
        <v>20212142</v>
      </c>
      <c r="D46" s="7">
        <v>0</v>
      </c>
      <c r="E46" s="155">
        <v>41</v>
      </c>
      <c r="F46" s="153">
        <f t="shared" si="0"/>
        <v>0</v>
      </c>
      <c r="G46" s="7">
        <f t="shared" si="1"/>
        <v>1</v>
      </c>
      <c r="H46" s="7"/>
    </row>
    <row r="47" s="182" customFormat="1" ht="18.75" spans="1:8">
      <c r="A47" s="111"/>
      <c r="B47" s="184">
        <v>45</v>
      </c>
      <c r="C47" s="7">
        <v>20212143</v>
      </c>
      <c r="D47" s="7">
        <v>0</v>
      </c>
      <c r="E47" s="7">
        <v>43</v>
      </c>
      <c r="F47" s="153">
        <f t="shared" si="0"/>
        <v>0</v>
      </c>
      <c r="G47" s="7">
        <f t="shared" si="1"/>
        <v>1</v>
      </c>
      <c r="H47" s="7"/>
    </row>
    <row r="48" s="182" customFormat="1" ht="18.75" spans="1:8">
      <c r="A48" s="111"/>
      <c r="B48" s="184">
        <v>46</v>
      </c>
      <c r="C48" s="7">
        <v>20212144</v>
      </c>
      <c r="D48" s="7">
        <v>0</v>
      </c>
      <c r="E48" s="7">
        <v>42</v>
      </c>
      <c r="F48" s="153">
        <f t="shared" si="0"/>
        <v>0</v>
      </c>
      <c r="G48" s="7">
        <f t="shared" si="1"/>
        <v>1</v>
      </c>
      <c r="H48" s="7"/>
    </row>
    <row r="49" s="182" customFormat="1" ht="18.75" spans="1:8">
      <c r="A49" s="163"/>
      <c r="B49" s="184">
        <v>47</v>
      </c>
      <c r="C49" s="7">
        <v>20212145</v>
      </c>
      <c r="D49" s="7">
        <v>0</v>
      </c>
      <c r="E49" s="7">
        <v>43</v>
      </c>
      <c r="F49" s="153">
        <f t="shared" si="0"/>
        <v>0</v>
      </c>
      <c r="G49" s="7">
        <f t="shared" si="1"/>
        <v>1</v>
      </c>
      <c r="H49" s="7"/>
    </row>
    <row r="50" s="182" customFormat="1" ht="18.75" spans="1:8">
      <c r="A50" s="9" t="s">
        <v>3</v>
      </c>
      <c r="B50" s="184">
        <v>48</v>
      </c>
      <c r="C50" s="12">
        <v>20182430</v>
      </c>
      <c r="D50" s="15">
        <v>0</v>
      </c>
      <c r="E50" s="15">
        <v>42</v>
      </c>
      <c r="F50" s="157">
        <f t="shared" si="0"/>
        <v>0</v>
      </c>
      <c r="G50" s="15">
        <f>RANK(F50,$F$50:$F$115,1)</f>
        <v>1</v>
      </c>
      <c r="H50" s="102"/>
    </row>
    <row r="51" s="182" customFormat="1" ht="18.75" spans="1:8">
      <c r="A51" s="56"/>
      <c r="B51" s="184">
        <v>49</v>
      </c>
      <c r="C51" s="12">
        <v>20182431</v>
      </c>
      <c r="D51" s="15">
        <v>0</v>
      </c>
      <c r="E51" s="15">
        <v>30</v>
      </c>
      <c r="F51" s="157">
        <f t="shared" ref="F51:F114" si="2">D51/E51</f>
        <v>0</v>
      </c>
      <c r="G51" s="15">
        <f t="shared" ref="G51:G114" si="3">RANK(F51,$F$50:$F$115,1)</f>
        <v>1</v>
      </c>
      <c r="H51" s="102"/>
    </row>
    <row r="52" s="182" customFormat="1" ht="18.75" spans="1:8">
      <c r="A52" s="56"/>
      <c r="B52" s="184">
        <v>50</v>
      </c>
      <c r="C52" s="12">
        <v>20182432</v>
      </c>
      <c r="D52" s="15">
        <v>0</v>
      </c>
      <c r="E52" s="15">
        <v>44</v>
      </c>
      <c r="F52" s="157">
        <f t="shared" si="2"/>
        <v>0</v>
      </c>
      <c r="G52" s="15">
        <f t="shared" si="3"/>
        <v>1</v>
      </c>
      <c r="H52" s="102"/>
    </row>
    <row r="53" s="182" customFormat="1" ht="18.75" spans="1:8">
      <c r="A53" s="56"/>
      <c r="B53" s="184">
        <v>51</v>
      </c>
      <c r="C53" s="12">
        <v>20182433</v>
      </c>
      <c r="D53" s="15">
        <v>0</v>
      </c>
      <c r="E53" s="15">
        <v>30</v>
      </c>
      <c r="F53" s="157">
        <f t="shared" si="2"/>
        <v>0</v>
      </c>
      <c r="G53" s="15">
        <f t="shared" si="3"/>
        <v>1</v>
      </c>
      <c r="H53" s="102"/>
    </row>
    <row r="54" s="182" customFormat="1" ht="18.75" spans="1:8">
      <c r="A54" s="56"/>
      <c r="B54" s="184">
        <v>52</v>
      </c>
      <c r="C54" s="12">
        <v>20182434</v>
      </c>
      <c r="D54" s="15">
        <v>0</v>
      </c>
      <c r="E54" s="15">
        <v>50</v>
      </c>
      <c r="F54" s="157">
        <f t="shared" si="2"/>
        <v>0</v>
      </c>
      <c r="G54" s="15">
        <f t="shared" si="3"/>
        <v>1</v>
      </c>
      <c r="H54" s="102"/>
    </row>
    <row r="55" s="182" customFormat="1" ht="18.75" spans="1:8">
      <c r="A55" s="56"/>
      <c r="B55" s="184">
        <v>53</v>
      </c>
      <c r="C55" s="12">
        <v>20182435</v>
      </c>
      <c r="D55" s="15">
        <v>0</v>
      </c>
      <c r="E55" s="15">
        <v>23</v>
      </c>
      <c r="F55" s="157">
        <f t="shared" si="2"/>
        <v>0</v>
      </c>
      <c r="G55" s="15">
        <f t="shared" si="3"/>
        <v>1</v>
      </c>
      <c r="H55" s="102"/>
    </row>
    <row r="56" s="182" customFormat="1" ht="18.75" spans="1:8">
      <c r="A56" s="56"/>
      <c r="B56" s="184">
        <v>54</v>
      </c>
      <c r="C56" s="12">
        <v>20182531</v>
      </c>
      <c r="D56" s="15">
        <v>0</v>
      </c>
      <c r="E56" s="15">
        <v>32</v>
      </c>
      <c r="F56" s="157">
        <f t="shared" si="2"/>
        <v>0</v>
      </c>
      <c r="G56" s="15">
        <f t="shared" si="3"/>
        <v>1</v>
      </c>
      <c r="H56" s="102"/>
    </row>
    <row r="57" s="182" customFormat="1" ht="18.75" spans="1:8">
      <c r="A57" s="56"/>
      <c r="B57" s="184">
        <v>55</v>
      </c>
      <c r="C57" s="12">
        <v>20182532</v>
      </c>
      <c r="D57" s="15">
        <v>0</v>
      </c>
      <c r="E57" s="15">
        <v>32</v>
      </c>
      <c r="F57" s="157">
        <f t="shared" si="2"/>
        <v>0</v>
      </c>
      <c r="G57" s="15">
        <f t="shared" si="3"/>
        <v>1</v>
      </c>
      <c r="H57" s="102"/>
    </row>
    <row r="58" s="182" customFormat="1" ht="18.75" spans="1:8">
      <c r="A58" s="56"/>
      <c r="B58" s="184">
        <v>56</v>
      </c>
      <c r="C58" s="12">
        <v>20182533</v>
      </c>
      <c r="D58" s="15">
        <v>0</v>
      </c>
      <c r="E58" s="15">
        <v>32</v>
      </c>
      <c r="F58" s="157">
        <f t="shared" si="2"/>
        <v>0</v>
      </c>
      <c r="G58" s="15">
        <f t="shared" si="3"/>
        <v>1</v>
      </c>
      <c r="H58" s="102"/>
    </row>
    <row r="59" s="182" customFormat="1" ht="18.75" spans="1:8">
      <c r="A59" s="56"/>
      <c r="B59" s="184">
        <v>57</v>
      </c>
      <c r="C59" s="12">
        <v>20182534</v>
      </c>
      <c r="D59" s="15">
        <v>0</v>
      </c>
      <c r="E59" s="15">
        <v>37</v>
      </c>
      <c r="F59" s="157">
        <f t="shared" si="2"/>
        <v>0</v>
      </c>
      <c r="G59" s="15">
        <f t="shared" si="3"/>
        <v>1</v>
      </c>
      <c r="H59" s="102"/>
    </row>
    <row r="60" s="182" customFormat="1" ht="18.75" spans="1:8">
      <c r="A60" s="56"/>
      <c r="B60" s="184">
        <v>58</v>
      </c>
      <c r="C60" s="12">
        <v>20182535</v>
      </c>
      <c r="D60" s="15">
        <v>0</v>
      </c>
      <c r="E60" s="15">
        <v>37</v>
      </c>
      <c r="F60" s="157">
        <f t="shared" si="2"/>
        <v>0</v>
      </c>
      <c r="G60" s="15">
        <f t="shared" si="3"/>
        <v>1</v>
      </c>
      <c r="H60" s="102"/>
    </row>
    <row r="61" s="182" customFormat="1" ht="18.75" spans="1:8">
      <c r="A61" s="56"/>
      <c r="B61" s="184">
        <v>59</v>
      </c>
      <c r="C61" s="12">
        <v>20182536</v>
      </c>
      <c r="D61" s="15">
        <v>0</v>
      </c>
      <c r="E61" s="15">
        <v>35</v>
      </c>
      <c r="F61" s="157">
        <f t="shared" si="2"/>
        <v>0</v>
      </c>
      <c r="G61" s="15">
        <f t="shared" si="3"/>
        <v>1</v>
      </c>
      <c r="H61" s="102"/>
    </row>
    <row r="62" s="182" customFormat="1" ht="18.75" spans="1:8">
      <c r="A62" s="56"/>
      <c r="B62" s="184">
        <v>60</v>
      </c>
      <c r="C62" s="12">
        <v>20182631</v>
      </c>
      <c r="D62" s="15">
        <v>0</v>
      </c>
      <c r="E62" s="15">
        <v>38</v>
      </c>
      <c r="F62" s="157">
        <f t="shared" si="2"/>
        <v>0</v>
      </c>
      <c r="G62" s="15">
        <f t="shared" si="3"/>
        <v>1</v>
      </c>
      <c r="H62" s="102"/>
    </row>
    <row r="63" s="182" customFormat="1" ht="18.75" spans="1:8">
      <c r="A63" s="56"/>
      <c r="B63" s="184">
        <v>61</v>
      </c>
      <c r="C63" s="12">
        <v>20182632</v>
      </c>
      <c r="D63" s="15">
        <v>0</v>
      </c>
      <c r="E63" s="15">
        <v>37</v>
      </c>
      <c r="F63" s="157">
        <f t="shared" si="2"/>
        <v>0</v>
      </c>
      <c r="G63" s="15">
        <f t="shared" si="3"/>
        <v>1</v>
      </c>
      <c r="H63" s="102"/>
    </row>
    <row r="64" s="182" customFormat="1" ht="18.75" spans="1:8">
      <c r="A64" s="56"/>
      <c r="B64" s="184">
        <v>62</v>
      </c>
      <c r="C64" s="12">
        <v>20182633</v>
      </c>
      <c r="D64" s="15">
        <v>0</v>
      </c>
      <c r="E64" s="15">
        <v>39</v>
      </c>
      <c r="F64" s="157">
        <f t="shared" si="2"/>
        <v>0</v>
      </c>
      <c r="G64" s="15">
        <f t="shared" si="3"/>
        <v>1</v>
      </c>
      <c r="H64" s="102"/>
    </row>
    <row r="65" s="182" customFormat="1" ht="18.75" spans="1:8">
      <c r="A65" s="56"/>
      <c r="B65" s="184">
        <v>63</v>
      </c>
      <c r="C65" s="12">
        <v>20182634</v>
      </c>
      <c r="D65" s="15">
        <v>0</v>
      </c>
      <c r="E65" s="15">
        <v>39</v>
      </c>
      <c r="F65" s="157">
        <f t="shared" si="2"/>
        <v>0</v>
      </c>
      <c r="G65" s="15">
        <f t="shared" si="3"/>
        <v>1</v>
      </c>
      <c r="H65" s="102"/>
    </row>
    <row r="66" s="182" customFormat="1" ht="18.75" spans="1:8">
      <c r="A66" s="56"/>
      <c r="B66" s="184">
        <v>64</v>
      </c>
      <c r="C66" s="12">
        <v>20192431</v>
      </c>
      <c r="D66" s="15">
        <v>0</v>
      </c>
      <c r="E66" s="15">
        <v>36</v>
      </c>
      <c r="F66" s="157">
        <f t="shared" si="2"/>
        <v>0</v>
      </c>
      <c r="G66" s="15">
        <f t="shared" si="3"/>
        <v>1</v>
      </c>
      <c r="H66" s="102"/>
    </row>
    <row r="67" s="182" customFormat="1" ht="18.75" spans="1:8">
      <c r="A67" s="56"/>
      <c r="B67" s="184">
        <v>65</v>
      </c>
      <c r="C67" s="12">
        <v>20192432</v>
      </c>
      <c r="D67" s="15">
        <v>0</v>
      </c>
      <c r="E67" s="15">
        <v>36</v>
      </c>
      <c r="F67" s="157">
        <f t="shared" si="2"/>
        <v>0</v>
      </c>
      <c r="G67" s="15">
        <f t="shared" si="3"/>
        <v>1</v>
      </c>
      <c r="H67" s="102"/>
    </row>
    <row r="68" s="182" customFormat="1" ht="18.75" spans="1:8">
      <c r="A68" s="56"/>
      <c r="B68" s="184">
        <v>66</v>
      </c>
      <c r="C68" s="12">
        <v>20192433</v>
      </c>
      <c r="D68" s="15">
        <v>0</v>
      </c>
      <c r="E68" s="15">
        <v>36</v>
      </c>
      <c r="F68" s="157">
        <f t="shared" si="2"/>
        <v>0</v>
      </c>
      <c r="G68" s="15">
        <f t="shared" si="3"/>
        <v>1</v>
      </c>
      <c r="H68" s="15"/>
    </row>
    <row r="69" s="182" customFormat="1" ht="18.75" spans="1:8">
      <c r="A69" s="56"/>
      <c r="B69" s="184">
        <v>67</v>
      </c>
      <c r="C69" s="12">
        <v>20192434</v>
      </c>
      <c r="D69" s="15">
        <v>0</v>
      </c>
      <c r="E69" s="15">
        <v>35</v>
      </c>
      <c r="F69" s="157">
        <f t="shared" si="2"/>
        <v>0</v>
      </c>
      <c r="G69" s="15">
        <f t="shared" si="3"/>
        <v>1</v>
      </c>
      <c r="H69" s="15"/>
    </row>
    <row r="70" s="182" customFormat="1" ht="18.75" spans="1:8">
      <c r="A70" s="56"/>
      <c r="B70" s="184">
        <v>68</v>
      </c>
      <c r="C70" s="12">
        <v>20192435</v>
      </c>
      <c r="D70" s="15">
        <v>0</v>
      </c>
      <c r="E70" s="15">
        <v>24</v>
      </c>
      <c r="F70" s="157">
        <f t="shared" si="2"/>
        <v>0</v>
      </c>
      <c r="G70" s="15">
        <f t="shared" si="3"/>
        <v>1</v>
      </c>
      <c r="H70" s="15"/>
    </row>
    <row r="71" s="182" customFormat="1" ht="18.75" spans="1:8">
      <c r="A71" s="56"/>
      <c r="B71" s="184">
        <v>69</v>
      </c>
      <c r="C71" s="12">
        <v>20192436</v>
      </c>
      <c r="D71" s="15">
        <v>0</v>
      </c>
      <c r="E71" s="15">
        <v>25</v>
      </c>
      <c r="F71" s="157">
        <f t="shared" si="2"/>
        <v>0</v>
      </c>
      <c r="G71" s="15">
        <f t="shared" si="3"/>
        <v>1</v>
      </c>
      <c r="H71" s="15"/>
    </row>
    <row r="72" s="182" customFormat="1" ht="18.75" spans="1:8">
      <c r="A72" s="56"/>
      <c r="B72" s="184">
        <v>70</v>
      </c>
      <c r="C72" s="12">
        <v>20192437</v>
      </c>
      <c r="D72" s="15">
        <v>0</v>
      </c>
      <c r="E72" s="15">
        <v>28</v>
      </c>
      <c r="F72" s="157">
        <f t="shared" si="2"/>
        <v>0</v>
      </c>
      <c r="G72" s="15">
        <f t="shared" si="3"/>
        <v>1</v>
      </c>
      <c r="H72" s="15"/>
    </row>
    <row r="73" s="182" customFormat="1" ht="18.75" spans="1:8">
      <c r="A73" s="56"/>
      <c r="B73" s="184">
        <v>71</v>
      </c>
      <c r="C73" s="12">
        <v>20192531</v>
      </c>
      <c r="D73" s="15">
        <v>0</v>
      </c>
      <c r="E73" s="15">
        <v>35</v>
      </c>
      <c r="F73" s="157">
        <f t="shared" si="2"/>
        <v>0</v>
      </c>
      <c r="G73" s="15">
        <f t="shared" si="3"/>
        <v>1</v>
      </c>
      <c r="H73" s="15"/>
    </row>
    <row r="74" s="182" customFormat="1" ht="18.75" spans="1:8">
      <c r="A74" s="56"/>
      <c r="B74" s="184">
        <v>72</v>
      </c>
      <c r="C74" s="12">
        <v>20192532</v>
      </c>
      <c r="D74" s="15">
        <v>0</v>
      </c>
      <c r="E74" s="15">
        <v>38</v>
      </c>
      <c r="F74" s="157">
        <f t="shared" si="2"/>
        <v>0</v>
      </c>
      <c r="G74" s="15">
        <f t="shared" si="3"/>
        <v>1</v>
      </c>
      <c r="H74" s="15"/>
    </row>
    <row r="75" s="182" customFormat="1" ht="18.75" spans="1:8">
      <c r="A75" s="56"/>
      <c r="B75" s="184">
        <v>73</v>
      </c>
      <c r="C75" s="12">
        <v>20192533</v>
      </c>
      <c r="D75" s="15">
        <v>0</v>
      </c>
      <c r="E75" s="15">
        <v>37</v>
      </c>
      <c r="F75" s="157">
        <f t="shared" si="2"/>
        <v>0</v>
      </c>
      <c r="G75" s="15">
        <f t="shared" si="3"/>
        <v>1</v>
      </c>
      <c r="H75" s="15"/>
    </row>
    <row r="76" s="182" customFormat="1" ht="18.75" spans="1:8">
      <c r="A76" s="56"/>
      <c r="B76" s="184">
        <v>74</v>
      </c>
      <c r="C76" s="12">
        <v>20192534</v>
      </c>
      <c r="D76" s="15">
        <v>0</v>
      </c>
      <c r="E76" s="15">
        <v>35</v>
      </c>
      <c r="F76" s="157">
        <f t="shared" si="2"/>
        <v>0</v>
      </c>
      <c r="G76" s="15">
        <f t="shared" si="3"/>
        <v>1</v>
      </c>
      <c r="H76" s="15"/>
    </row>
    <row r="77" s="182" customFormat="1" ht="18.75" spans="1:8">
      <c r="A77" s="56"/>
      <c r="B77" s="184">
        <v>75</v>
      </c>
      <c r="C77" s="12">
        <v>20192535</v>
      </c>
      <c r="D77" s="15">
        <v>0</v>
      </c>
      <c r="E77" s="15">
        <v>29</v>
      </c>
      <c r="F77" s="157">
        <f t="shared" si="2"/>
        <v>0</v>
      </c>
      <c r="G77" s="15">
        <f t="shared" si="3"/>
        <v>1</v>
      </c>
      <c r="H77" s="15"/>
    </row>
    <row r="78" s="182" customFormat="1" ht="18.75" spans="1:8">
      <c r="A78" s="56"/>
      <c r="B78" s="184">
        <v>76</v>
      </c>
      <c r="C78" s="12">
        <v>20192536</v>
      </c>
      <c r="D78" s="15">
        <v>0</v>
      </c>
      <c r="E78" s="15">
        <v>29</v>
      </c>
      <c r="F78" s="157">
        <f t="shared" si="2"/>
        <v>0</v>
      </c>
      <c r="G78" s="15">
        <f t="shared" si="3"/>
        <v>1</v>
      </c>
      <c r="H78" s="15"/>
    </row>
    <row r="79" s="182" customFormat="1" ht="18.75" spans="1:8">
      <c r="A79" s="56"/>
      <c r="B79" s="188">
        <v>77</v>
      </c>
      <c r="C79" s="190">
        <v>20192631</v>
      </c>
      <c r="D79" s="185">
        <v>1</v>
      </c>
      <c r="E79" s="185">
        <v>39</v>
      </c>
      <c r="F79" s="191">
        <f t="shared" si="2"/>
        <v>0.0256410256410256</v>
      </c>
      <c r="G79" s="185">
        <f t="shared" si="3"/>
        <v>64</v>
      </c>
      <c r="H79" s="185" t="s">
        <v>28</v>
      </c>
    </row>
    <row r="80" s="182" customFormat="1" ht="18.75" spans="1:8">
      <c r="A80" s="56"/>
      <c r="B80" s="184">
        <v>78</v>
      </c>
      <c r="C80" s="12">
        <v>20192632</v>
      </c>
      <c r="D80" s="15">
        <v>0</v>
      </c>
      <c r="E80" s="15">
        <v>39</v>
      </c>
      <c r="F80" s="157">
        <f t="shared" si="2"/>
        <v>0</v>
      </c>
      <c r="G80" s="15">
        <f t="shared" si="3"/>
        <v>1</v>
      </c>
      <c r="H80" s="15"/>
    </row>
    <row r="81" s="182" customFormat="1" ht="18.75" spans="1:8">
      <c r="A81" s="56"/>
      <c r="B81" s="184">
        <v>79</v>
      </c>
      <c r="C81" s="12">
        <v>20192633</v>
      </c>
      <c r="D81" s="15">
        <v>0</v>
      </c>
      <c r="E81" s="15">
        <v>36</v>
      </c>
      <c r="F81" s="157">
        <f t="shared" si="2"/>
        <v>0</v>
      </c>
      <c r="G81" s="15">
        <f t="shared" si="3"/>
        <v>1</v>
      </c>
      <c r="H81" s="15"/>
    </row>
    <row r="82" s="182" customFormat="1" ht="18.75" spans="1:8">
      <c r="A82" s="56"/>
      <c r="B82" s="184">
        <v>80</v>
      </c>
      <c r="C82" s="12">
        <v>20192634</v>
      </c>
      <c r="D82" s="15">
        <v>0</v>
      </c>
      <c r="E82" s="15">
        <v>35</v>
      </c>
      <c r="F82" s="157">
        <f t="shared" si="2"/>
        <v>0</v>
      </c>
      <c r="G82" s="15">
        <f t="shared" si="3"/>
        <v>1</v>
      </c>
      <c r="H82" s="15"/>
    </row>
    <row r="83" s="182" customFormat="1" ht="18.75" spans="1:8">
      <c r="A83" s="56"/>
      <c r="B83" s="184">
        <v>81</v>
      </c>
      <c r="C83" s="12">
        <v>20202430</v>
      </c>
      <c r="D83" s="15">
        <v>0</v>
      </c>
      <c r="E83" s="15">
        <v>41</v>
      </c>
      <c r="F83" s="157">
        <f t="shared" si="2"/>
        <v>0</v>
      </c>
      <c r="G83" s="15">
        <f t="shared" si="3"/>
        <v>1</v>
      </c>
      <c r="H83" s="15"/>
    </row>
    <row r="84" s="182" customFormat="1" ht="18.75" spans="1:8">
      <c r="A84" s="56"/>
      <c r="B84" s="184">
        <v>82</v>
      </c>
      <c r="C84" s="12">
        <v>20202431</v>
      </c>
      <c r="D84" s="15">
        <v>0</v>
      </c>
      <c r="E84" s="15">
        <v>42</v>
      </c>
      <c r="F84" s="157">
        <f t="shared" si="2"/>
        <v>0</v>
      </c>
      <c r="G84" s="15">
        <f t="shared" si="3"/>
        <v>1</v>
      </c>
      <c r="H84" s="15"/>
    </row>
    <row r="85" s="182" customFormat="1" ht="18.75" spans="1:8">
      <c r="A85" s="56"/>
      <c r="B85" s="184">
        <v>83</v>
      </c>
      <c r="C85" s="12">
        <v>20202432</v>
      </c>
      <c r="D85" s="15">
        <v>0</v>
      </c>
      <c r="E85" s="15">
        <v>40</v>
      </c>
      <c r="F85" s="157">
        <f t="shared" si="2"/>
        <v>0</v>
      </c>
      <c r="G85" s="15">
        <f t="shared" si="3"/>
        <v>1</v>
      </c>
      <c r="H85" s="15"/>
    </row>
    <row r="86" s="182" customFormat="1" ht="18.75" spans="1:8">
      <c r="A86" s="56"/>
      <c r="B86" s="184">
        <v>84</v>
      </c>
      <c r="C86" s="12">
        <v>20202433</v>
      </c>
      <c r="D86" s="15">
        <v>0</v>
      </c>
      <c r="E86" s="15">
        <v>40</v>
      </c>
      <c r="F86" s="157">
        <f t="shared" si="2"/>
        <v>0</v>
      </c>
      <c r="G86" s="15">
        <f t="shared" si="3"/>
        <v>1</v>
      </c>
      <c r="H86" s="15"/>
    </row>
    <row r="87" s="182" customFormat="1" ht="18.75" spans="1:8">
      <c r="A87" s="56"/>
      <c r="B87" s="184">
        <v>85</v>
      </c>
      <c r="C87" s="12">
        <v>20202434</v>
      </c>
      <c r="D87" s="15">
        <v>0</v>
      </c>
      <c r="E87" s="15">
        <v>42</v>
      </c>
      <c r="F87" s="157">
        <f t="shared" si="2"/>
        <v>0</v>
      </c>
      <c r="G87" s="15">
        <f t="shared" si="3"/>
        <v>1</v>
      </c>
      <c r="H87" s="15"/>
    </row>
    <row r="88" s="182" customFormat="1" ht="18.75" spans="1:8">
      <c r="A88" s="56"/>
      <c r="B88" s="184">
        <v>86</v>
      </c>
      <c r="C88" s="12">
        <v>20202435</v>
      </c>
      <c r="D88" s="15">
        <v>0</v>
      </c>
      <c r="E88" s="15">
        <v>50</v>
      </c>
      <c r="F88" s="157">
        <f t="shared" si="2"/>
        <v>0</v>
      </c>
      <c r="G88" s="15">
        <f t="shared" si="3"/>
        <v>1</v>
      </c>
      <c r="H88" s="15"/>
    </row>
    <row r="89" s="182" customFormat="1" ht="18.75" spans="1:8">
      <c r="A89" s="56"/>
      <c r="B89" s="184">
        <v>87</v>
      </c>
      <c r="C89" s="12">
        <v>20202531</v>
      </c>
      <c r="D89" s="15">
        <v>0</v>
      </c>
      <c r="E89" s="15">
        <v>39</v>
      </c>
      <c r="F89" s="157">
        <f t="shared" si="2"/>
        <v>0</v>
      </c>
      <c r="G89" s="15">
        <f t="shared" si="3"/>
        <v>1</v>
      </c>
      <c r="H89" s="15"/>
    </row>
    <row r="90" s="182" customFormat="1" ht="18.75" spans="1:8">
      <c r="A90" s="56"/>
      <c r="B90" s="188">
        <v>88</v>
      </c>
      <c r="C90" s="190">
        <v>20202532</v>
      </c>
      <c r="D90" s="185">
        <v>1</v>
      </c>
      <c r="E90" s="185">
        <v>34</v>
      </c>
      <c r="F90" s="191">
        <f t="shared" si="2"/>
        <v>0.0294117647058824</v>
      </c>
      <c r="G90" s="185">
        <f t="shared" si="3"/>
        <v>66</v>
      </c>
      <c r="H90" s="185" t="s">
        <v>28</v>
      </c>
    </row>
    <row r="91" s="182" customFormat="1" ht="18.75" spans="1:8">
      <c r="A91" s="56"/>
      <c r="B91" s="184">
        <v>89</v>
      </c>
      <c r="C91" s="12">
        <v>20202533</v>
      </c>
      <c r="D91" s="15">
        <v>0</v>
      </c>
      <c r="E91" s="15">
        <v>40</v>
      </c>
      <c r="F91" s="157">
        <f t="shared" si="2"/>
        <v>0</v>
      </c>
      <c r="G91" s="15">
        <f t="shared" si="3"/>
        <v>1</v>
      </c>
      <c r="H91" s="15"/>
    </row>
    <row r="92" s="182" customFormat="1" ht="18.75" spans="1:8">
      <c r="A92" s="56"/>
      <c r="B92" s="184">
        <v>90</v>
      </c>
      <c r="C92" s="12">
        <v>20202534</v>
      </c>
      <c r="D92" s="15">
        <v>0</v>
      </c>
      <c r="E92" s="15">
        <v>36</v>
      </c>
      <c r="F92" s="157">
        <f t="shared" si="2"/>
        <v>0</v>
      </c>
      <c r="G92" s="15">
        <f t="shared" si="3"/>
        <v>1</v>
      </c>
      <c r="H92" s="15"/>
    </row>
    <row r="93" s="182" customFormat="1" ht="18.75" spans="1:8">
      <c r="A93" s="56"/>
      <c r="B93" s="184">
        <v>91</v>
      </c>
      <c r="C93" s="12">
        <v>20202535</v>
      </c>
      <c r="D93" s="15">
        <v>0</v>
      </c>
      <c r="E93" s="15">
        <v>26</v>
      </c>
      <c r="F93" s="157">
        <f t="shared" si="2"/>
        <v>0</v>
      </c>
      <c r="G93" s="15">
        <f t="shared" si="3"/>
        <v>1</v>
      </c>
      <c r="H93" s="15"/>
    </row>
    <row r="94" s="182" customFormat="1" ht="18.75" spans="1:8">
      <c r="A94" s="56"/>
      <c r="B94" s="184">
        <v>92</v>
      </c>
      <c r="C94" s="12">
        <v>20202536</v>
      </c>
      <c r="D94" s="15">
        <v>0</v>
      </c>
      <c r="E94" s="15">
        <v>26</v>
      </c>
      <c r="F94" s="157">
        <f t="shared" si="2"/>
        <v>0</v>
      </c>
      <c r="G94" s="15">
        <f t="shared" si="3"/>
        <v>1</v>
      </c>
      <c r="H94" s="15"/>
    </row>
    <row r="95" s="182" customFormat="1" ht="18.75" spans="1:8">
      <c r="A95" s="56"/>
      <c r="B95" s="184">
        <v>93</v>
      </c>
      <c r="C95" s="12">
        <v>20202631</v>
      </c>
      <c r="D95" s="15">
        <v>0</v>
      </c>
      <c r="E95" s="15">
        <v>46</v>
      </c>
      <c r="F95" s="157">
        <f t="shared" si="2"/>
        <v>0</v>
      </c>
      <c r="G95" s="15">
        <f t="shared" si="3"/>
        <v>1</v>
      </c>
      <c r="H95" s="15"/>
    </row>
    <row r="96" s="182" customFormat="1" ht="18.75" spans="1:8">
      <c r="A96" s="56"/>
      <c r="B96" s="184">
        <v>94</v>
      </c>
      <c r="C96" s="12">
        <v>20202632</v>
      </c>
      <c r="D96" s="15">
        <v>0</v>
      </c>
      <c r="E96" s="15">
        <v>45</v>
      </c>
      <c r="F96" s="157">
        <f t="shared" si="2"/>
        <v>0</v>
      </c>
      <c r="G96" s="15">
        <f t="shared" si="3"/>
        <v>1</v>
      </c>
      <c r="H96" s="15"/>
    </row>
    <row r="97" s="182" customFormat="1" ht="18.75" spans="1:8">
      <c r="A97" s="56"/>
      <c r="B97" s="184">
        <v>95</v>
      </c>
      <c r="C97" s="12">
        <v>20202633</v>
      </c>
      <c r="D97" s="15">
        <v>0</v>
      </c>
      <c r="E97" s="15">
        <v>35</v>
      </c>
      <c r="F97" s="157">
        <f t="shared" si="2"/>
        <v>0</v>
      </c>
      <c r="G97" s="15">
        <f t="shared" si="3"/>
        <v>1</v>
      </c>
      <c r="H97" s="15"/>
    </row>
    <row r="98" s="182" customFormat="1" ht="18.75" spans="1:8">
      <c r="A98" s="56"/>
      <c r="B98" s="184">
        <v>96</v>
      </c>
      <c r="C98" s="12">
        <v>20202634</v>
      </c>
      <c r="D98" s="15">
        <v>0</v>
      </c>
      <c r="E98" s="15">
        <v>32</v>
      </c>
      <c r="F98" s="157">
        <f t="shared" si="2"/>
        <v>0</v>
      </c>
      <c r="G98" s="15">
        <f t="shared" si="3"/>
        <v>1</v>
      </c>
      <c r="H98" s="15"/>
    </row>
    <row r="99" s="182" customFormat="1" ht="18.75" spans="1:8">
      <c r="A99" s="56"/>
      <c r="B99" s="184">
        <v>97</v>
      </c>
      <c r="C99" s="12">
        <v>20202641</v>
      </c>
      <c r="D99" s="15">
        <v>0</v>
      </c>
      <c r="E99" s="15">
        <v>47</v>
      </c>
      <c r="F99" s="157">
        <f t="shared" si="2"/>
        <v>0</v>
      </c>
      <c r="G99" s="15">
        <f t="shared" si="3"/>
        <v>1</v>
      </c>
      <c r="H99" s="15"/>
    </row>
    <row r="100" s="182" customFormat="1" ht="18.75" spans="1:8">
      <c r="A100" s="56"/>
      <c r="B100" s="184">
        <v>98</v>
      </c>
      <c r="C100" s="12">
        <v>20202642</v>
      </c>
      <c r="D100" s="15">
        <v>0</v>
      </c>
      <c r="E100" s="15">
        <v>44</v>
      </c>
      <c r="F100" s="157">
        <f t="shared" si="2"/>
        <v>0</v>
      </c>
      <c r="G100" s="15">
        <f t="shared" si="3"/>
        <v>1</v>
      </c>
      <c r="H100" s="15"/>
    </row>
    <row r="101" s="182" customFormat="1" ht="18.75" spans="1:8">
      <c r="A101" s="56"/>
      <c r="B101" s="184">
        <v>99</v>
      </c>
      <c r="C101" s="12">
        <v>20202643</v>
      </c>
      <c r="D101" s="15">
        <v>0</v>
      </c>
      <c r="E101" s="15">
        <v>41</v>
      </c>
      <c r="F101" s="157">
        <f t="shared" si="2"/>
        <v>0</v>
      </c>
      <c r="G101" s="15">
        <f t="shared" si="3"/>
        <v>1</v>
      </c>
      <c r="H101" s="15"/>
    </row>
    <row r="102" s="182" customFormat="1" ht="18.75" spans="1:8">
      <c r="A102" s="56"/>
      <c r="B102" s="184">
        <v>100</v>
      </c>
      <c r="C102" s="12">
        <v>20212431</v>
      </c>
      <c r="D102" s="15">
        <v>0</v>
      </c>
      <c r="E102" s="15">
        <v>45</v>
      </c>
      <c r="F102" s="157">
        <f t="shared" si="2"/>
        <v>0</v>
      </c>
      <c r="G102" s="15">
        <f t="shared" si="3"/>
        <v>1</v>
      </c>
      <c r="H102" s="15"/>
    </row>
    <row r="103" s="182" customFormat="1" ht="18.75" spans="1:8">
      <c r="A103" s="56"/>
      <c r="B103" s="184">
        <v>101</v>
      </c>
      <c r="C103" s="12">
        <v>20212432</v>
      </c>
      <c r="D103" s="15">
        <v>0</v>
      </c>
      <c r="E103" s="15">
        <v>45</v>
      </c>
      <c r="F103" s="157">
        <f t="shared" si="2"/>
        <v>0</v>
      </c>
      <c r="G103" s="15">
        <f t="shared" si="3"/>
        <v>1</v>
      </c>
      <c r="H103" s="15"/>
    </row>
    <row r="104" s="182" customFormat="1" ht="18.75" spans="1:8">
      <c r="A104" s="56"/>
      <c r="B104" s="184">
        <v>102</v>
      </c>
      <c r="C104" s="12">
        <v>20212433</v>
      </c>
      <c r="D104" s="15">
        <v>0</v>
      </c>
      <c r="E104" s="15">
        <v>45</v>
      </c>
      <c r="F104" s="157">
        <f t="shared" si="2"/>
        <v>0</v>
      </c>
      <c r="G104" s="15">
        <f t="shared" si="3"/>
        <v>1</v>
      </c>
      <c r="H104" s="15"/>
    </row>
    <row r="105" s="182" customFormat="1" ht="18.75" spans="1:8">
      <c r="A105" s="56"/>
      <c r="B105" s="184">
        <v>103</v>
      </c>
      <c r="C105" s="12">
        <v>20212434</v>
      </c>
      <c r="D105" s="15">
        <v>0</v>
      </c>
      <c r="E105" s="15">
        <v>45</v>
      </c>
      <c r="F105" s="157">
        <f t="shared" si="2"/>
        <v>0</v>
      </c>
      <c r="G105" s="15">
        <f t="shared" si="3"/>
        <v>1</v>
      </c>
      <c r="H105" s="15"/>
    </row>
    <row r="106" s="182" customFormat="1" ht="18.75" spans="1:8">
      <c r="A106" s="56"/>
      <c r="B106" s="184">
        <v>104</v>
      </c>
      <c r="C106" s="12">
        <v>20212435</v>
      </c>
      <c r="D106" s="15">
        <v>0</v>
      </c>
      <c r="E106" s="15">
        <v>45</v>
      </c>
      <c r="F106" s="157">
        <f t="shared" si="2"/>
        <v>0</v>
      </c>
      <c r="G106" s="15">
        <f t="shared" si="3"/>
        <v>1</v>
      </c>
      <c r="H106" s="15"/>
    </row>
    <row r="107" s="182" customFormat="1" ht="18.75" spans="1:8">
      <c r="A107" s="56"/>
      <c r="B107" s="184">
        <v>105</v>
      </c>
      <c r="C107" s="12">
        <v>20212531</v>
      </c>
      <c r="D107" s="15">
        <v>0</v>
      </c>
      <c r="E107" s="15">
        <v>35</v>
      </c>
      <c r="F107" s="157">
        <f t="shared" si="2"/>
        <v>0</v>
      </c>
      <c r="G107" s="15">
        <f t="shared" si="3"/>
        <v>1</v>
      </c>
      <c r="H107" s="15"/>
    </row>
    <row r="108" s="182" customFormat="1" ht="18.75" spans="1:8">
      <c r="A108" s="56"/>
      <c r="B108" s="184">
        <v>106</v>
      </c>
      <c r="C108" s="12">
        <v>20212532</v>
      </c>
      <c r="D108" s="15">
        <v>0</v>
      </c>
      <c r="E108" s="15">
        <v>35</v>
      </c>
      <c r="F108" s="157">
        <f t="shared" si="2"/>
        <v>0</v>
      </c>
      <c r="G108" s="15">
        <f t="shared" si="3"/>
        <v>1</v>
      </c>
      <c r="H108" s="15"/>
    </row>
    <row r="109" s="182" customFormat="1" ht="18.75" spans="1:8">
      <c r="A109" s="56"/>
      <c r="B109" s="184">
        <v>107</v>
      </c>
      <c r="C109" s="12">
        <v>20212533</v>
      </c>
      <c r="D109" s="15">
        <v>0</v>
      </c>
      <c r="E109" s="15">
        <v>33</v>
      </c>
      <c r="F109" s="157">
        <f t="shared" si="2"/>
        <v>0</v>
      </c>
      <c r="G109" s="15">
        <f t="shared" si="3"/>
        <v>1</v>
      </c>
      <c r="H109" s="15"/>
    </row>
    <row r="110" s="182" customFormat="1" ht="18.75" spans="1:8">
      <c r="A110" s="56"/>
      <c r="B110" s="184">
        <v>108</v>
      </c>
      <c r="C110" s="12">
        <v>20212534</v>
      </c>
      <c r="D110" s="15">
        <v>0</v>
      </c>
      <c r="E110" s="15">
        <v>40</v>
      </c>
      <c r="F110" s="157">
        <f t="shared" si="2"/>
        <v>0</v>
      </c>
      <c r="G110" s="15">
        <f t="shared" si="3"/>
        <v>1</v>
      </c>
      <c r="H110" s="15"/>
    </row>
    <row r="111" s="182" customFormat="1" ht="18.75" spans="1:8">
      <c r="A111" s="56"/>
      <c r="B111" s="184">
        <v>109</v>
      </c>
      <c r="C111" s="12">
        <v>20212535</v>
      </c>
      <c r="D111" s="15">
        <v>0</v>
      </c>
      <c r="E111" s="15">
        <v>35</v>
      </c>
      <c r="F111" s="157">
        <f t="shared" si="2"/>
        <v>0</v>
      </c>
      <c r="G111" s="15">
        <f t="shared" si="3"/>
        <v>1</v>
      </c>
      <c r="H111" s="15"/>
    </row>
    <row r="112" s="182" customFormat="1" ht="18.75" spans="1:8">
      <c r="A112" s="56"/>
      <c r="B112" s="188">
        <v>110</v>
      </c>
      <c r="C112" s="190">
        <v>20212631</v>
      </c>
      <c r="D112" s="185">
        <v>1</v>
      </c>
      <c r="E112" s="185">
        <v>39</v>
      </c>
      <c r="F112" s="191">
        <f t="shared" si="2"/>
        <v>0.0256410256410256</v>
      </c>
      <c r="G112" s="185">
        <f t="shared" si="3"/>
        <v>64</v>
      </c>
      <c r="H112" s="185" t="s">
        <v>28</v>
      </c>
    </row>
    <row r="113" s="182" customFormat="1" ht="18.75" spans="1:8">
      <c r="A113" s="56"/>
      <c r="B113" s="184">
        <v>111</v>
      </c>
      <c r="C113" s="12">
        <v>20212632</v>
      </c>
      <c r="D113" s="15">
        <v>0</v>
      </c>
      <c r="E113" s="15">
        <v>40</v>
      </c>
      <c r="F113" s="157">
        <f t="shared" si="2"/>
        <v>0</v>
      </c>
      <c r="G113" s="15">
        <f t="shared" si="3"/>
        <v>1</v>
      </c>
      <c r="H113" s="15"/>
    </row>
    <row r="114" s="182" customFormat="1" ht="18.75" spans="1:8">
      <c r="A114" s="56"/>
      <c r="B114" s="184">
        <v>112</v>
      </c>
      <c r="C114" s="12">
        <v>20212633</v>
      </c>
      <c r="D114" s="15">
        <v>0</v>
      </c>
      <c r="E114" s="15">
        <v>41</v>
      </c>
      <c r="F114" s="157">
        <f t="shared" si="2"/>
        <v>0</v>
      </c>
      <c r="G114" s="15">
        <f t="shared" si="3"/>
        <v>1</v>
      </c>
      <c r="H114" s="15"/>
    </row>
    <row r="115" s="182" customFormat="1" ht="18.75" spans="1:8">
      <c r="A115" s="56"/>
      <c r="B115" s="184">
        <v>113</v>
      </c>
      <c r="C115" s="12">
        <v>20212634</v>
      </c>
      <c r="D115" s="15">
        <v>0</v>
      </c>
      <c r="E115" s="15">
        <v>40</v>
      </c>
      <c r="F115" s="157">
        <f t="shared" ref="F115:F116" si="4">D115/E115</f>
        <v>0</v>
      </c>
      <c r="G115" s="15">
        <f t="shared" ref="G115" si="5">RANK(F115,$F$50:$F$115,1)</f>
        <v>1</v>
      </c>
      <c r="H115" s="102"/>
    </row>
    <row r="116" s="182" customFormat="1" ht="18.75" spans="1:8">
      <c r="A116" s="60" t="s">
        <v>4</v>
      </c>
      <c r="B116" s="184">
        <v>114</v>
      </c>
      <c r="C116" s="7">
        <v>20182731</v>
      </c>
      <c r="D116" s="7"/>
      <c r="E116" s="7">
        <v>30</v>
      </c>
      <c r="F116" s="157">
        <f t="shared" si="4"/>
        <v>0</v>
      </c>
      <c r="G116" s="15"/>
      <c r="H116" s="15" t="s">
        <v>29</v>
      </c>
    </row>
    <row r="117" s="182" customFormat="1" ht="18.75" spans="1:8">
      <c r="A117" s="162"/>
      <c r="B117" s="184">
        <v>115</v>
      </c>
      <c r="C117" s="7">
        <v>20182831</v>
      </c>
      <c r="D117" s="7"/>
      <c r="E117" s="7">
        <v>51</v>
      </c>
      <c r="F117" s="157">
        <f t="shared" ref="F117:F180" si="6">D117/E117</f>
        <v>0</v>
      </c>
      <c r="G117" s="15"/>
      <c r="H117" s="15" t="s">
        <v>29</v>
      </c>
    </row>
    <row r="118" s="182" customFormat="1" ht="18.75" spans="1:8">
      <c r="A118" s="162"/>
      <c r="B118" s="184">
        <v>116</v>
      </c>
      <c r="C118" s="7">
        <v>20182832</v>
      </c>
      <c r="D118" s="7"/>
      <c r="E118" s="7">
        <v>29</v>
      </c>
      <c r="F118" s="157">
        <f t="shared" si="6"/>
        <v>0</v>
      </c>
      <c r="G118" s="15"/>
      <c r="H118" s="15" t="s">
        <v>29</v>
      </c>
    </row>
    <row r="119" s="182" customFormat="1" ht="18.75" spans="1:8">
      <c r="A119" s="162"/>
      <c r="B119" s="184">
        <v>117</v>
      </c>
      <c r="C119" s="7">
        <v>20182833</v>
      </c>
      <c r="D119" s="7"/>
      <c r="E119" s="7">
        <v>31</v>
      </c>
      <c r="F119" s="157">
        <f t="shared" si="6"/>
        <v>0</v>
      </c>
      <c r="G119" s="15"/>
      <c r="H119" s="15" t="s">
        <v>29</v>
      </c>
    </row>
    <row r="120" s="182" customFormat="1" ht="18.75" spans="1:10">
      <c r="A120" s="162"/>
      <c r="B120" s="184">
        <v>118</v>
      </c>
      <c r="C120" s="7">
        <v>20182931</v>
      </c>
      <c r="D120" s="7"/>
      <c r="E120" s="7">
        <v>30</v>
      </c>
      <c r="F120" s="157">
        <f t="shared" si="6"/>
        <v>0</v>
      </c>
      <c r="G120" s="15"/>
      <c r="H120" s="15" t="s">
        <v>29</v>
      </c>
      <c r="J120" s="192"/>
    </row>
    <row r="121" s="182" customFormat="1" ht="18.75" spans="1:8">
      <c r="A121" s="162"/>
      <c r="B121" s="184">
        <v>119</v>
      </c>
      <c r="C121" s="7">
        <v>20182932</v>
      </c>
      <c r="D121" s="7">
        <v>0</v>
      </c>
      <c r="E121" s="7">
        <v>31</v>
      </c>
      <c r="F121" s="157">
        <f t="shared" si="6"/>
        <v>0</v>
      </c>
      <c r="G121" s="15">
        <f>RANK(F121,$F$116:$F$196,1)</f>
        <v>1</v>
      </c>
      <c r="H121" s="15"/>
    </row>
    <row r="122" s="182" customFormat="1" ht="18.75" spans="1:8">
      <c r="A122" s="162"/>
      <c r="B122" s="184">
        <v>120</v>
      </c>
      <c r="C122" s="7">
        <v>20183031</v>
      </c>
      <c r="D122" s="7"/>
      <c r="E122" s="7">
        <v>44</v>
      </c>
      <c r="F122" s="157">
        <f t="shared" si="6"/>
        <v>0</v>
      </c>
      <c r="G122" s="15"/>
      <c r="H122" s="15" t="s">
        <v>27</v>
      </c>
    </row>
    <row r="123" s="182" customFormat="1" ht="18.75" spans="1:8">
      <c r="A123" s="162"/>
      <c r="B123" s="184">
        <v>121</v>
      </c>
      <c r="C123" s="7">
        <v>20183032</v>
      </c>
      <c r="D123" s="7"/>
      <c r="E123" s="7">
        <v>44</v>
      </c>
      <c r="F123" s="157">
        <f t="shared" si="6"/>
        <v>0</v>
      </c>
      <c r="G123" s="15"/>
      <c r="H123" s="15" t="s">
        <v>27</v>
      </c>
    </row>
    <row r="124" s="182" customFormat="1" ht="18.75" spans="1:8">
      <c r="A124" s="162"/>
      <c r="B124" s="184">
        <v>122</v>
      </c>
      <c r="C124" s="7">
        <v>20183033</v>
      </c>
      <c r="D124" s="7"/>
      <c r="E124" s="7">
        <v>43</v>
      </c>
      <c r="F124" s="157">
        <f t="shared" si="6"/>
        <v>0</v>
      </c>
      <c r="G124" s="15"/>
      <c r="H124" s="15" t="s">
        <v>27</v>
      </c>
    </row>
    <row r="125" s="182" customFormat="1" ht="18.75" spans="1:8">
      <c r="A125" s="162"/>
      <c r="B125" s="184">
        <v>123</v>
      </c>
      <c r="C125" s="7">
        <v>20183034</v>
      </c>
      <c r="D125" s="7"/>
      <c r="E125" s="7">
        <v>44</v>
      </c>
      <c r="F125" s="157">
        <f t="shared" si="6"/>
        <v>0</v>
      </c>
      <c r="G125" s="15"/>
      <c r="H125" s="15" t="s">
        <v>27</v>
      </c>
    </row>
    <row r="126" s="182" customFormat="1" ht="18.75" spans="1:8">
      <c r="A126" s="162"/>
      <c r="B126" s="184">
        <v>124</v>
      </c>
      <c r="C126" s="7">
        <v>20183035</v>
      </c>
      <c r="D126" s="7"/>
      <c r="E126" s="7">
        <v>48</v>
      </c>
      <c r="F126" s="157">
        <f t="shared" si="6"/>
        <v>0</v>
      </c>
      <c r="G126" s="15"/>
      <c r="H126" s="15" t="s">
        <v>27</v>
      </c>
    </row>
    <row r="127" s="182" customFormat="1" ht="18.75" spans="1:8">
      <c r="A127" s="162"/>
      <c r="B127" s="184">
        <v>125</v>
      </c>
      <c r="C127" s="7">
        <v>20183036</v>
      </c>
      <c r="D127" s="7"/>
      <c r="E127" s="7">
        <v>45</v>
      </c>
      <c r="F127" s="157">
        <f t="shared" si="6"/>
        <v>0</v>
      </c>
      <c r="G127" s="15"/>
      <c r="H127" s="15" t="s">
        <v>27</v>
      </c>
    </row>
    <row r="128" s="182" customFormat="1" ht="18.75" spans="1:8">
      <c r="A128" s="162"/>
      <c r="B128" s="184">
        <v>126</v>
      </c>
      <c r="C128" s="7">
        <v>20183037</v>
      </c>
      <c r="D128" s="7"/>
      <c r="E128" s="7">
        <v>45</v>
      </c>
      <c r="F128" s="157">
        <f t="shared" si="6"/>
        <v>0</v>
      </c>
      <c r="G128" s="15"/>
      <c r="H128" s="15" t="s">
        <v>27</v>
      </c>
    </row>
    <row r="129" s="182" customFormat="1" ht="18.75" spans="1:8">
      <c r="A129" s="162"/>
      <c r="B129" s="184">
        <v>127</v>
      </c>
      <c r="C129" s="7">
        <v>20183038</v>
      </c>
      <c r="D129" s="7"/>
      <c r="E129" s="7">
        <v>44</v>
      </c>
      <c r="F129" s="157">
        <f t="shared" si="6"/>
        <v>0</v>
      </c>
      <c r="G129" s="15"/>
      <c r="H129" s="15" t="s">
        <v>27</v>
      </c>
    </row>
    <row r="130" s="182" customFormat="1" ht="18.75" spans="1:8">
      <c r="A130" s="162"/>
      <c r="B130" s="184">
        <v>128</v>
      </c>
      <c r="C130" s="7">
        <v>20183631</v>
      </c>
      <c r="D130" s="7"/>
      <c r="E130" s="7">
        <v>32</v>
      </c>
      <c r="F130" s="157">
        <f t="shared" si="6"/>
        <v>0</v>
      </c>
      <c r="G130" s="15"/>
      <c r="H130" s="15" t="s">
        <v>29</v>
      </c>
    </row>
    <row r="131" s="182" customFormat="1" ht="18.75" spans="1:8">
      <c r="A131" s="162"/>
      <c r="B131" s="184">
        <v>129</v>
      </c>
      <c r="C131" s="7">
        <v>20183632</v>
      </c>
      <c r="D131" s="7"/>
      <c r="E131" s="7">
        <v>30</v>
      </c>
      <c r="F131" s="157">
        <f t="shared" si="6"/>
        <v>0</v>
      </c>
      <c r="G131" s="15"/>
      <c r="H131" s="15" t="s">
        <v>29</v>
      </c>
    </row>
    <row r="132" s="182" customFormat="1" ht="18.75" spans="1:8">
      <c r="A132" s="162"/>
      <c r="B132" s="184">
        <v>130</v>
      </c>
      <c r="C132" s="7">
        <v>20183633</v>
      </c>
      <c r="D132" s="7"/>
      <c r="E132" s="7">
        <v>35</v>
      </c>
      <c r="F132" s="157">
        <f t="shared" si="6"/>
        <v>0</v>
      </c>
      <c r="G132" s="15"/>
      <c r="H132" s="15" t="s">
        <v>29</v>
      </c>
    </row>
    <row r="133" s="182" customFormat="1" ht="18.75" spans="1:8">
      <c r="A133" s="162"/>
      <c r="B133" s="184">
        <v>131</v>
      </c>
      <c r="C133" s="7">
        <v>20183634</v>
      </c>
      <c r="D133" s="7"/>
      <c r="E133" s="7">
        <v>38</v>
      </c>
      <c r="F133" s="157">
        <f t="shared" si="6"/>
        <v>0</v>
      </c>
      <c r="G133" s="15"/>
      <c r="H133" s="15" t="s">
        <v>29</v>
      </c>
    </row>
    <row r="134" s="182" customFormat="1" ht="18.75" spans="1:8">
      <c r="A134" s="162"/>
      <c r="B134" s="184">
        <v>132</v>
      </c>
      <c r="C134" s="7">
        <v>20183635</v>
      </c>
      <c r="D134" s="7">
        <v>0</v>
      </c>
      <c r="E134" s="7">
        <v>31</v>
      </c>
      <c r="F134" s="157">
        <f t="shared" si="6"/>
        <v>0</v>
      </c>
      <c r="G134" s="15">
        <f>RANK(F134,$F$116:$F$196,1)</f>
        <v>1</v>
      </c>
      <c r="H134" s="7"/>
    </row>
    <row r="135" s="182" customFormat="1" ht="18.75" spans="1:8">
      <c r="A135" s="162"/>
      <c r="B135" s="184">
        <v>133</v>
      </c>
      <c r="C135" s="7">
        <v>20192731</v>
      </c>
      <c r="D135" s="7">
        <v>0</v>
      </c>
      <c r="E135" s="7">
        <v>30</v>
      </c>
      <c r="F135" s="157">
        <f t="shared" si="6"/>
        <v>0</v>
      </c>
      <c r="G135" s="15">
        <f t="shared" ref="G135:G196" si="7">RANK(F135,$F$116:$F$196,1)</f>
        <v>1</v>
      </c>
      <c r="H135" s="7"/>
    </row>
    <row r="136" s="182" customFormat="1" ht="18.75" spans="1:8">
      <c r="A136" s="162"/>
      <c r="B136" s="184">
        <v>134</v>
      </c>
      <c r="C136" s="7">
        <v>20192831</v>
      </c>
      <c r="D136" s="7">
        <v>0</v>
      </c>
      <c r="E136" s="7">
        <v>47</v>
      </c>
      <c r="F136" s="157">
        <f t="shared" si="6"/>
        <v>0</v>
      </c>
      <c r="G136" s="15">
        <f t="shared" si="7"/>
        <v>1</v>
      </c>
      <c r="H136" s="7"/>
    </row>
    <row r="137" s="182" customFormat="1" ht="18.75" spans="1:8">
      <c r="A137" s="162"/>
      <c r="B137" s="184">
        <v>135</v>
      </c>
      <c r="C137" s="7">
        <v>20192832</v>
      </c>
      <c r="D137" s="7">
        <v>0</v>
      </c>
      <c r="E137" s="7">
        <v>29</v>
      </c>
      <c r="F137" s="157">
        <f t="shared" si="6"/>
        <v>0</v>
      </c>
      <c r="G137" s="15">
        <f t="shared" si="7"/>
        <v>1</v>
      </c>
      <c r="H137" s="7"/>
    </row>
    <row r="138" s="182" customFormat="1" ht="18.75" spans="1:8">
      <c r="A138" s="162"/>
      <c r="B138" s="184">
        <v>136</v>
      </c>
      <c r="C138" s="7">
        <v>20192833</v>
      </c>
      <c r="D138" s="7">
        <v>0</v>
      </c>
      <c r="E138" s="7">
        <v>32</v>
      </c>
      <c r="F138" s="157">
        <f t="shared" si="6"/>
        <v>0</v>
      </c>
      <c r="G138" s="15">
        <f t="shared" si="7"/>
        <v>1</v>
      </c>
      <c r="H138" s="7"/>
    </row>
    <row r="139" s="182" customFormat="1" ht="18.75" spans="1:8">
      <c r="A139" s="162"/>
      <c r="B139" s="184">
        <v>137</v>
      </c>
      <c r="C139" s="7">
        <v>20192931</v>
      </c>
      <c r="D139" s="7">
        <v>0</v>
      </c>
      <c r="E139" s="7">
        <v>31</v>
      </c>
      <c r="F139" s="157">
        <f t="shared" si="6"/>
        <v>0</v>
      </c>
      <c r="G139" s="15">
        <f t="shared" si="7"/>
        <v>1</v>
      </c>
      <c r="H139" s="7"/>
    </row>
    <row r="140" s="182" customFormat="1" ht="18.75" spans="1:8">
      <c r="A140" s="162"/>
      <c r="B140" s="184">
        <v>138</v>
      </c>
      <c r="C140" s="7">
        <v>20192932</v>
      </c>
      <c r="D140" s="7">
        <v>0</v>
      </c>
      <c r="E140" s="7">
        <v>29</v>
      </c>
      <c r="F140" s="157">
        <f t="shared" si="6"/>
        <v>0</v>
      </c>
      <c r="G140" s="15">
        <f t="shared" si="7"/>
        <v>1</v>
      </c>
      <c r="H140" s="7"/>
    </row>
    <row r="141" s="182" customFormat="1" ht="18.75" spans="1:8">
      <c r="A141" s="162"/>
      <c r="B141" s="184">
        <v>139</v>
      </c>
      <c r="C141" s="7">
        <v>20193031</v>
      </c>
      <c r="D141" s="7">
        <v>0</v>
      </c>
      <c r="E141" s="7">
        <v>45</v>
      </c>
      <c r="F141" s="157">
        <f t="shared" si="6"/>
        <v>0</v>
      </c>
      <c r="G141" s="15">
        <f t="shared" si="7"/>
        <v>1</v>
      </c>
      <c r="H141" s="7"/>
    </row>
    <row r="142" s="182" customFormat="1" ht="18.75" spans="1:8">
      <c r="A142" s="162"/>
      <c r="B142" s="184">
        <v>140</v>
      </c>
      <c r="C142" s="7">
        <v>20193032</v>
      </c>
      <c r="D142" s="7">
        <v>0</v>
      </c>
      <c r="E142" s="7">
        <v>47</v>
      </c>
      <c r="F142" s="157">
        <f t="shared" si="6"/>
        <v>0</v>
      </c>
      <c r="G142" s="15">
        <f t="shared" si="7"/>
        <v>1</v>
      </c>
      <c r="H142" s="7"/>
    </row>
    <row r="143" s="182" customFormat="1" ht="18.75" spans="1:8">
      <c r="A143" s="162"/>
      <c r="B143" s="184">
        <v>141</v>
      </c>
      <c r="C143" s="7">
        <v>20193033</v>
      </c>
      <c r="D143" s="7">
        <v>0</v>
      </c>
      <c r="E143" s="7">
        <v>46</v>
      </c>
      <c r="F143" s="157">
        <f t="shared" si="6"/>
        <v>0</v>
      </c>
      <c r="G143" s="15">
        <f t="shared" si="7"/>
        <v>1</v>
      </c>
      <c r="H143" s="7"/>
    </row>
    <row r="144" s="182" customFormat="1" ht="18.75" spans="1:8">
      <c r="A144" s="162"/>
      <c r="B144" s="184">
        <v>142</v>
      </c>
      <c r="C144" s="7">
        <v>20193034</v>
      </c>
      <c r="D144" s="7">
        <v>0</v>
      </c>
      <c r="E144" s="7">
        <v>43</v>
      </c>
      <c r="F144" s="157">
        <f t="shared" si="6"/>
        <v>0</v>
      </c>
      <c r="G144" s="15">
        <f t="shared" si="7"/>
        <v>1</v>
      </c>
      <c r="H144" s="7"/>
    </row>
    <row r="145" s="182" customFormat="1" ht="18.75" spans="1:8">
      <c r="A145" s="162"/>
      <c r="B145" s="184">
        <v>143</v>
      </c>
      <c r="C145" s="7">
        <v>20193035</v>
      </c>
      <c r="D145" s="7">
        <v>0</v>
      </c>
      <c r="E145" s="7">
        <v>43</v>
      </c>
      <c r="F145" s="157">
        <f t="shared" si="6"/>
        <v>0</v>
      </c>
      <c r="G145" s="15">
        <f t="shared" si="7"/>
        <v>1</v>
      </c>
      <c r="H145" s="7"/>
    </row>
    <row r="146" s="182" customFormat="1" ht="18.75" spans="1:8">
      <c r="A146" s="162"/>
      <c r="B146" s="184">
        <v>144</v>
      </c>
      <c r="C146" s="7">
        <v>20193036</v>
      </c>
      <c r="D146" s="7">
        <v>0</v>
      </c>
      <c r="E146" s="7">
        <v>46</v>
      </c>
      <c r="F146" s="157">
        <f t="shared" si="6"/>
        <v>0</v>
      </c>
      <c r="G146" s="15">
        <f t="shared" si="7"/>
        <v>1</v>
      </c>
      <c r="H146" s="7"/>
    </row>
    <row r="147" s="182" customFormat="1" ht="18.75" spans="1:8">
      <c r="A147" s="162"/>
      <c r="B147" s="184">
        <v>145</v>
      </c>
      <c r="C147" s="7">
        <v>20193037</v>
      </c>
      <c r="D147" s="7">
        <v>0</v>
      </c>
      <c r="E147" s="7">
        <v>43</v>
      </c>
      <c r="F147" s="157">
        <f t="shared" si="6"/>
        <v>0</v>
      </c>
      <c r="G147" s="15">
        <f t="shared" si="7"/>
        <v>1</v>
      </c>
      <c r="H147" s="7"/>
    </row>
    <row r="148" s="182" customFormat="1" ht="18.75" spans="1:8">
      <c r="A148" s="162"/>
      <c r="B148" s="184">
        <v>146</v>
      </c>
      <c r="C148" s="7">
        <v>20193038</v>
      </c>
      <c r="D148" s="7">
        <v>0</v>
      </c>
      <c r="E148" s="7">
        <v>43</v>
      </c>
      <c r="F148" s="157">
        <f t="shared" si="6"/>
        <v>0</v>
      </c>
      <c r="G148" s="15">
        <f t="shared" si="7"/>
        <v>1</v>
      </c>
      <c r="H148" s="7"/>
    </row>
    <row r="149" s="182" customFormat="1" ht="18.75" spans="1:8">
      <c r="A149" s="162"/>
      <c r="B149" s="184">
        <v>147</v>
      </c>
      <c r="C149" s="7">
        <v>20193631</v>
      </c>
      <c r="D149" s="7">
        <v>0</v>
      </c>
      <c r="E149" s="7">
        <v>30</v>
      </c>
      <c r="F149" s="157">
        <f t="shared" si="6"/>
        <v>0</v>
      </c>
      <c r="G149" s="15">
        <f t="shared" si="7"/>
        <v>1</v>
      </c>
      <c r="H149" s="7"/>
    </row>
    <row r="150" s="182" customFormat="1" ht="18.75" spans="1:8">
      <c r="A150" s="162"/>
      <c r="B150" s="184">
        <v>148</v>
      </c>
      <c r="C150" s="7">
        <v>20193632</v>
      </c>
      <c r="D150" s="7">
        <v>0</v>
      </c>
      <c r="E150" s="7">
        <v>32</v>
      </c>
      <c r="F150" s="157">
        <f t="shared" si="6"/>
        <v>0</v>
      </c>
      <c r="G150" s="15">
        <f t="shared" si="7"/>
        <v>1</v>
      </c>
      <c r="H150" s="7"/>
    </row>
    <row r="151" s="182" customFormat="1" ht="18.75" spans="1:8">
      <c r="A151" s="162"/>
      <c r="B151" s="184">
        <v>149</v>
      </c>
      <c r="C151" s="7">
        <v>20193633</v>
      </c>
      <c r="D151" s="7">
        <v>0</v>
      </c>
      <c r="E151" s="7">
        <v>37</v>
      </c>
      <c r="F151" s="157">
        <f t="shared" si="6"/>
        <v>0</v>
      </c>
      <c r="G151" s="15">
        <f t="shared" si="7"/>
        <v>1</v>
      </c>
      <c r="H151" s="7"/>
    </row>
    <row r="152" s="182" customFormat="1" ht="18.75" spans="1:8">
      <c r="A152" s="162"/>
      <c r="B152" s="184">
        <v>150</v>
      </c>
      <c r="C152" s="7">
        <v>20193634</v>
      </c>
      <c r="D152" s="7">
        <v>0</v>
      </c>
      <c r="E152" s="7">
        <v>38</v>
      </c>
      <c r="F152" s="157">
        <f t="shared" si="6"/>
        <v>0</v>
      </c>
      <c r="G152" s="15">
        <f t="shared" si="7"/>
        <v>1</v>
      </c>
      <c r="H152" s="7"/>
    </row>
    <row r="153" s="182" customFormat="1" ht="18.75" spans="1:8">
      <c r="A153" s="162"/>
      <c r="B153" s="184">
        <v>151</v>
      </c>
      <c r="C153" s="7">
        <v>20193635</v>
      </c>
      <c r="D153" s="7">
        <v>0</v>
      </c>
      <c r="E153" s="7">
        <v>32</v>
      </c>
      <c r="F153" s="157">
        <f t="shared" si="6"/>
        <v>0</v>
      </c>
      <c r="G153" s="15">
        <f t="shared" si="7"/>
        <v>1</v>
      </c>
      <c r="H153" s="7"/>
    </row>
    <row r="154" s="182" customFormat="1" ht="18.75" spans="1:8">
      <c r="A154" s="162"/>
      <c r="B154" s="184">
        <v>152</v>
      </c>
      <c r="C154" s="7">
        <v>20202731</v>
      </c>
      <c r="D154" s="7">
        <v>0</v>
      </c>
      <c r="E154" s="7">
        <v>27</v>
      </c>
      <c r="F154" s="157">
        <f t="shared" si="6"/>
        <v>0</v>
      </c>
      <c r="G154" s="15">
        <f t="shared" si="7"/>
        <v>1</v>
      </c>
      <c r="H154" s="7"/>
    </row>
    <row r="155" s="182" customFormat="1" ht="18.75" spans="1:8">
      <c r="A155" s="162"/>
      <c r="B155" s="184">
        <v>153</v>
      </c>
      <c r="C155" s="7">
        <v>20202831</v>
      </c>
      <c r="D155" s="7">
        <v>0</v>
      </c>
      <c r="E155" s="7">
        <v>47</v>
      </c>
      <c r="F155" s="157">
        <f t="shared" si="6"/>
        <v>0</v>
      </c>
      <c r="G155" s="15">
        <f t="shared" si="7"/>
        <v>1</v>
      </c>
      <c r="H155" s="7"/>
    </row>
    <row r="156" s="182" customFormat="1" ht="18.75" spans="1:8">
      <c r="A156" s="162"/>
      <c r="B156" s="184">
        <v>154</v>
      </c>
      <c r="C156" s="7">
        <v>20202832</v>
      </c>
      <c r="D156" s="7">
        <v>0</v>
      </c>
      <c r="E156" s="7">
        <v>27</v>
      </c>
      <c r="F156" s="157">
        <f t="shared" si="6"/>
        <v>0</v>
      </c>
      <c r="G156" s="15">
        <f t="shared" si="7"/>
        <v>1</v>
      </c>
      <c r="H156" s="7"/>
    </row>
    <row r="157" s="182" customFormat="1" ht="18.75" spans="1:8">
      <c r="A157" s="162"/>
      <c r="B157" s="184">
        <v>155</v>
      </c>
      <c r="C157" s="7">
        <v>20202833</v>
      </c>
      <c r="D157" s="7">
        <v>0</v>
      </c>
      <c r="E157" s="7">
        <v>23</v>
      </c>
      <c r="F157" s="157">
        <f t="shared" si="6"/>
        <v>0</v>
      </c>
      <c r="G157" s="15">
        <f t="shared" si="7"/>
        <v>1</v>
      </c>
      <c r="H157" s="7"/>
    </row>
    <row r="158" s="182" customFormat="1" ht="18.75" spans="1:8">
      <c r="A158" s="162"/>
      <c r="B158" s="184">
        <v>156</v>
      </c>
      <c r="C158" s="7">
        <v>20202841</v>
      </c>
      <c r="D158" s="7">
        <v>0</v>
      </c>
      <c r="E158" s="7">
        <v>30</v>
      </c>
      <c r="F158" s="157">
        <f t="shared" si="6"/>
        <v>0</v>
      </c>
      <c r="G158" s="15">
        <f t="shared" si="7"/>
        <v>1</v>
      </c>
      <c r="H158" s="7"/>
    </row>
    <row r="159" s="182" customFormat="1" ht="18.75" spans="1:8">
      <c r="A159" s="162"/>
      <c r="B159" s="184">
        <v>157</v>
      </c>
      <c r="C159" s="7">
        <v>20202842</v>
      </c>
      <c r="D159" s="7">
        <v>0</v>
      </c>
      <c r="E159" s="7">
        <v>32</v>
      </c>
      <c r="F159" s="157">
        <f t="shared" si="6"/>
        <v>0</v>
      </c>
      <c r="G159" s="15">
        <f t="shared" si="7"/>
        <v>1</v>
      </c>
      <c r="H159" s="7"/>
    </row>
    <row r="160" s="182" customFormat="1" ht="18.75" spans="1:8">
      <c r="A160" s="162"/>
      <c r="B160" s="184">
        <v>158</v>
      </c>
      <c r="C160" s="7">
        <v>20202843</v>
      </c>
      <c r="D160" s="7">
        <v>0</v>
      </c>
      <c r="E160" s="7">
        <v>31</v>
      </c>
      <c r="F160" s="157">
        <f t="shared" si="6"/>
        <v>0</v>
      </c>
      <c r="G160" s="15">
        <f t="shared" si="7"/>
        <v>1</v>
      </c>
      <c r="H160" s="7"/>
    </row>
    <row r="161" s="182" customFormat="1" ht="18.75" spans="1:8">
      <c r="A161" s="162"/>
      <c r="B161" s="184">
        <v>159</v>
      </c>
      <c r="C161" s="7">
        <v>20202844</v>
      </c>
      <c r="D161" s="7">
        <v>0</v>
      </c>
      <c r="E161" s="7">
        <v>29</v>
      </c>
      <c r="F161" s="157">
        <f t="shared" si="6"/>
        <v>0</v>
      </c>
      <c r="G161" s="15">
        <f t="shared" si="7"/>
        <v>1</v>
      </c>
      <c r="H161" s="7"/>
    </row>
    <row r="162" s="182" customFormat="1" ht="18.75" spans="1:8">
      <c r="A162" s="162"/>
      <c r="B162" s="184">
        <v>160</v>
      </c>
      <c r="C162" s="7">
        <v>20202931</v>
      </c>
      <c r="D162" s="7">
        <v>0</v>
      </c>
      <c r="E162" s="7">
        <v>31</v>
      </c>
      <c r="F162" s="157">
        <f t="shared" si="6"/>
        <v>0</v>
      </c>
      <c r="G162" s="15">
        <f t="shared" si="7"/>
        <v>1</v>
      </c>
      <c r="H162" s="7"/>
    </row>
    <row r="163" s="182" customFormat="1" ht="18.75" spans="1:8">
      <c r="A163" s="162"/>
      <c r="B163" s="184">
        <v>161</v>
      </c>
      <c r="C163" s="7">
        <v>20202932</v>
      </c>
      <c r="D163" s="7">
        <v>0</v>
      </c>
      <c r="E163" s="7">
        <v>24</v>
      </c>
      <c r="F163" s="157">
        <f t="shared" si="6"/>
        <v>0</v>
      </c>
      <c r="G163" s="15">
        <f t="shared" si="7"/>
        <v>1</v>
      </c>
      <c r="H163" s="7"/>
    </row>
    <row r="164" s="182" customFormat="1" ht="18.75" spans="1:8">
      <c r="A164" s="162"/>
      <c r="B164" s="184">
        <v>162</v>
      </c>
      <c r="C164" s="7">
        <v>20202933</v>
      </c>
      <c r="D164" s="7">
        <v>0</v>
      </c>
      <c r="E164" s="7">
        <v>29</v>
      </c>
      <c r="F164" s="157">
        <f t="shared" si="6"/>
        <v>0</v>
      </c>
      <c r="G164" s="15">
        <f t="shared" si="7"/>
        <v>1</v>
      </c>
      <c r="H164" s="7"/>
    </row>
    <row r="165" s="182" customFormat="1" ht="18.75" spans="1:8">
      <c r="A165" s="162"/>
      <c r="B165" s="184">
        <v>163</v>
      </c>
      <c r="C165" s="7">
        <v>20203031</v>
      </c>
      <c r="D165" s="7">
        <v>0</v>
      </c>
      <c r="E165" s="7">
        <v>51</v>
      </c>
      <c r="F165" s="157">
        <f t="shared" si="6"/>
        <v>0</v>
      </c>
      <c r="G165" s="15">
        <f t="shared" si="7"/>
        <v>1</v>
      </c>
      <c r="H165" s="7"/>
    </row>
    <row r="166" s="182" customFormat="1" ht="18.75" spans="1:8">
      <c r="A166" s="162"/>
      <c r="B166" s="184">
        <v>164</v>
      </c>
      <c r="C166" s="7">
        <v>20203032</v>
      </c>
      <c r="D166" s="7">
        <v>0</v>
      </c>
      <c r="E166" s="7">
        <v>52</v>
      </c>
      <c r="F166" s="157">
        <f t="shared" si="6"/>
        <v>0</v>
      </c>
      <c r="G166" s="15">
        <f t="shared" si="7"/>
        <v>1</v>
      </c>
      <c r="H166" s="7"/>
    </row>
    <row r="167" s="182" customFormat="1" ht="18.75" spans="1:8">
      <c r="A167" s="162"/>
      <c r="B167" s="184">
        <v>165</v>
      </c>
      <c r="C167" s="7">
        <v>20203033</v>
      </c>
      <c r="D167" s="7">
        <v>0</v>
      </c>
      <c r="E167" s="7">
        <v>48</v>
      </c>
      <c r="F167" s="157">
        <f t="shared" si="6"/>
        <v>0</v>
      </c>
      <c r="G167" s="15">
        <f t="shared" si="7"/>
        <v>1</v>
      </c>
      <c r="H167" s="7"/>
    </row>
    <row r="168" s="182" customFormat="1" ht="18.75" spans="1:8">
      <c r="A168" s="162"/>
      <c r="B168" s="184">
        <v>166</v>
      </c>
      <c r="C168" s="7">
        <v>20203034</v>
      </c>
      <c r="D168" s="7">
        <v>0</v>
      </c>
      <c r="E168" s="7">
        <v>49</v>
      </c>
      <c r="F168" s="157">
        <f t="shared" si="6"/>
        <v>0</v>
      </c>
      <c r="G168" s="15">
        <f t="shared" si="7"/>
        <v>1</v>
      </c>
      <c r="H168" s="7"/>
    </row>
    <row r="169" s="182" customFormat="1" ht="18.75" spans="1:8">
      <c r="A169" s="162"/>
      <c r="B169" s="184">
        <v>167</v>
      </c>
      <c r="C169" s="7">
        <v>20203035</v>
      </c>
      <c r="D169" s="7">
        <v>0</v>
      </c>
      <c r="E169" s="7">
        <v>50</v>
      </c>
      <c r="F169" s="157">
        <f t="shared" si="6"/>
        <v>0</v>
      </c>
      <c r="G169" s="15">
        <f t="shared" si="7"/>
        <v>1</v>
      </c>
      <c r="H169" s="7"/>
    </row>
    <row r="170" s="182" customFormat="1" ht="18.75" spans="1:8">
      <c r="A170" s="162"/>
      <c r="B170" s="184">
        <v>168</v>
      </c>
      <c r="C170" s="7">
        <v>20203036</v>
      </c>
      <c r="D170" s="7">
        <v>0</v>
      </c>
      <c r="E170" s="7">
        <v>51</v>
      </c>
      <c r="F170" s="157">
        <f t="shared" si="6"/>
        <v>0</v>
      </c>
      <c r="G170" s="15">
        <f t="shared" si="7"/>
        <v>1</v>
      </c>
      <c r="H170" s="7"/>
    </row>
    <row r="171" s="182" customFormat="1" ht="18.75" spans="1:8">
      <c r="A171" s="162"/>
      <c r="B171" s="184">
        <v>169</v>
      </c>
      <c r="C171" s="7">
        <v>20203631</v>
      </c>
      <c r="D171" s="7">
        <v>0</v>
      </c>
      <c r="E171" s="7">
        <v>32</v>
      </c>
      <c r="F171" s="157">
        <f t="shared" si="6"/>
        <v>0</v>
      </c>
      <c r="G171" s="15">
        <f t="shared" si="7"/>
        <v>1</v>
      </c>
      <c r="H171" s="7"/>
    </row>
    <row r="172" s="182" customFormat="1" ht="18.75" spans="1:8">
      <c r="A172" s="162"/>
      <c r="B172" s="184">
        <v>170</v>
      </c>
      <c r="C172" s="7">
        <v>20203632</v>
      </c>
      <c r="D172" s="7">
        <v>0</v>
      </c>
      <c r="E172" s="7">
        <v>32</v>
      </c>
      <c r="F172" s="157">
        <f t="shared" si="6"/>
        <v>0</v>
      </c>
      <c r="G172" s="15">
        <f t="shared" si="7"/>
        <v>1</v>
      </c>
      <c r="H172" s="7"/>
    </row>
    <row r="173" s="182" customFormat="1" ht="18.75" spans="1:8">
      <c r="A173" s="162"/>
      <c r="B173" s="184">
        <v>171</v>
      </c>
      <c r="C173" s="7">
        <v>20203633</v>
      </c>
      <c r="D173" s="7">
        <v>0</v>
      </c>
      <c r="E173" s="7">
        <v>33</v>
      </c>
      <c r="F173" s="157">
        <f t="shared" si="6"/>
        <v>0</v>
      </c>
      <c r="G173" s="15">
        <f t="shared" si="7"/>
        <v>1</v>
      </c>
      <c r="H173" s="7"/>
    </row>
    <row r="174" s="182" customFormat="1" ht="18.75" spans="1:8">
      <c r="A174" s="162"/>
      <c r="B174" s="184">
        <v>172</v>
      </c>
      <c r="C174" s="7">
        <v>20203634</v>
      </c>
      <c r="D174" s="7">
        <v>0</v>
      </c>
      <c r="E174" s="7">
        <v>30</v>
      </c>
      <c r="F174" s="157">
        <f t="shared" si="6"/>
        <v>0</v>
      </c>
      <c r="G174" s="15">
        <f t="shared" si="7"/>
        <v>1</v>
      </c>
      <c r="H174" s="7"/>
    </row>
    <row r="175" s="182" customFormat="1" ht="18.75" spans="1:8">
      <c r="A175" s="162"/>
      <c r="B175" s="184">
        <v>173</v>
      </c>
      <c r="C175" s="7">
        <v>20203635</v>
      </c>
      <c r="D175" s="7">
        <v>0</v>
      </c>
      <c r="E175" s="7">
        <v>35</v>
      </c>
      <c r="F175" s="157">
        <f t="shared" si="6"/>
        <v>0</v>
      </c>
      <c r="G175" s="15">
        <f t="shared" si="7"/>
        <v>1</v>
      </c>
      <c r="H175" s="7"/>
    </row>
    <row r="176" s="182" customFormat="1" ht="18.75" spans="1:8">
      <c r="A176" s="162"/>
      <c r="B176" s="184">
        <v>174</v>
      </c>
      <c r="C176" s="7">
        <v>20203641</v>
      </c>
      <c r="D176" s="7">
        <v>0</v>
      </c>
      <c r="E176" s="7">
        <v>42</v>
      </c>
      <c r="F176" s="157">
        <f t="shared" si="6"/>
        <v>0</v>
      </c>
      <c r="G176" s="15">
        <f t="shared" si="7"/>
        <v>1</v>
      </c>
      <c r="H176" s="7"/>
    </row>
    <row r="177" s="182" customFormat="1" ht="18.75" spans="1:8">
      <c r="A177" s="162"/>
      <c r="B177" s="188">
        <v>175</v>
      </c>
      <c r="C177" s="186">
        <v>20212731</v>
      </c>
      <c r="D177" s="186">
        <v>5</v>
      </c>
      <c r="E177" s="186">
        <v>40</v>
      </c>
      <c r="F177" s="191">
        <f t="shared" si="6"/>
        <v>0.125</v>
      </c>
      <c r="G177" s="185">
        <f t="shared" si="7"/>
        <v>81</v>
      </c>
      <c r="H177" s="186" t="s">
        <v>28</v>
      </c>
    </row>
    <row r="178" s="182" customFormat="1" ht="18.75" spans="1:8">
      <c r="A178" s="162"/>
      <c r="B178" s="184">
        <v>176</v>
      </c>
      <c r="C178" s="7">
        <v>20212831</v>
      </c>
      <c r="D178" s="7">
        <v>0</v>
      </c>
      <c r="E178" s="7">
        <v>41</v>
      </c>
      <c r="F178" s="157">
        <f t="shared" si="6"/>
        <v>0</v>
      </c>
      <c r="G178" s="15">
        <f t="shared" si="7"/>
        <v>1</v>
      </c>
      <c r="H178" s="7"/>
    </row>
    <row r="179" s="182" customFormat="1" ht="18.75" spans="1:8">
      <c r="A179" s="162"/>
      <c r="B179" s="184">
        <v>177</v>
      </c>
      <c r="C179" s="7">
        <v>20212832</v>
      </c>
      <c r="D179" s="7">
        <v>0</v>
      </c>
      <c r="E179" s="7">
        <v>41</v>
      </c>
      <c r="F179" s="157">
        <f t="shared" si="6"/>
        <v>0</v>
      </c>
      <c r="G179" s="15">
        <f t="shared" si="7"/>
        <v>1</v>
      </c>
      <c r="H179" s="7"/>
    </row>
    <row r="180" s="182" customFormat="1" ht="18.75" spans="1:8">
      <c r="A180" s="162"/>
      <c r="B180" s="184">
        <v>178</v>
      </c>
      <c r="C180" s="7">
        <v>20212841</v>
      </c>
      <c r="D180" s="7">
        <v>0</v>
      </c>
      <c r="E180" s="7">
        <v>45</v>
      </c>
      <c r="F180" s="157">
        <f t="shared" si="6"/>
        <v>0</v>
      </c>
      <c r="G180" s="15">
        <f t="shared" si="7"/>
        <v>1</v>
      </c>
      <c r="H180" s="7"/>
    </row>
    <row r="181" s="182" customFormat="1" ht="18.75" spans="1:8">
      <c r="A181" s="162"/>
      <c r="B181" s="184">
        <v>179</v>
      </c>
      <c r="C181" s="7">
        <v>20212842</v>
      </c>
      <c r="D181" s="7">
        <v>0</v>
      </c>
      <c r="E181" s="7">
        <v>46</v>
      </c>
      <c r="F181" s="157">
        <f t="shared" ref="F181:F197" si="8">D181/E181</f>
        <v>0</v>
      </c>
      <c r="G181" s="15">
        <f t="shared" si="7"/>
        <v>1</v>
      </c>
      <c r="H181" s="7"/>
    </row>
    <row r="182" s="182" customFormat="1" ht="18.75" spans="1:8">
      <c r="A182" s="162"/>
      <c r="B182" s="184">
        <v>180</v>
      </c>
      <c r="C182" s="7">
        <v>20212843</v>
      </c>
      <c r="D182" s="7">
        <v>0</v>
      </c>
      <c r="E182" s="7">
        <v>44</v>
      </c>
      <c r="F182" s="157">
        <f t="shared" si="8"/>
        <v>0</v>
      </c>
      <c r="G182" s="15">
        <f t="shared" si="7"/>
        <v>1</v>
      </c>
      <c r="H182" s="7"/>
    </row>
    <row r="183" s="182" customFormat="1" ht="18.75" spans="1:8">
      <c r="A183" s="162"/>
      <c r="B183" s="184">
        <v>181</v>
      </c>
      <c r="C183" s="7">
        <v>20212931</v>
      </c>
      <c r="D183" s="7">
        <v>0</v>
      </c>
      <c r="E183" s="7">
        <v>47</v>
      </c>
      <c r="F183" s="157">
        <f t="shared" si="8"/>
        <v>0</v>
      </c>
      <c r="G183" s="15">
        <f t="shared" si="7"/>
        <v>1</v>
      </c>
      <c r="H183" s="7"/>
    </row>
    <row r="184" s="182" customFormat="1" ht="18.75" spans="1:8">
      <c r="A184" s="162"/>
      <c r="B184" s="184">
        <v>182</v>
      </c>
      <c r="C184" s="7">
        <v>20212932</v>
      </c>
      <c r="D184" s="7">
        <v>0</v>
      </c>
      <c r="E184" s="7">
        <v>46</v>
      </c>
      <c r="F184" s="157">
        <f t="shared" si="8"/>
        <v>0</v>
      </c>
      <c r="G184" s="15">
        <f t="shared" si="7"/>
        <v>1</v>
      </c>
      <c r="H184" s="7"/>
    </row>
    <row r="185" s="182" customFormat="1" ht="18.75" spans="1:8">
      <c r="A185" s="162"/>
      <c r="B185" s="184">
        <v>183</v>
      </c>
      <c r="C185" s="7">
        <v>20212933</v>
      </c>
      <c r="D185" s="7">
        <v>0</v>
      </c>
      <c r="E185" s="7">
        <v>40</v>
      </c>
      <c r="F185" s="157">
        <f t="shared" si="8"/>
        <v>0</v>
      </c>
      <c r="G185" s="15">
        <f t="shared" si="7"/>
        <v>1</v>
      </c>
      <c r="H185" s="7"/>
    </row>
    <row r="186" s="182" customFormat="1" ht="18.75" spans="1:8">
      <c r="A186" s="162"/>
      <c r="B186" s="184">
        <v>184</v>
      </c>
      <c r="C186" s="7">
        <v>20212941</v>
      </c>
      <c r="D186" s="7">
        <v>0</v>
      </c>
      <c r="E186" s="7">
        <v>41</v>
      </c>
      <c r="F186" s="157">
        <f t="shared" si="8"/>
        <v>0</v>
      </c>
      <c r="G186" s="15">
        <f t="shared" si="7"/>
        <v>1</v>
      </c>
      <c r="H186" s="7"/>
    </row>
    <row r="187" s="182" customFormat="1" ht="18.75" spans="1:8">
      <c r="A187" s="162"/>
      <c r="B187" s="184">
        <v>185</v>
      </c>
      <c r="C187" s="7">
        <v>20213031</v>
      </c>
      <c r="D187" s="7">
        <v>0</v>
      </c>
      <c r="E187" s="7">
        <v>45</v>
      </c>
      <c r="F187" s="157">
        <f t="shared" si="8"/>
        <v>0</v>
      </c>
      <c r="G187" s="15">
        <f t="shared" si="7"/>
        <v>1</v>
      </c>
      <c r="H187" s="7"/>
    </row>
    <row r="188" s="182" customFormat="1" ht="18.75" spans="1:8">
      <c r="A188" s="162"/>
      <c r="B188" s="184">
        <v>186</v>
      </c>
      <c r="C188" s="7">
        <v>20213032</v>
      </c>
      <c r="D188" s="7">
        <v>0</v>
      </c>
      <c r="E188" s="7">
        <v>35</v>
      </c>
      <c r="F188" s="157">
        <f t="shared" si="8"/>
        <v>0</v>
      </c>
      <c r="G188" s="15">
        <f t="shared" si="7"/>
        <v>1</v>
      </c>
      <c r="H188" s="7"/>
    </row>
    <row r="189" s="182" customFormat="1" ht="18.75" spans="1:8">
      <c r="A189" s="162"/>
      <c r="B189" s="184">
        <v>187</v>
      </c>
      <c r="C189" s="7">
        <v>20213033</v>
      </c>
      <c r="D189" s="7">
        <v>0</v>
      </c>
      <c r="E189" s="7">
        <v>35</v>
      </c>
      <c r="F189" s="157">
        <f t="shared" si="8"/>
        <v>0</v>
      </c>
      <c r="G189" s="15">
        <f t="shared" si="7"/>
        <v>1</v>
      </c>
      <c r="H189" s="7"/>
    </row>
    <row r="190" s="182" customFormat="1" ht="18.75" spans="1:8">
      <c r="A190" s="162"/>
      <c r="B190" s="184">
        <v>188</v>
      </c>
      <c r="C190" s="7">
        <v>20213631</v>
      </c>
      <c r="D190" s="7">
        <v>0</v>
      </c>
      <c r="E190" s="7">
        <v>45</v>
      </c>
      <c r="F190" s="157">
        <f t="shared" si="8"/>
        <v>0</v>
      </c>
      <c r="G190" s="15">
        <f t="shared" si="7"/>
        <v>1</v>
      </c>
      <c r="H190" s="7"/>
    </row>
    <row r="191" s="182" customFormat="1" ht="18.75" spans="1:8">
      <c r="A191" s="162"/>
      <c r="B191" s="184">
        <v>189</v>
      </c>
      <c r="C191" s="7">
        <v>20213632</v>
      </c>
      <c r="D191" s="7">
        <v>0</v>
      </c>
      <c r="E191" s="7">
        <v>45</v>
      </c>
      <c r="F191" s="157">
        <f t="shared" si="8"/>
        <v>0</v>
      </c>
      <c r="G191" s="15">
        <f t="shared" si="7"/>
        <v>1</v>
      </c>
      <c r="H191" s="7"/>
    </row>
    <row r="192" s="182" customFormat="1" ht="18.75" spans="1:8">
      <c r="A192" s="162"/>
      <c r="B192" s="184">
        <v>190</v>
      </c>
      <c r="C192" s="7">
        <v>20213633</v>
      </c>
      <c r="D192" s="7">
        <v>0</v>
      </c>
      <c r="E192" s="7">
        <v>46</v>
      </c>
      <c r="F192" s="157">
        <f t="shared" si="8"/>
        <v>0</v>
      </c>
      <c r="G192" s="15">
        <f t="shared" si="7"/>
        <v>1</v>
      </c>
      <c r="H192" s="7"/>
    </row>
    <row r="193" s="182" customFormat="1" ht="18.75" spans="1:8">
      <c r="A193" s="162"/>
      <c r="B193" s="184">
        <v>191</v>
      </c>
      <c r="C193" s="7">
        <v>20213634</v>
      </c>
      <c r="D193" s="7">
        <v>0</v>
      </c>
      <c r="E193" s="7">
        <v>45</v>
      </c>
      <c r="F193" s="157">
        <f t="shared" si="8"/>
        <v>0</v>
      </c>
      <c r="G193" s="15">
        <f t="shared" si="7"/>
        <v>1</v>
      </c>
      <c r="H193" s="7"/>
    </row>
    <row r="194" s="182" customFormat="1" ht="18.75" spans="1:8">
      <c r="A194" s="162"/>
      <c r="B194" s="184">
        <v>192</v>
      </c>
      <c r="C194" s="7">
        <v>20213635</v>
      </c>
      <c r="D194" s="7">
        <v>0</v>
      </c>
      <c r="E194" s="7">
        <v>41</v>
      </c>
      <c r="F194" s="157">
        <f t="shared" si="8"/>
        <v>0</v>
      </c>
      <c r="G194" s="15">
        <f t="shared" si="7"/>
        <v>1</v>
      </c>
      <c r="H194" s="7"/>
    </row>
    <row r="195" s="182" customFormat="1" ht="18.75" spans="1:8">
      <c r="A195" s="162"/>
      <c r="B195" s="184">
        <v>193</v>
      </c>
      <c r="C195" s="7">
        <v>20213641</v>
      </c>
      <c r="D195" s="7">
        <v>0</v>
      </c>
      <c r="E195" s="7">
        <v>41</v>
      </c>
      <c r="F195" s="157">
        <f t="shared" si="8"/>
        <v>0</v>
      </c>
      <c r="G195" s="15">
        <f t="shared" si="7"/>
        <v>1</v>
      </c>
      <c r="H195" s="7"/>
    </row>
    <row r="196" s="182" customFormat="1" ht="18.75" spans="1:8">
      <c r="A196" s="162"/>
      <c r="B196" s="184">
        <v>194</v>
      </c>
      <c r="C196" s="7">
        <v>20213642</v>
      </c>
      <c r="D196" s="7">
        <v>0</v>
      </c>
      <c r="E196" s="7">
        <v>46</v>
      </c>
      <c r="F196" s="157">
        <f t="shared" si="8"/>
        <v>0</v>
      </c>
      <c r="G196" s="15">
        <f t="shared" si="7"/>
        <v>1</v>
      </c>
      <c r="H196" s="7"/>
    </row>
    <row r="197" s="182" customFormat="1" ht="18.75" spans="1:8">
      <c r="A197" s="6" t="s">
        <v>5</v>
      </c>
      <c r="B197" s="184">
        <v>195</v>
      </c>
      <c r="C197" s="7">
        <v>20182331</v>
      </c>
      <c r="D197" s="7">
        <v>0</v>
      </c>
      <c r="E197" s="7">
        <v>43</v>
      </c>
      <c r="F197" s="153">
        <f t="shared" si="8"/>
        <v>0</v>
      </c>
      <c r="G197" s="7">
        <f>RANK(F197,$F$197:$F$205,1)</f>
        <v>1</v>
      </c>
      <c r="H197" s="18"/>
    </row>
    <row r="198" s="182" customFormat="1" ht="18.75" spans="1:8">
      <c r="A198" s="9"/>
      <c r="B198" s="184">
        <v>196</v>
      </c>
      <c r="C198" s="7">
        <v>20182332</v>
      </c>
      <c r="D198" s="7">
        <v>0</v>
      </c>
      <c r="E198" s="7">
        <v>36</v>
      </c>
      <c r="F198" s="153">
        <f t="shared" ref="F198:F205" si="9">D198/E198</f>
        <v>0</v>
      </c>
      <c r="G198" s="7">
        <f t="shared" ref="G198:G205" si="10">RANK(F198,$F$197:$F$205,1)</f>
        <v>1</v>
      </c>
      <c r="H198" s="18"/>
    </row>
    <row r="199" s="121" customFormat="1" ht="18.75" spans="1:8">
      <c r="A199" s="9"/>
      <c r="B199" s="184">
        <v>197</v>
      </c>
      <c r="C199" s="7">
        <v>20192331</v>
      </c>
      <c r="D199" s="7">
        <v>0</v>
      </c>
      <c r="E199" s="7">
        <v>37</v>
      </c>
      <c r="F199" s="153">
        <f t="shared" si="9"/>
        <v>0</v>
      </c>
      <c r="G199" s="7">
        <f t="shared" si="10"/>
        <v>1</v>
      </c>
      <c r="H199" s="18"/>
    </row>
    <row r="200" s="121" customFormat="1" ht="18.75" spans="1:8">
      <c r="A200" s="9"/>
      <c r="B200" s="184">
        <v>198</v>
      </c>
      <c r="C200" s="7">
        <v>20192332</v>
      </c>
      <c r="D200" s="7">
        <v>0</v>
      </c>
      <c r="E200" s="7">
        <v>34</v>
      </c>
      <c r="F200" s="153">
        <f t="shared" si="9"/>
        <v>0</v>
      </c>
      <c r="G200" s="7">
        <f t="shared" si="10"/>
        <v>1</v>
      </c>
      <c r="H200" s="18"/>
    </row>
    <row r="201" s="121" customFormat="1" ht="18.75" spans="1:8">
      <c r="A201" s="9"/>
      <c r="B201" s="184">
        <v>199</v>
      </c>
      <c r="C201" s="7">
        <v>20202331</v>
      </c>
      <c r="D201" s="7">
        <v>0</v>
      </c>
      <c r="E201" s="7">
        <v>38</v>
      </c>
      <c r="F201" s="153">
        <f t="shared" si="9"/>
        <v>0</v>
      </c>
      <c r="G201" s="7">
        <f t="shared" si="10"/>
        <v>1</v>
      </c>
      <c r="H201" s="15"/>
    </row>
    <row r="202" s="121" customFormat="1" ht="18.75" spans="1:8">
      <c r="A202" s="9"/>
      <c r="B202" s="188">
        <v>200</v>
      </c>
      <c r="C202" s="186">
        <v>20202332</v>
      </c>
      <c r="D202" s="186">
        <v>1</v>
      </c>
      <c r="E202" s="186">
        <v>37</v>
      </c>
      <c r="F202" s="187">
        <f t="shared" si="9"/>
        <v>0.027027027027027</v>
      </c>
      <c r="G202" s="186">
        <f t="shared" si="10"/>
        <v>8</v>
      </c>
      <c r="H202" s="185" t="s">
        <v>28</v>
      </c>
    </row>
    <row r="203" s="121" customFormat="1" ht="18.75" spans="1:8">
      <c r="A203" s="9"/>
      <c r="B203" s="184">
        <v>201</v>
      </c>
      <c r="C203" s="7">
        <v>20212331</v>
      </c>
      <c r="D203" s="7">
        <v>0</v>
      </c>
      <c r="E203" s="7">
        <v>32</v>
      </c>
      <c r="F203" s="153">
        <f t="shared" si="9"/>
        <v>0</v>
      </c>
      <c r="G203" s="7">
        <f t="shared" si="10"/>
        <v>1</v>
      </c>
      <c r="H203" s="15"/>
    </row>
    <row r="204" s="121" customFormat="1" ht="18.75" spans="1:8">
      <c r="A204" s="9"/>
      <c r="B204" s="184">
        <v>202</v>
      </c>
      <c r="C204" s="7">
        <v>20212332</v>
      </c>
      <c r="D204" s="7">
        <v>0</v>
      </c>
      <c r="E204" s="7">
        <v>32</v>
      </c>
      <c r="F204" s="153">
        <f t="shared" si="9"/>
        <v>0</v>
      </c>
      <c r="G204" s="7">
        <f t="shared" si="10"/>
        <v>1</v>
      </c>
      <c r="H204" s="15"/>
    </row>
    <row r="205" s="121" customFormat="1" ht="18.75" spans="1:8">
      <c r="A205" s="11"/>
      <c r="B205" s="188">
        <v>203</v>
      </c>
      <c r="C205" s="186">
        <v>20212333</v>
      </c>
      <c r="D205" s="186">
        <v>1</v>
      </c>
      <c r="E205" s="186">
        <v>30</v>
      </c>
      <c r="F205" s="187">
        <f t="shared" si="9"/>
        <v>0.0333333333333333</v>
      </c>
      <c r="G205" s="186">
        <f t="shared" si="10"/>
        <v>9</v>
      </c>
      <c r="H205" s="185" t="s">
        <v>28</v>
      </c>
    </row>
    <row r="206" ht="18.75" spans="1:8">
      <c r="A206" s="148"/>
      <c r="B206" s="164"/>
      <c r="C206" s="148"/>
      <c r="D206" s="148"/>
      <c r="E206" s="148"/>
      <c r="F206" s="167"/>
      <c r="G206" s="148"/>
      <c r="H206" s="149"/>
    </row>
    <row r="207" ht="18.75" spans="1:7">
      <c r="A207" s="193"/>
      <c r="B207" s="194"/>
      <c r="C207" s="193"/>
      <c r="D207" s="193"/>
      <c r="E207" s="193"/>
      <c r="F207" s="195"/>
      <c r="G207" s="193"/>
    </row>
    <row r="208" ht="18.75" spans="1:7">
      <c r="A208" s="193"/>
      <c r="B208" s="194"/>
      <c r="C208" s="193"/>
      <c r="D208" s="193"/>
      <c r="E208" s="193"/>
      <c r="F208" s="195"/>
      <c r="G208" s="193"/>
    </row>
    <row r="209" ht="18.75" spans="1:7">
      <c r="A209" s="193"/>
      <c r="B209" s="194"/>
      <c r="C209" s="193"/>
      <c r="D209" s="193"/>
      <c r="E209" s="193"/>
      <c r="F209" s="195"/>
      <c r="G209" s="193"/>
    </row>
    <row r="210" ht="18.75" spans="1:7">
      <c r="A210" s="193"/>
      <c r="B210" s="194"/>
      <c r="C210" s="193"/>
      <c r="D210" s="193"/>
      <c r="E210" s="193"/>
      <c r="F210" s="195"/>
      <c r="G210" s="193"/>
    </row>
    <row r="211" ht="18.75" spans="1:7">
      <c r="A211" s="193"/>
      <c r="B211" s="194"/>
      <c r="C211" s="193"/>
      <c r="D211" s="193"/>
      <c r="E211" s="193"/>
      <c r="F211" s="195"/>
      <c r="G211" s="193"/>
    </row>
    <row r="212" ht="18.75" spans="1:7">
      <c r="A212" s="193"/>
      <c r="B212" s="194"/>
      <c r="C212" s="193"/>
      <c r="D212" s="193"/>
      <c r="E212" s="193"/>
      <c r="F212" s="195"/>
      <c r="G212" s="193"/>
    </row>
    <row r="213" ht="18.75" spans="1:7">
      <c r="A213" s="193"/>
      <c r="B213" s="194"/>
      <c r="C213" s="193"/>
      <c r="D213" s="193"/>
      <c r="E213" s="193"/>
      <c r="F213" s="195"/>
      <c r="G213" s="193"/>
    </row>
    <row r="214" ht="18.75" spans="1:7">
      <c r="A214" s="193"/>
      <c r="B214" s="194"/>
      <c r="C214" s="193"/>
      <c r="D214" s="193"/>
      <c r="E214" s="193"/>
      <c r="F214" s="195"/>
      <c r="G214" s="193"/>
    </row>
    <row r="215" ht="18.75" spans="1:7">
      <c r="A215" s="193"/>
      <c r="B215" s="194"/>
      <c r="C215" s="193"/>
      <c r="D215" s="193"/>
      <c r="E215" s="193"/>
      <c r="F215" s="195"/>
      <c r="G215" s="193"/>
    </row>
    <row r="216" ht="18.75" spans="1:7">
      <c r="A216" s="193"/>
      <c r="B216" s="194"/>
      <c r="C216" s="193"/>
      <c r="D216" s="193"/>
      <c r="E216" s="193"/>
      <c r="F216" s="195"/>
      <c r="G216" s="193"/>
    </row>
    <row r="217" ht="18.75" spans="1:7">
      <c r="A217" s="193"/>
      <c r="B217" s="194"/>
      <c r="C217" s="193"/>
      <c r="D217" s="193"/>
      <c r="E217" s="193"/>
      <c r="F217" s="195"/>
      <c r="G217" s="193"/>
    </row>
    <row r="218" ht="18.75" spans="1:7">
      <c r="A218" s="193"/>
      <c r="B218" s="194"/>
      <c r="C218" s="193"/>
      <c r="D218" s="193"/>
      <c r="E218" s="193"/>
      <c r="F218" s="195"/>
      <c r="G218" s="193"/>
    </row>
    <row r="219" ht="18.75" spans="1:7">
      <c r="A219" s="193"/>
      <c r="B219" s="194"/>
      <c r="C219" s="193"/>
      <c r="D219" s="193"/>
      <c r="E219" s="193"/>
      <c r="F219" s="195"/>
      <c r="G219" s="193"/>
    </row>
    <row r="220" ht="18.75" spans="1:7">
      <c r="A220" s="193"/>
      <c r="B220" s="194"/>
      <c r="C220" s="193"/>
      <c r="D220" s="193"/>
      <c r="E220" s="193"/>
      <c r="F220" s="195"/>
      <c r="G220" s="193"/>
    </row>
    <row r="221" ht="18.75" spans="1:7">
      <c r="A221" s="193"/>
      <c r="B221" s="194"/>
      <c r="C221" s="193"/>
      <c r="D221" s="193"/>
      <c r="E221" s="193"/>
      <c r="F221" s="195"/>
      <c r="G221" s="193"/>
    </row>
    <row r="222" ht="18.75" spans="1:7">
      <c r="A222" s="193"/>
      <c r="B222" s="194"/>
      <c r="C222" s="193"/>
      <c r="D222" s="193"/>
      <c r="E222" s="193"/>
      <c r="F222" s="195"/>
      <c r="G222" s="193"/>
    </row>
    <row r="223" ht="18.75" spans="1:7">
      <c r="A223" s="193"/>
      <c r="B223" s="194"/>
      <c r="C223" s="193"/>
      <c r="D223" s="193"/>
      <c r="E223" s="193"/>
      <c r="F223" s="195"/>
      <c r="G223" s="193"/>
    </row>
    <row r="224" ht="18.75" spans="1:7">
      <c r="A224" s="193"/>
      <c r="B224" s="194"/>
      <c r="C224" s="193"/>
      <c r="D224" s="193"/>
      <c r="E224" s="193"/>
      <c r="F224" s="195"/>
      <c r="G224" s="193"/>
    </row>
    <row r="225" ht="18.75" spans="1:7">
      <c r="A225" s="193"/>
      <c r="B225" s="194"/>
      <c r="C225" s="193"/>
      <c r="D225" s="193"/>
      <c r="E225" s="193"/>
      <c r="F225" s="195"/>
      <c r="G225" s="193"/>
    </row>
    <row r="226" ht="18.75" spans="1:7">
      <c r="A226" s="193"/>
      <c r="B226" s="194"/>
      <c r="C226" s="193"/>
      <c r="D226" s="193"/>
      <c r="E226" s="193"/>
      <c r="F226" s="195"/>
      <c r="G226" s="193"/>
    </row>
    <row r="227" ht="18.75" spans="1:7">
      <c r="A227" s="193"/>
      <c r="B227" s="194"/>
      <c r="C227" s="193"/>
      <c r="D227" s="193"/>
      <c r="E227" s="193"/>
      <c r="F227" s="195"/>
      <c r="G227" s="193"/>
    </row>
    <row r="228" ht="18.75" spans="1:7">
      <c r="A228" s="193"/>
      <c r="B228" s="194"/>
      <c r="C228" s="193"/>
      <c r="D228" s="193"/>
      <c r="E228" s="193"/>
      <c r="F228" s="195"/>
      <c r="G228" s="193"/>
    </row>
    <row r="229" ht="18.75" spans="1:7">
      <c r="A229" s="193"/>
      <c r="B229" s="194"/>
      <c r="C229" s="193"/>
      <c r="D229" s="193"/>
      <c r="E229" s="193"/>
      <c r="F229" s="195"/>
      <c r="G229" s="193"/>
    </row>
    <row r="230" ht="18.75" spans="1:7">
      <c r="A230" s="193"/>
      <c r="B230" s="194"/>
      <c r="C230" s="193"/>
      <c r="D230" s="193"/>
      <c r="E230" s="193"/>
      <c r="F230" s="195"/>
      <c r="G230" s="193"/>
    </row>
    <row r="231" ht="18.75" spans="1:7">
      <c r="A231" s="193"/>
      <c r="B231" s="194"/>
      <c r="C231" s="193"/>
      <c r="D231" s="193"/>
      <c r="E231" s="193"/>
      <c r="F231" s="195"/>
      <c r="G231" s="193"/>
    </row>
    <row r="232" ht="18.75" spans="1:7">
      <c r="A232" s="193"/>
      <c r="B232" s="194"/>
      <c r="C232" s="193"/>
      <c r="D232" s="193"/>
      <c r="E232" s="193"/>
      <c r="F232" s="195"/>
      <c r="G232" s="193"/>
    </row>
    <row r="233" ht="18.75" spans="1:7">
      <c r="A233" s="193"/>
      <c r="B233" s="194"/>
      <c r="C233" s="193"/>
      <c r="D233" s="193"/>
      <c r="E233" s="193"/>
      <c r="F233" s="195"/>
      <c r="G233" s="193"/>
    </row>
    <row r="234" ht="18.75" spans="1:7">
      <c r="A234" s="193"/>
      <c r="B234" s="194"/>
      <c r="C234" s="193"/>
      <c r="D234" s="193"/>
      <c r="E234" s="193"/>
      <c r="F234" s="195"/>
      <c r="G234" s="193"/>
    </row>
    <row r="235" ht="18.75" spans="1:7">
      <c r="A235" s="193"/>
      <c r="B235" s="194"/>
      <c r="C235" s="193"/>
      <c r="D235" s="193"/>
      <c r="E235" s="193"/>
      <c r="F235" s="195"/>
      <c r="G235" s="193"/>
    </row>
    <row r="236" ht="18.75" spans="1:7">
      <c r="A236" s="193"/>
      <c r="B236" s="194"/>
      <c r="C236" s="193"/>
      <c r="D236" s="193"/>
      <c r="E236" s="193"/>
      <c r="F236" s="195"/>
      <c r="G236" s="193"/>
    </row>
    <row r="237" ht="18.75" spans="1:7">
      <c r="A237" s="193"/>
      <c r="B237" s="194"/>
      <c r="C237" s="193"/>
      <c r="D237" s="193"/>
      <c r="E237" s="193"/>
      <c r="F237" s="195"/>
      <c r="G237" s="193"/>
    </row>
    <row r="238" ht="18.75" spans="1:7">
      <c r="A238" s="193"/>
      <c r="B238" s="194"/>
      <c r="C238" s="193"/>
      <c r="D238" s="193"/>
      <c r="E238" s="193"/>
      <c r="F238" s="195"/>
      <c r="G238" s="193"/>
    </row>
    <row r="239" ht="18.75" spans="1:7">
      <c r="A239" s="193"/>
      <c r="B239" s="194"/>
      <c r="C239" s="193"/>
      <c r="D239" s="193"/>
      <c r="E239" s="193"/>
      <c r="F239" s="195"/>
      <c r="G239" s="193"/>
    </row>
    <row r="240" ht="18.75" spans="1:7">
      <c r="A240" s="193"/>
      <c r="B240" s="194"/>
      <c r="C240" s="193"/>
      <c r="D240" s="193"/>
      <c r="E240" s="193"/>
      <c r="F240" s="195"/>
      <c r="G240" s="193"/>
    </row>
    <row r="241" ht="18.75" spans="1:7">
      <c r="A241" s="193"/>
      <c r="B241" s="194"/>
      <c r="C241" s="193"/>
      <c r="D241" s="193"/>
      <c r="E241" s="193"/>
      <c r="F241" s="195"/>
      <c r="G241" s="193"/>
    </row>
    <row r="242" ht="18.75" spans="1:7">
      <c r="A242" s="193"/>
      <c r="B242" s="194"/>
      <c r="C242" s="193"/>
      <c r="D242" s="193"/>
      <c r="E242" s="193"/>
      <c r="F242" s="195"/>
      <c r="G242" s="193"/>
    </row>
    <row r="243" ht="18.75" spans="1:7">
      <c r="A243" s="193"/>
      <c r="B243" s="194"/>
      <c r="C243" s="193"/>
      <c r="D243" s="193"/>
      <c r="E243" s="193"/>
      <c r="F243" s="195"/>
      <c r="G243" s="193"/>
    </row>
    <row r="244" ht="18.75" spans="1:7">
      <c r="A244" s="193"/>
      <c r="B244" s="194"/>
      <c r="C244" s="193"/>
      <c r="D244" s="193"/>
      <c r="E244" s="193"/>
      <c r="F244" s="195"/>
      <c r="G244" s="193"/>
    </row>
    <row r="245" ht="18.75" spans="1:7">
      <c r="A245" s="193"/>
      <c r="B245" s="194"/>
      <c r="C245" s="193"/>
      <c r="D245" s="193"/>
      <c r="E245" s="193"/>
      <c r="F245" s="195"/>
      <c r="G245" s="193"/>
    </row>
    <row r="246" ht="18.75" spans="1:7">
      <c r="A246" s="193"/>
      <c r="B246" s="194"/>
      <c r="C246" s="193"/>
      <c r="D246" s="193"/>
      <c r="E246" s="193"/>
      <c r="F246" s="195"/>
      <c r="G246" s="193"/>
    </row>
    <row r="247" ht="18.75" spans="1:7">
      <c r="A247" s="193"/>
      <c r="B247" s="194"/>
      <c r="C247" s="193"/>
      <c r="D247" s="193"/>
      <c r="E247" s="193"/>
      <c r="F247" s="195"/>
      <c r="G247" s="193"/>
    </row>
    <row r="248" ht="18.75" spans="1:7">
      <c r="A248" s="193"/>
      <c r="B248" s="194"/>
      <c r="C248" s="193"/>
      <c r="D248" s="193"/>
      <c r="E248" s="193"/>
      <c r="F248" s="195"/>
      <c r="G248" s="193"/>
    </row>
    <row r="249" ht="18.75" spans="1:7">
      <c r="A249" s="193"/>
      <c r="B249" s="194"/>
      <c r="C249" s="193"/>
      <c r="D249" s="193"/>
      <c r="E249" s="193"/>
      <c r="F249" s="195"/>
      <c r="G249" s="193"/>
    </row>
    <row r="250" ht="18.75" spans="1:7">
      <c r="A250" s="193"/>
      <c r="B250" s="194"/>
      <c r="C250" s="193"/>
      <c r="D250" s="193"/>
      <c r="E250" s="193"/>
      <c r="F250" s="195"/>
      <c r="G250" s="193"/>
    </row>
    <row r="251" ht="18.75" spans="1:7">
      <c r="A251" s="193"/>
      <c r="B251" s="194"/>
      <c r="C251" s="193"/>
      <c r="D251" s="193"/>
      <c r="E251" s="193"/>
      <c r="F251" s="195"/>
      <c r="G251" s="193"/>
    </row>
    <row r="252" ht="18.75" spans="1:7">
      <c r="A252" s="193"/>
      <c r="B252" s="194"/>
      <c r="C252" s="193"/>
      <c r="D252" s="193"/>
      <c r="E252" s="193"/>
      <c r="F252" s="195"/>
      <c r="G252" s="193"/>
    </row>
    <row r="253" ht="18.75" spans="1:7">
      <c r="A253" s="193"/>
      <c r="B253" s="194"/>
      <c r="C253" s="193"/>
      <c r="D253" s="193"/>
      <c r="E253" s="193"/>
      <c r="F253" s="195"/>
      <c r="G253" s="193"/>
    </row>
    <row r="254" ht="18.75" spans="1:7">
      <c r="A254" s="193"/>
      <c r="B254" s="194"/>
      <c r="C254" s="193"/>
      <c r="D254" s="193"/>
      <c r="E254" s="193"/>
      <c r="F254" s="195"/>
      <c r="G254" s="193"/>
    </row>
    <row r="255" ht="18.75" spans="1:7">
      <c r="A255" s="193"/>
      <c r="B255" s="194"/>
      <c r="C255" s="193"/>
      <c r="D255" s="193"/>
      <c r="E255" s="193"/>
      <c r="F255" s="195"/>
      <c r="G255" s="193"/>
    </row>
    <row r="256" ht="18.75" spans="1:7">
      <c r="A256" s="193"/>
      <c r="B256" s="194"/>
      <c r="C256" s="193"/>
      <c r="D256" s="193"/>
      <c r="E256" s="193"/>
      <c r="F256" s="195"/>
      <c r="G256" s="193"/>
    </row>
    <row r="257" ht="18.75" spans="1:7">
      <c r="A257" s="193"/>
      <c r="B257" s="194"/>
      <c r="C257" s="193"/>
      <c r="D257" s="193"/>
      <c r="E257" s="193"/>
      <c r="F257" s="195"/>
      <c r="G257" s="193"/>
    </row>
    <row r="258" ht="18.75" spans="1:7">
      <c r="A258" s="193"/>
      <c r="B258" s="194"/>
      <c r="C258" s="193"/>
      <c r="D258" s="193"/>
      <c r="E258" s="193"/>
      <c r="F258" s="195"/>
      <c r="G258" s="193"/>
    </row>
    <row r="259" ht="18.75" spans="1:7">
      <c r="A259" s="193"/>
      <c r="B259" s="194"/>
      <c r="C259" s="193"/>
      <c r="D259" s="193"/>
      <c r="E259" s="193"/>
      <c r="F259" s="195"/>
      <c r="G259" s="193"/>
    </row>
    <row r="260" ht="18.75" spans="1:7">
      <c r="A260" s="193"/>
      <c r="B260" s="194"/>
      <c r="C260" s="193"/>
      <c r="D260" s="193"/>
      <c r="E260" s="193"/>
      <c r="F260" s="195"/>
      <c r="G260" s="193"/>
    </row>
    <row r="261" ht="18.75" spans="1:7">
      <c r="A261" s="193"/>
      <c r="B261" s="194"/>
      <c r="C261" s="193"/>
      <c r="D261" s="193"/>
      <c r="E261" s="193"/>
      <c r="F261" s="195"/>
      <c r="G261" s="193"/>
    </row>
    <row r="262" ht="18.75" spans="1:7">
      <c r="A262" s="193"/>
      <c r="B262" s="194"/>
      <c r="C262" s="193"/>
      <c r="D262" s="193"/>
      <c r="E262" s="193"/>
      <c r="F262" s="195"/>
      <c r="G262" s="193"/>
    </row>
    <row r="263" ht="18.75" spans="1:7">
      <c r="A263" s="193"/>
      <c r="B263" s="194"/>
      <c r="C263" s="193"/>
      <c r="D263" s="193"/>
      <c r="E263" s="193"/>
      <c r="F263" s="195"/>
      <c r="G263" s="193"/>
    </row>
    <row r="264" ht="18.75" spans="1:7">
      <c r="A264" s="193"/>
      <c r="B264" s="194"/>
      <c r="C264" s="193"/>
      <c r="D264" s="193"/>
      <c r="E264" s="193"/>
      <c r="F264" s="195"/>
      <c r="G264" s="193"/>
    </row>
    <row r="265" ht="18.75" spans="1:7">
      <c r="A265" s="193"/>
      <c r="B265" s="194"/>
      <c r="C265" s="193"/>
      <c r="D265" s="193"/>
      <c r="E265" s="193"/>
      <c r="F265" s="195"/>
      <c r="G265" s="193"/>
    </row>
    <row r="266" ht="18.75" spans="1:7">
      <c r="A266" s="193"/>
      <c r="B266" s="194"/>
      <c r="C266" s="193"/>
      <c r="D266" s="193"/>
      <c r="E266" s="193"/>
      <c r="F266" s="195"/>
      <c r="G266" s="193"/>
    </row>
    <row r="267" ht="18.75" spans="1:7">
      <c r="A267" s="193"/>
      <c r="B267" s="194"/>
      <c r="C267" s="193"/>
      <c r="D267" s="193"/>
      <c r="E267" s="193"/>
      <c r="F267" s="195"/>
      <c r="G267" s="193"/>
    </row>
    <row r="268" ht="18.75" spans="1:7">
      <c r="A268" s="193"/>
      <c r="B268" s="194"/>
      <c r="C268" s="193"/>
      <c r="D268" s="193"/>
      <c r="E268" s="193"/>
      <c r="F268" s="195"/>
      <c r="G268" s="193"/>
    </row>
    <row r="269" ht="18.75" spans="1:7">
      <c r="A269" s="193"/>
      <c r="B269" s="194"/>
      <c r="C269" s="193"/>
      <c r="D269" s="193"/>
      <c r="E269" s="193"/>
      <c r="F269" s="195"/>
      <c r="G269" s="193"/>
    </row>
    <row r="270" ht="18.75" spans="1:7">
      <c r="A270" s="193"/>
      <c r="B270" s="194"/>
      <c r="C270" s="193"/>
      <c r="D270" s="193"/>
      <c r="E270" s="193"/>
      <c r="F270" s="195"/>
      <c r="G270" s="193"/>
    </row>
  </sheetData>
  <sortState ref="A3:H205">
    <sortCondition ref="C197"/>
  </sortState>
  <mergeCells count="5">
    <mergeCell ref="A1:H1"/>
    <mergeCell ref="A3:A49"/>
    <mergeCell ref="A50:A115"/>
    <mergeCell ref="A116:A196"/>
    <mergeCell ref="A197:A205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zoomScale="90" zoomScaleNormal="90" workbookViewId="0">
      <selection activeCell="A15" sqref="A15:A16"/>
    </sheetView>
  </sheetViews>
  <sheetFormatPr defaultColWidth="9" defaultRowHeight="13.5"/>
  <cols>
    <col min="1" max="1" width="21.1833333333333" customWidth="1"/>
    <col min="2" max="2" width="15" customWidth="1"/>
    <col min="3" max="3" width="15.3666666666667" customWidth="1"/>
    <col min="4" max="4" width="31.1833333333333" customWidth="1"/>
    <col min="5" max="5" width="12.2666666666667" customWidth="1"/>
    <col min="6" max="6" width="29.1833333333333" customWidth="1"/>
    <col min="7" max="7" width="20.45" customWidth="1"/>
    <col min="8" max="8" width="19.8166666666667" customWidth="1"/>
    <col min="9" max="9" width="27.1833333333333" customWidth="1"/>
    <col min="10" max="10" width="18.3666666666667" customWidth="1"/>
  </cols>
  <sheetData>
    <row r="1" s="121" customFormat="1" ht="22.5" spans="1:10">
      <c r="A1" s="170" t="s">
        <v>30</v>
      </c>
      <c r="B1" s="171"/>
      <c r="C1" s="171"/>
      <c r="D1" s="171"/>
      <c r="E1" s="171"/>
      <c r="F1" s="171"/>
      <c r="G1" s="171"/>
      <c r="H1" s="171"/>
      <c r="I1" s="171"/>
      <c r="J1" s="178"/>
    </row>
    <row r="2" s="121" customFormat="1" ht="20.25" spans="1:10">
      <c r="A2" s="108" t="s">
        <v>19</v>
      </c>
      <c r="B2" s="27" t="s">
        <v>21</v>
      </c>
      <c r="C2" s="27" t="s">
        <v>31</v>
      </c>
      <c r="D2" s="27" t="s">
        <v>32</v>
      </c>
      <c r="E2" s="27" t="s">
        <v>33</v>
      </c>
      <c r="F2" s="109" t="s">
        <v>34</v>
      </c>
      <c r="G2" s="27" t="s">
        <v>35</v>
      </c>
      <c r="H2" s="27" t="s">
        <v>36</v>
      </c>
      <c r="I2" s="27" t="s">
        <v>37</v>
      </c>
      <c r="J2" s="179" t="s">
        <v>26</v>
      </c>
    </row>
    <row r="3" s="121" customFormat="1" ht="18.75" spans="1:10">
      <c r="A3" s="69" t="s">
        <v>2</v>
      </c>
      <c r="B3" s="15">
        <v>20193132</v>
      </c>
      <c r="C3" s="15">
        <v>2019313210</v>
      </c>
      <c r="D3" s="15" t="s">
        <v>38</v>
      </c>
      <c r="E3" s="15" t="s">
        <v>39</v>
      </c>
      <c r="F3" s="15" t="s">
        <v>40</v>
      </c>
      <c r="G3" s="15">
        <v>2</v>
      </c>
      <c r="H3" s="7" t="s">
        <v>28</v>
      </c>
      <c r="I3" s="7" t="s">
        <v>41</v>
      </c>
      <c r="J3" s="7"/>
    </row>
    <row r="4" s="121" customFormat="1" ht="18.75" spans="1:10">
      <c r="A4" s="56"/>
      <c r="B4" s="15"/>
      <c r="C4" s="15">
        <v>2019313219</v>
      </c>
      <c r="D4" s="15" t="s">
        <v>42</v>
      </c>
      <c r="E4" s="15" t="s">
        <v>43</v>
      </c>
      <c r="F4" s="15" t="s">
        <v>44</v>
      </c>
      <c r="G4" s="15">
        <v>3</v>
      </c>
      <c r="H4" s="7" t="s">
        <v>28</v>
      </c>
      <c r="I4" s="7" t="s">
        <v>41</v>
      </c>
      <c r="J4" s="7"/>
    </row>
    <row r="5" s="121" customFormat="1" ht="18.75" spans="1:10">
      <c r="A5" s="56"/>
      <c r="B5" s="139">
        <v>20202135</v>
      </c>
      <c r="C5" s="135">
        <v>2020213508</v>
      </c>
      <c r="D5" s="7" t="s">
        <v>45</v>
      </c>
      <c r="E5" s="7" t="s">
        <v>46</v>
      </c>
      <c r="F5" s="7" t="s">
        <v>47</v>
      </c>
      <c r="G5" s="7">
        <v>2</v>
      </c>
      <c r="H5" s="7" t="s">
        <v>28</v>
      </c>
      <c r="I5" s="7" t="s">
        <v>41</v>
      </c>
      <c r="J5" s="7"/>
    </row>
    <row r="6" s="121" customFormat="1" ht="18.75" spans="1:10">
      <c r="A6" s="56"/>
      <c r="B6" s="74">
        <v>20202136</v>
      </c>
      <c r="C6" s="7">
        <v>2020213205</v>
      </c>
      <c r="D6" s="7" t="s">
        <v>48</v>
      </c>
      <c r="E6" s="7" t="s">
        <v>49</v>
      </c>
      <c r="F6" s="7" t="s">
        <v>50</v>
      </c>
      <c r="G6" s="7">
        <v>3</v>
      </c>
      <c r="H6" s="7" t="s">
        <v>28</v>
      </c>
      <c r="I6" s="7" t="s">
        <v>41</v>
      </c>
      <c r="J6" s="7"/>
    </row>
    <row r="7" s="121" customFormat="1" ht="18.75" spans="1:10">
      <c r="A7" s="110" t="s">
        <v>3</v>
      </c>
      <c r="B7" s="15">
        <v>20212631</v>
      </c>
      <c r="C7" s="15">
        <v>2021263127</v>
      </c>
      <c r="D7" s="15" t="s">
        <v>51</v>
      </c>
      <c r="E7" s="15" t="s">
        <v>52</v>
      </c>
      <c r="F7" s="15" t="s">
        <v>47</v>
      </c>
      <c r="G7" s="15">
        <v>2</v>
      </c>
      <c r="H7" s="15" t="s">
        <v>28</v>
      </c>
      <c r="I7" s="15" t="s">
        <v>41</v>
      </c>
      <c r="J7" s="102"/>
    </row>
    <row r="8" s="121" customFormat="1" ht="18.75" spans="1:10">
      <c r="A8" s="112"/>
      <c r="B8" s="172">
        <v>20202532</v>
      </c>
      <c r="C8" s="173">
        <v>2020213223</v>
      </c>
      <c r="D8" s="172" t="s">
        <v>53</v>
      </c>
      <c r="E8" s="172" t="s">
        <v>54</v>
      </c>
      <c r="F8" s="172" t="s">
        <v>55</v>
      </c>
      <c r="G8" s="172">
        <v>2</v>
      </c>
      <c r="H8" s="15" t="s">
        <v>28</v>
      </c>
      <c r="I8" s="15" t="s">
        <v>41</v>
      </c>
      <c r="J8" s="180"/>
    </row>
    <row r="9" s="121" customFormat="1" ht="18.75" spans="1:10">
      <c r="A9" s="59"/>
      <c r="B9" s="15">
        <v>20192631</v>
      </c>
      <c r="C9" s="15">
        <v>201926315</v>
      </c>
      <c r="D9" s="15" t="s">
        <v>56</v>
      </c>
      <c r="E9" s="15" t="s">
        <v>57</v>
      </c>
      <c r="F9" s="15" t="s">
        <v>58</v>
      </c>
      <c r="G9" s="15">
        <v>5</v>
      </c>
      <c r="H9" s="15" t="s">
        <v>28</v>
      </c>
      <c r="I9" s="15" t="s">
        <v>41</v>
      </c>
      <c r="J9" s="180"/>
    </row>
    <row r="10" s="121" customFormat="1" ht="18.75" spans="1:10">
      <c r="A10" s="6" t="s">
        <v>4</v>
      </c>
      <c r="B10" s="174">
        <v>20212731</v>
      </c>
      <c r="C10" s="15">
        <v>2021273131</v>
      </c>
      <c r="D10" s="52" t="s">
        <v>59</v>
      </c>
      <c r="E10" s="15" t="s">
        <v>60</v>
      </c>
      <c r="F10" s="15" t="s">
        <v>44</v>
      </c>
      <c r="G10" s="15">
        <v>3</v>
      </c>
      <c r="H10" s="15" t="s">
        <v>28</v>
      </c>
      <c r="I10" s="15" t="s">
        <v>41</v>
      </c>
      <c r="J10" s="15"/>
    </row>
    <row r="11" s="121" customFormat="1" ht="18.75" spans="1:10">
      <c r="A11" s="14"/>
      <c r="B11" s="175"/>
      <c r="C11" s="15">
        <v>2021273123</v>
      </c>
      <c r="D11" s="52" t="s">
        <v>59</v>
      </c>
      <c r="E11" s="15" t="s">
        <v>61</v>
      </c>
      <c r="F11" s="15" t="s">
        <v>44</v>
      </c>
      <c r="G11" s="15">
        <v>3</v>
      </c>
      <c r="H11" s="15" t="s">
        <v>28</v>
      </c>
      <c r="I11" s="15" t="s">
        <v>41</v>
      </c>
      <c r="J11" s="15"/>
    </row>
    <row r="12" s="121" customFormat="1" ht="18.75" spans="1:10">
      <c r="A12" s="14"/>
      <c r="B12" s="175"/>
      <c r="C12" s="15">
        <v>2021273121</v>
      </c>
      <c r="D12" s="52" t="s">
        <v>59</v>
      </c>
      <c r="E12" s="15" t="s">
        <v>62</v>
      </c>
      <c r="F12" s="15" t="s">
        <v>44</v>
      </c>
      <c r="G12" s="15">
        <v>3</v>
      </c>
      <c r="H12" s="15" t="s">
        <v>28</v>
      </c>
      <c r="I12" s="15" t="s">
        <v>41</v>
      </c>
      <c r="J12" s="15"/>
    </row>
    <row r="13" s="121" customFormat="1" ht="18.75" spans="1:10">
      <c r="A13" s="14"/>
      <c r="B13" s="175"/>
      <c r="C13" s="15">
        <v>2021273137</v>
      </c>
      <c r="D13" s="52" t="s">
        <v>59</v>
      </c>
      <c r="E13" s="15" t="s">
        <v>63</v>
      </c>
      <c r="F13" s="15" t="s">
        <v>44</v>
      </c>
      <c r="G13" s="15">
        <v>3</v>
      </c>
      <c r="H13" s="15" t="s">
        <v>28</v>
      </c>
      <c r="I13" s="15" t="s">
        <v>41</v>
      </c>
      <c r="J13" s="15"/>
    </row>
    <row r="14" s="121" customFormat="1" ht="18.75" spans="1:10">
      <c r="A14" s="59"/>
      <c r="B14" s="176"/>
      <c r="C14" s="15">
        <v>2021273135</v>
      </c>
      <c r="D14" s="52" t="s">
        <v>59</v>
      </c>
      <c r="E14" s="15" t="s">
        <v>64</v>
      </c>
      <c r="F14" s="15" t="s">
        <v>44</v>
      </c>
      <c r="G14" s="15">
        <v>3</v>
      </c>
      <c r="H14" s="15" t="s">
        <v>28</v>
      </c>
      <c r="I14" s="15" t="s">
        <v>41</v>
      </c>
      <c r="J14" s="15"/>
    </row>
    <row r="15" s="22" customFormat="1" ht="18.75" spans="1:10">
      <c r="A15" s="60" t="s">
        <v>5</v>
      </c>
      <c r="B15" s="15">
        <v>20202332</v>
      </c>
      <c r="C15" s="177">
        <v>2020233206</v>
      </c>
      <c r="D15" s="15" t="s">
        <v>65</v>
      </c>
      <c r="E15" s="15" t="s">
        <v>66</v>
      </c>
      <c r="F15" s="15" t="s">
        <v>67</v>
      </c>
      <c r="G15" s="15">
        <v>2</v>
      </c>
      <c r="H15" s="53" t="s">
        <v>28</v>
      </c>
      <c r="I15" s="53" t="s">
        <v>68</v>
      </c>
      <c r="J15" s="53"/>
    </row>
    <row r="16" ht="18.75" spans="1:10">
      <c r="A16" s="81"/>
      <c r="B16" s="53">
        <v>20212333</v>
      </c>
      <c r="C16" s="53">
        <v>2021233328</v>
      </c>
      <c r="D16" s="53" t="s">
        <v>69</v>
      </c>
      <c r="E16" s="15" t="s">
        <v>70</v>
      </c>
      <c r="F16" s="54" t="s">
        <v>40</v>
      </c>
      <c r="G16" s="53">
        <v>2</v>
      </c>
      <c r="H16" s="7" t="s">
        <v>28</v>
      </c>
      <c r="I16" s="7" t="s">
        <v>68</v>
      </c>
      <c r="J16" s="18"/>
    </row>
  </sheetData>
  <mergeCells count="7">
    <mergeCell ref="A1:J1"/>
    <mergeCell ref="A3:A6"/>
    <mergeCell ref="A7:A9"/>
    <mergeCell ref="A10:A14"/>
    <mergeCell ref="A15:A16"/>
    <mergeCell ref="B3:B4"/>
    <mergeCell ref="B10:B14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8"/>
  <sheetViews>
    <sheetView zoomScale="85" zoomScaleNormal="85" topLeftCell="A191" workbookViewId="0">
      <selection activeCell="A197" sqref="A197:A205"/>
    </sheetView>
  </sheetViews>
  <sheetFormatPr defaultColWidth="9" defaultRowHeight="13.5"/>
  <cols>
    <col min="1" max="1" width="21.1833333333333" customWidth="1"/>
    <col min="2" max="2" width="7.36666666666667" style="3" customWidth="1"/>
    <col min="3" max="3" width="16.0916666666667" customWidth="1"/>
    <col min="4" max="4" width="15.0916666666667" customWidth="1"/>
    <col min="5" max="5" width="18.6333333333333" customWidth="1"/>
    <col min="6" max="6" width="13.1833333333333" style="150" customWidth="1"/>
    <col min="7" max="7" width="18.6333333333333" customWidth="1"/>
    <col min="8" max="8" width="52.9083333333333" customWidth="1"/>
  </cols>
  <sheetData>
    <row r="1" s="121" customFormat="1" ht="22.5" spans="1:8">
      <c r="A1" s="106" t="s">
        <v>71</v>
      </c>
      <c r="B1" s="106"/>
      <c r="C1" s="151"/>
      <c r="D1" s="151"/>
      <c r="E1" s="151"/>
      <c r="F1" s="151"/>
      <c r="G1" s="151"/>
      <c r="H1" s="151"/>
    </row>
    <row r="2" s="121" customFormat="1" ht="20.25" spans="1:8">
      <c r="A2" s="108" t="s">
        <v>19</v>
      </c>
      <c r="B2" s="108" t="s">
        <v>20</v>
      </c>
      <c r="C2" s="108" t="s">
        <v>21</v>
      </c>
      <c r="D2" s="108" t="s">
        <v>72</v>
      </c>
      <c r="E2" s="108" t="s">
        <v>23</v>
      </c>
      <c r="F2" s="152" t="s">
        <v>73</v>
      </c>
      <c r="G2" s="108" t="s">
        <v>74</v>
      </c>
      <c r="H2" s="108" t="s">
        <v>26</v>
      </c>
    </row>
    <row r="3" s="121" customFormat="1" ht="18.75" spans="1:8">
      <c r="A3" s="127" t="s">
        <v>2</v>
      </c>
      <c r="B3" s="69">
        <f>ROW()-2</f>
        <v>1</v>
      </c>
      <c r="C3" s="7">
        <v>20182131</v>
      </c>
      <c r="D3" s="7"/>
      <c r="E3" s="7">
        <v>47</v>
      </c>
      <c r="F3" s="153">
        <f t="shared" ref="F3:F49" si="0">D3/E3</f>
        <v>0</v>
      </c>
      <c r="G3" s="7"/>
      <c r="H3" s="7" t="s">
        <v>27</v>
      </c>
    </row>
    <row r="4" s="121" customFormat="1" ht="18.75" spans="1:8">
      <c r="A4" s="128"/>
      <c r="B4" s="154">
        <f t="shared" ref="B4:B70" si="1">ROW()-2</f>
        <v>2</v>
      </c>
      <c r="C4" s="7">
        <v>20182132</v>
      </c>
      <c r="D4" s="7"/>
      <c r="E4" s="7">
        <v>29</v>
      </c>
      <c r="F4" s="153">
        <f t="shared" si="0"/>
        <v>0</v>
      </c>
      <c r="G4" s="7"/>
      <c r="H4" s="7" t="s">
        <v>27</v>
      </c>
    </row>
    <row r="5" s="121" customFormat="1" ht="18.75" spans="1:8">
      <c r="A5" s="128"/>
      <c r="B5" s="154">
        <f t="shared" si="1"/>
        <v>3</v>
      </c>
      <c r="C5" s="7">
        <v>20182133</v>
      </c>
      <c r="D5" s="7"/>
      <c r="E5" s="7">
        <v>45</v>
      </c>
      <c r="F5" s="153">
        <f t="shared" si="0"/>
        <v>0</v>
      </c>
      <c r="G5" s="7"/>
      <c r="H5" s="7" t="s">
        <v>27</v>
      </c>
    </row>
    <row r="6" s="121" customFormat="1" ht="18.75" spans="1:8">
      <c r="A6" s="128"/>
      <c r="B6" s="154">
        <f t="shared" si="1"/>
        <v>4</v>
      </c>
      <c r="C6" s="7">
        <v>20182134</v>
      </c>
      <c r="D6" s="7"/>
      <c r="E6" s="7">
        <v>38</v>
      </c>
      <c r="F6" s="153">
        <f t="shared" si="0"/>
        <v>0</v>
      </c>
      <c r="G6" s="7"/>
      <c r="H6" s="7" t="s">
        <v>27</v>
      </c>
    </row>
    <row r="7" s="121" customFormat="1" ht="18.75" spans="1:8">
      <c r="A7" s="128"/>
      <c r="B7" s="154">
        <f t="shared" si="1"/>
        <v>5</v>
      </c>
      <c r="C7" s="7">
        <v>20182135</v>
      </c>
      <c r="D7" s="7"/>
      <c r="E7" s="7">
        <v>43</v>
      </c>
      <c r="F7" s="153">
        <f t="shared" si="0"/>
        <v>0</v>
      </c>
      <c r="G7" s="7"/>
      <c r="H7" s="7" t="s">
        <v>27</v>
      </c>
    </row>
    <row r="8" s="121" customFormat="1" ht="18.75" spans="1:8">
      <c r="A8" s="128"/>
      <c r="B8" s="154">
        <f t="shared" si="1"/>
        <v>6</v>
      </c>
      <c r="C8" s="7">
        <v>20182136</v>
      </c>
      <c r="D8" s="7"/>
      <c r="E8" s="7">
        <v>40</v>
      </c>
      <c r="F8" s="153">
        <f t="shared" si="0"/>
        <v>0</v>
      </c>
      <c r="G8" s="7"/>
      <c r="H8" s="7" t="s">
        <v>27</v>
      </c>
    </row>
    <row r="9" s="121" customFormat="1" ht="18.75" spans="1:10">
      <c r="A9" s="128"/>
      <c r="B9" s="154">
        <f t="shared" si="1"/>
        <v>7</v>
      </c>
      <c r="C9" s="7">
        <v>20182137</v>
      </c>
      <c r="D9" s="7"/>
      <c r="E9" s="7">
        <v>39</v>
      </c>
      <c r="F9" s="153">
        <f t="shared" si="0"/>
        <v>0</v>
      </c>
      <c r="G9" s="7"/>
      <c r="H9" s="7" t="s">
        <v>27</v>
      </c>
      <c r="J9" s="160"/>
    </row>
    <row r="10" s="121" customFormat="1" ht="18.75" spans="1:10">
      <c r="A10" s="128"/>
      <c r="B10" s="154">
        <v>8</v>
      </c>
      <c r="C10" s="7">
        <v>20183131</v>
      </c>
      <c r="D10" s="7"/>
      <c r="E10" s="7">
        <v>45</v>
      </c>
      <c r="F10" s="153">
        <f t="shared" si="0"/>
        <v>0</v>
      </c>
      <c r="G10" s="7"/>
      <c r="H10" s="7" t="s">
        <v>27</v>
      </c>
      <c r="J10" s="160"/>
    </row>
    <row r="11" s="121" customFormat="1" ht="18.75" spans="1:10">
      <c r="A11" s="128"/>
      <c r="B11" s="154">
        <v>9</v>
      </c>
      <c r="C11" s="7">
        <v>20183132</v>
      </c>
      <c r="D11" s="7"/>
      <c r="E11" s="7">
        <v>45</v>
      </c>
      <c r="F11" s="153">
        <f t="shared" si="0"/>
        <v>0</v>
      </c>
      <c r="G11" s="7"/>
      <c r="H11" s="7" t="s">
        <v>27</v>
      </c>
      <c r="J11" s="160"/>
    </row>
    <row r="12" s="121" customFormat="1" ht="18.75" spans="1:10">
      <c r="A12" s="128"/>
      <c r="B12" s="154">
        <f t="shared" si="1"/>
        <v>10</v>
      </c>
      <c r="C12" s="7">
        <v>20192131</v>
      </c>
      <c r="D12" s="7">
        <v>0</v>
      </c>
      <c r="E12" s="7">
        <v>49</v>
      </c>
      <c r="F12" s="153">
        <f t="shared" si="0"/>
        <v>0</v>
      </c>
      <c r="G12" s="7">
        <f>_xlfn.RANK.EQ(F12,$F$3:$F$49,1)</f>
        <v>1</v>
      </c>
      <c r="H12" s="7"/>
      <c r="J12" s="160"/>
    </row>
    <row r="13" s="121" customFormat="1" ht="18.75" spans="1:10">
      <c r="A13" s="128"/>
      <c r="B13" s="154">
        <f t="shared" si="1"/>
        <v>11</v>
      </c>
      <c r="C13" s="7">
        <v>20192132</v>
      </c>
      <c r="D13" s="7">
        <v>1</v>
      </c>
      <c r="E13" s="7">
        <v>23</v>
      </c>
      <c r="F13" s="153">
        <f t="shared" si="0"/>
        <v>0.0434782608695652</v>
      </c>
      <c r="G13" s="7">
        <f t="shared" ref="G13:G49" si="2">_xlfn.RANK.EQ(F13,$F$3:$F$49,1)</f>
        <v>31</v>
      </c>
      <c r="H13" s="7"/>
      <c r="J13" s="160"/>
    </row>
    <row r="14" s="121" customFormat="1" ht="18.75" spans="1:10">
      <c r="A14" s="128"/>
      <c r="B14" s="154">
        <f t="shared" si="1"/>
        <v>12</v>
      </c>
      <c r="C14" s="7">
        <v>20192133</v>
      </c>
      <c r="D14" s="7">
        <v>5</v>
      </c>
      <c r="E14" s="7">
        <v>38</v>
      </c>
      <c r="F14" s="153">
        <f t="shared" si="0"/>
        <v>0.131578947368421</v>
      </c>
      <c r="G14" s="7">
        <f t="shared" si="2"/>
        <v>39</v>
      </c>
      <c r="H14" s="7"/>
      <c r="J14" s="160"/>
    </row>
    <row r="15" s="121" customFormat="1" ht="18.75" spans="1:10">
      <c r="A15" s="128"/>
      <c r="B15" s="154">
        <f t="shared" si="1"/>
        <v>13</v>
      </c>
      <c r="C15" s="7">
        <v>20192134</v>
      </c>
      <c r="D15" s="7">
        <v>8</v>
      </c>
      <c r="E15" s="7">
        <v>35</v>
      </c>
      <c r="F15" s="153">
        <f t="shared" si="0"/>
        <v>0.228571428571429</v>
      </c>
      <c r="G15" s="7">
        <f t="shared" si="2"/>
        <v>42</v>
      </c>
      <c r="H15" s="7"/>
      <c r="J15" s="160"/>
    </row>
    <row r="16" s="121" customFormat="1" ht="18.75" spans="1:10">
      <c r="A16" s="128"/>
      <c r="B16" s="154">
        <f t="shared" si="1"/>
        <v>14</v>
      </c>
      <c r="C16" s="7">
        <v>20192135</v>
      </c>
      <c r="D16" s="7">
        <v>1</v>
      </c>
      <c r="E16" s="7">
        <v>47</v>
      </c>
      <c r="F16" s="153">
        <f t="shared" si="0"/>
        <v>0.0212765957446809</v>
      </c>
      <c r="G16" s="7">
        <f t="shared" si="2"/>
        <v>25</v>
      </c>
      <c r="H16" s="7"/>
      <c r="J16" s="160"/>
    </row>
    <row r="17" s="121" customFormat="1" ht="18.75" spans="1:10">
      <c r="A17" s="128"/>
      <c r="B17" s="154">
        <f t="shared" si="1"/>
        <v>15</v>
      </c>
      <c r="C17" s="7">
        <v>20192136</v>
      </c>
      <c r="D17" s="7">
        <v>0</v>
      </c>
      <c r="E17" s="7">
        <v>40</v>
      </c>
      <c r="F17" s="153">
        <f t="shared" si="0"/>
        <v>0</v>
      </c>
      <c r="G17" s="7">
        <f t="shared" si="2"/>
        <v>1</v>
      </c>
      <c r="H17" s="7"/>
      <c r="J17" s="160"/>
    </row>
    <row r="18" s="121" customFormat="1" ht="18.75" spans="1:8">
      <c r="A18" s="128"/>
      <c r="B18" s="154">
        <f t="shared" si="1"/>
        <v>16</v>
      </c>
      <c r="C18" s="7">
        <v>20192137</v>
      </c>
      <c r="D18" s="7">
        <v>0</v>
      </c>
      <c r="E18" s="7">
        <v>40</v>
      </c>
      <c r="F18" s="153">
        <f t="shared" si="0"/>
        <v>0</v>
      </c>
      <c r="G18" s="7">
        <f t="shared" si="2"/>
        <v>1</v>
      </c>
      <c r="H18" s="7"/>
    </row>
    <row r="19" s="121" customFormat="1" ht="18.75" spans="1:8">
      <c r="A19" s="128"/>
      <c r="B19" s="154">
        <f t="shared" si="1"/>
        <v>17</v>
      </c>
      <c r="C19" s="7">
        <v>20193131</v>
      </c>
      <c r="D19" s="7">
        <v>2</v>
      </c>
      <c r="E19" s="7">
        <v>47</v>
      </c>
      <c r="F19" s="153">
        <f t="shared" si="0"/>
        <v>0.0425531914893617</v>
      </c>
      <c r="G19" s="7">
        <f t="shared" si="2"/>
        <v>30</v>
      </c>
      <c r="H19" s="7"/>
    </row>
    <row r="20" s="121" customFormat="1" ht="18.75" spans="1:8">
      <c r="A20" s="128"/>
      <c r="B20" s="154">
        <f t="shared" si="1"/>
        <v>18</v>
      </c>
      <c r="C20" s="7">
        <v>20193132</v>
      </c>
      <c r="D20" s="7">
        <v>3</v>
      </c>
      <c r="E20" s="7">
        <v>43</v>
      </c>
      <c r="F20" s="153">
        <f t="shared" si="0"/>
        <v>0.0697674418604651</v>
      </c>
      <c r="G20" s="7">
        <f t="shared" si="2"/>
        <v>35</v>
      </c>
      <c r="H20" s="7"/>
    </row>
    <row r="21" s="121" customFormat="1" ht="18.75" spans="1:8">
      <c r="A21" s="128"/>
      <c r="B21" s="154">
        <f t="shared" si="1"/>
        <v>19</v>
      </c>
      <c r="C21" s="7">
        <v>20202131</v>
      </c>
      <c r="D21" s="7">
        <v>2</v>
      </c>
      <c r="E21" s="7">
        <v>40</v>
      </c>
      <c r="F21" s="153">
        <f t="shared" si="0"/>
        <v>0.05</v>
      </c>
      <c r="G21" s="7">
        <f t="shared" si="2"/>
        <v>33</v>
      </c>
      <c r="H21" s="7"/>
    </row>
    <row r="22" s="121" customFormat="1" ht="18.75" spans="1:8">
      <c r="A22" s="128"/>
      <c r="B22" s="154">
        <f t="shared" si="1"/>
        <v>20</v>
      </c>
      <c r="C22" s="7">
        <v>20202132</v>
      </c>
      <c r="D22" s="7">
        <v>0</v>
      </c>
      <c r="E22" s="7">
        <v>38</v>
      </c>
      <c r="F22" s="153">
        <f t="shared" si="0"/>
        <v>0</v>
      </c>
      <c r="G22" s="7">
        <f t="shared" si="2"/>
        <v>1</v>
      </c>
      <c r="H22" s="7"/>
    </row>
    <row r="23" s="121" customFormat="1" ht="18.75" spans="1:8">
      <c r="A23" s="128"/>
      <c r="B23" s="154">
        <f t="shared" si="1"/>
        <v>21</v>
      </c>
      <c r="C23" s="7">
        <v>20202133</v>
      </c>
      <c r="D23" s="7">
        <v>0</v>
      </c>
      <c r="E23" s="7">
        <v>35</v>
      </c>
      <c r="F23" s="153">
        <f t="shared" si="0"/>
        <v>0</v>
      </c>
      <c r="G23" s="7">
        <f t="shared" si="2"/>
        <v>1</v>
      </c>
      <c r="H23" s="7"/>
    </row>
    <row r="24" s="121" customFormat="1" ht="18.75" spans="1:8">
      <c r="A24" s="128"/>
      <c r="B24" s="154">
        <f t="shared" si="1"/>
        <v>22</v>
      </c>
      <c r="C24" s="7">
        <v>20202134</v>
      </c>
      <c r="D24" s="7">
        <v>0</v>
      </c>
      <c r="E24" s="7">
        <v>34</v>
      </c>
      <c r="F24" s="153">
        <f t="shared" si="0"/>
        <v>0</v>
      </c>
      <c r="G24" s="7">
        <f t="shared" si="2"/>
        <v>1</v>
      </c>
      <c r="H24" s="7"/>
    </row>
    <row r="25" s="121" customFormat="1" ht="18.75" spans="1:8">
      <c r="A25" s="128"/>
      <c r="B25" s="154">
        <f t="shared" si="1"/>
        <v>23</v>
      </c>
      <c r="C25" s="7">
        <v>20202135</v>
      </c>
      <c r="D25" s="7">
        <v>4</v>
      </c>
      <c r="E25" s="7">
        <v>54</v>
      </c>
      <c r="F25" s="153">
        <f t="shared" si="0"/>
        <v>0.0740740740740741</v>
      </c>
      <c r="G25" s="7">
        <f t="shared" si="2"/>
        <v>36</v>
      </c>
      <c r="H25" s="7"/>
    </row>
    <row r="26" s="121" customFormat="1" ht="18.75" spans="1:8">
      <c r="A26" s="128"/>
      <c r="B26" s="154">
        <f t="shared" si="1"/>
        <v>24</v>
      </c>
      <c r="C26" s="7">
        <v>20202136</v>
      </c>
      <c r="D26" s="7">
        <v>4</v>
      </c>
      <c r="E26" s="7">
        <v>37</v>
      </c>
      <c r="F26" s="153">
        <f t="shared" si="0"/>
        <v>0.108108108108108</v>
      </c>
      <c r="G26" s="7">
        <f t="shared" si="2"/>
        <v>38</v>
      </c>
      <c r="H26" s="7"/>
    </row>
    <row r="27" s="121" customFormat="1" ht="18.75" spans="1:8">
      <c r="A27" s="128"/>
      <c r="B27" s="154">
        <f t="shared" si="1"/>
        <v>25</v>
      </c>
      <c r="C27" s="7">
        <v>20202137</v>
      </c>
      <c r="D27" s="7">
        <v>0</v>
      </c>
      <c r="E27" s="7">
        <v>33</v>
      </c>
      <c r="F27" s="153">
        <f t="shared" si="0"/>
        <v>0</v>
      </c>
      <c r="G27" s="7">
        <f t="shared" si="2"/>
        <v>1</v>
      </c>
      <c r="H27" s="7"/>
    </row>
    <row r="28" s="121" customFormat="1" ht="18.75" spans="1:8">
      <c r="A28" s="128"/>
      <c r="B28" s="154">
        <f t="shared" si="1"/>
        <v>26</v>
      </c>
      <c r="C28" s="7">
        <v>20202141</v>
      </c>
      <c r="D28" s="7">
        <v>28</v>
      </c>
      <c r="E28" s="7">
        <v>33</v>
      </c>
      <c r="F28" s="153">
        <f t="shared" si="0"/>
        <v>0.848484848484849</v>
      </c>
      <c r="G28" s="7">
        <f t="shared" si="2"/>
        <v>47</v>
      </c>
      <c r="H28" s="7"/>
    </row>
    <row r="29" s="121" customFormat="1" ht="18.75" spans="1:8">
      <c r="A29" s="128"/>
      <c r="B29" s="154">
        <f t="shared" si="1"/>
        <v>27</v>
      </c>
      <c r="C29" s="7">
        <v>20202142</v>
      </c>
      <c r="D29" s="7">
        <v>8</v>
      </c>
      <c r="E29" s="7">
        <v>32</v>
      </c>
      <c r="F29" s="153">
        <f t="shared" si="0"/>
        <v>0.25</v>
      </c>
      <c r="G29" s="7">
        <f t="shared" si="2"/>
        <v>44</v>
      </c>
      <c r="H29" s="7"/>
    </row>
    <row r="30" s="121" customFormat="1" ht="18.75" spans="1:8">
      <c r="A30" s="128"/>
      <c r="B30" s="154">
        <v>28</v>
      </c>
      <c r="C30" s="7">
        <v>20202143</v>
      </c>
      <c r="D30" s="7">
        <v>7</v>
      </c>
      <c r="E30" s="7">
        <v>34</v>
      </c>
      <c r="F30" s="153">
        <f t="shared" si="0"/>
        <v>0.205882352941176</v>
      </c>
      <c r="G30" s="7">
        <f t="shared" si="2"/>
        <v>41</v>
      </c>
      <c r="H30" s="7"/>
    </row>
    <row r="31" s="121" customFormat="1" ht="18.75" spans="1:8">
      <c r="A31" s="128"/>
      <c r="B31" s="154">
        <f t="shared" si="1"/>
        <v>29</v>
      </c>
      <c r="C31" s="7">
        <v>20202144</v>
      </c>
      <c r="D31" s="7">
        <v>3</v>
      </c>
      <c r="E31" s="7">
        <v>33</v>
      </c>
      <c r="F31" s="153">
        <f t="shared" si="0"/>
        <v>0.0909090909090909</v>
      </c>
      <c r="G31" s="7">
        <f t="shared" si="2"/>
        <v>37</v>
      </c>
      <c r="H31" s="7"/>
    </row>
    <row r="32" s="121" customFormat="1" ht="18.75" spans="1:8">
      <c r="A32" s="128"/>
      <c r="B32" s="154">
        <f t="shared" si="1"/>
        <v>30</v>
      </c>
      <c r="C32" s="7">
        <v>20202145</v>
      </c>
      <c r="D32" s="7">
        <v>1</v>
      </c>
      <c r="E32" s="7">
        <v>36</v>
      </c>
      <c r="F32" s="153">
        <f t="shared" si="0"/>
        <v>0.0277777777777778</v>
      </c>
      <c r="G32" s="7">
        <f t="shared" si="2"/>
        <v>29</v>
      </c>
      <c r="H32" s="7"/>
    </row>
    <row r="33" s="121" customFormat="1" ht="18.75" spans="1:8">
      <c r="A33" s="128"/>
      <c r="B33" s="154">
        <f t="shared" si="1"/>
        <v>31</v>
      </c>
      <c r="C33" s="7">
        <v>20203131</v>
      </c>
      <c r="D33" s="7">
        <v>2</v>
      </c>
      <c r="E33" s="7">
        <v>30</v>
      </c>
      <c r="F33" s="153">
        <f t="shared" si="0"/>
        <v>0.0666666666666667</v>
      </c>
      <c r="G33" s="7">
        <f t="shared" si="2"/>
        <v>34</v>
      </c>
      <c r="H33" s="7"/>
    </row>
    <row r="34" s="121" customFormat="1" ht="18.75" spans="1:8">
      <c r="A34" s="128"/>
      <c r="B34" s="154">
        <f t="shared" si="1"/>
        <v>32</v>
      </c>
      <c r="C34" s="7">
        <v>20203132</v>
      </c>
      <c r="D34" s="7">
        <v>12</v>
      </c>
      <c r="E34" s="7">
        <v>33</v>
      </c>
      <c r="F34" s="153">
        <f t="shared" si="0"/>
        <v>0.363636363636364</v>
      </c>
      <c r="G34" s="7">
        <f t="shared" si="2"/>
        <v>45</v>
      </c>
      <c r="H34" s="7"/>
    </row>
    <row r="35" s="121" customFormat="1" ht="18.75" spans="1:8">
      <c r="A35" s="128"/>
      <c r="B35" s="154">
        <f t="shared" si="1"/>
        <v>33</v>
      </c>
      <c r="C35" s="7">
        <v>20203141</v>
      </c>
      <c r="D35" s="7">
        <v>28</v>
      </c>
      <c r="E35" s="7">
        <v>47</v>
      </c>
      <c r="F35" s="153">
        <f t="shared" si="0"/>
        <v>0.595744680851064</v>
      </c>
      <c r="G35" s="7">
        <f t="shared" si="2"/>
        <v>46</v>
      </c>
      <c r="H35" s="7"/>
    </row>
    <row r="36" s="121" customFormat="1" ht="18.75" spans="1:8">
      <c r="A36" s="128"/>
      <c r="B36" s="154">
        <f t="shared" si="1"/>
        <v>34</v>
      </c>
      <c r="C36" s="7">
        <v>20212131</v>
      </c>
      <c r="D36" s="7">
        <v>9</v>
      </c>
      <c r="E36" s="155">
        <v>39</v>
      </c>
      <c r="F36" s="153">
        <f t="shared" si="0"/>
        <v>0.230769230769231</v>
      </c>
      <c r="G36" s="7">
        <f t="shared" si="2"/>
        <v>43</v>
      </c>
      <c r="H36" s="7"/>
    </row>
    <row r="37" s="121" customFormat="1" ht="18.75" spans="1:8">
      <c r="A37" s="128"/>
      <c r="B37" s="154">
        <f t="shared" si="1"/>
        <v>35</v>
      </c>
      <c r="C37" s="7">
        <v>20212132</v>
      </c>
      <c r="D37" s="7">
        <v>0</v>
      </c>
      <c r="E37" s="155">
        <v>39</v>
      </c>
      <c r="F37" s="153">
        <f t="shared" si="0"/>
        <v>0</v>
      </c>
      <c r="G37" s="7">
        <f t="shared" si="2"/>
        <v>1</v>
      </c>
      <c r="H37" s="7"/>
    </row>
    <row r="38" s="121" customFormat="1" ht="18.75" spans="1:8">
      <c r="A38" s="128"/>
      <c r="B38" s="154">
        <f t="shared" si="1"/>
        <v>36</v>
      </c>
      <c r="C38" s="7">
        <v>20212133</v>
      </c>
      <c r="D38" s="7">
        <v>0</v>
      </c>
      <c r="E38" s="155">
        <v>39</v>
      </c>
      <c r="F38" s="153">
        <f t="shared" si="0"/>
        <v>0</v>
      </c>
      <c r="G38" s="7">
        <f t="shared" si="2"/>
        <v>1</v>
      </c>
      <c r="H38" s="7"/>
    </row>
    <row r="39" s="121" customFormat="1" ht="18.75" spans="1:8">
      <c r="A39" s="128"/>
      <c r="B39" s="154">
        <f t="shared" si="1"/>
        <v>37</v>
      </c>
      <c r="C39" s="7">
        <v>20212134</v>
      </c>
      <c r="D39" s="7">
        <v>0</v>
      </c>
      <c r="E39" s="155">
        <v>40</v>
      </c>
      <c r="F39" s="153">
        <f t="shared" si="0"/>
        <v>0</v>
      </c>
      <c r="G39" s="7">
        <f t="shared" si="2"/>
        <v>1</v>
      </c>
      <c r="H39" s="7"/>
    </row>
    <row r="40" s="121" customFormat="1" ht="18.75" spans="1:8">
      <c r="A40" s="128"/>
      <c r="B40" s="154">
        <f t="shared" si="1"/>
        <v>38</v>
      </c>
      <c r="C40" s="7">
        <v>20212135</v>
      </c>
      <c r="D40" s="7">
        <v>0</v>
      </c>
      <c r="E40" s="7">
        <v>40</v>
      </c>
      <c r="F40" s="153">
        <f t="shared" si="0"/>
        <v>0</v>
      </c>
      <c r="G40" s="7">
        <f t="shared" si="2"/>
        <v>1</v>
      </c>
      <c r="H40" s="7"/>
    </row>
    <row r="41" s="121" customFormat="1" ht="18.75" spans="1:8">
      <c r="A41" s="128"/>
      <c r="B41" s="154">
        <f t="shared" si="1"/>
        <v>39</v>
      </c>
      <c r="C41" s="7">
        <v>20212136</v>
      </c>
      <c r="D41" s="7">
        <v>0</v>
      </c>
      <c r="E41" s="7">
        <v>39</v>
      </c>
      <c r="F41" s="153">
        <f t="shared" si="0"/>
        <v>0</v>
      </c>
      <c r="G41" s="7">
        <f t="shared" si="2"/>
        <v>1</v>
      </c>
      <c r="H41" s="7"/>
    </row>
    <row r="42" s="121" customFormat="1" ht="18.75" spans="1:8">
      <c r="A42" s="128"/>
      <c r="B42" s="154">
        <f t="shared" si="1"/>
        <v>40</v>
      </c>
      <c r="C42" s="7">
        <v>20212137</v>
      </c>
      <c r="D42" s="7">
        <v>1</v>
      </c>
      <c r="E42" s="7">
        <v>38</v>
      </c>
      <c r="F42" s="153">
        <f t="shared" si="0"/>
        <v>0.0263157894736842</v>
      </c>
      <c r="G42" s="7">
        <f t="shared" si="2"/>
        <v>28</v>
      </c>
      <c r="H42" s="7"/>
    </row>
    <row r="43" s="121" customFormat="1" ht="18.75" spans="1:8">
      <c r="A43" s="128"/>
      <c r="B43" s="154">
        <f t="shared" si="1"/>
        <v>41</v>
      </c>
      <c r="C43" s="7">
        <v>20212138</v>
      </c>
      <c r="D43" s="7">
        <v>0</v>
      </c>
      <c r="E43" s="155">
        <v>39</v>
      </c>
      <c r="F43" s="153">
        <f t="shared" si="0"/>
        <v>0</v>
      </c>
      <c r="G43" s="7">
        <f t="shared" si="2"/>
        <v>1</v>
      </c>
      <c r="H43" s="7"/>
    </row>
    <row r="44" s="121" customFormat="1" ht="18.75" spans="1:8">
      <c r="A44" s="128"/>
      <c r="B44" s="154">
        <f t="shared" si="1"/>
        <v>42</v>
      </c>
      <c r="C44" s="7">
        <v>20213131</v>
      </c>
      <c r="D44" s="7">
        <v>2</v>
      </c>
      <c r="E44" s="155">
        <v>44</v>
      </c>
      <c r="F44" s="153">
        <f t="shared" si="0"/>
        <v>0.0454545454545455</v>
      </c>
      <c r="G44" s="7">
        <f t="shared" si="2"/>
        <v>32</v>
      </c>
      <c r="H44" s="7"/>
    </row>
    <row r="45" s="121" customFormat="1" ht="18.75" spans="1:8">
      <c r="A45" s="128"/>
      <c r="B45" s="154">
        <f t="shared" si="1"/>
        <v>43</v>
      </c>
      <c r="C45" s="7">
        <v>20212141</v>
      </c>
      <c r="D45" s="7">
        <v>1</v>
      </c>
      <c r="E45" s="155">
        <v>43</v>
      </c>
      <c r="F45" s="153">
        <f t="shared" si="0"/>
        <v>0.0232558139534884</v>
      </c>
      <c r="G45" s="7">
        <f t="shared" si="2"/>
        <v>26</v>
      </c>
      <c r="H45" s="7"/>
    </row>
    <row r="46" s="121" customFormat="1" ht="18.75" spans="1:8">
      <c r="A46" s="128"/>
      <c r="B46" s="154">
        <f t="shared" si="1"/>
        <v>44</v>
      </c>
      <c r="C46" s="7">
        <v>20212142</v>
      </c>
      <c r="D46" s="7">
        <v>1</v>
      </c>
      <c r="E46" s="155">
        <v>41</v>
      </c>
      <c r="F46" s="153">
        <f t="shared" si="0"/>
        <v>0.024390243902439</v>
      </c>
      <c r="G46" s="7">
        <f t="shared" si="2"/>
        <v>27</v>
      </c>
      <c r="H46" s="7"/>
    </row>
    <row r="47" s="121" customFormat="1" ht="18.75" spans="1:8">
      <c r="A47" s="128"/>
      <c r="B47" s="154">
        <f t="shared" si="1"/>
        <v>45</v>
      </c>
      <c r="C47" s="7">
        <v>20212143</v>
      </c>
      <c r="D47" s="7">
        <v>0</v>
      </c>
      <c r="E47" s="7">
        <v>43</v>
      </c>
      <c r="F47" s="153">
        <f t="shared" si="0"/>
        <v>0</v>
      </c>
      <c r="G47" s="7">
        <f t="shared" si="2"/>
        <v>1</v>
      </c>
      <c r="H47" s="7"/>
    </row>
    <row r="48" s="121" customFormat="1" ht="18.75" spans="1:8">
      <c r="A48" s="128"/>
      <c r="B48" s="154">
        <f t="shared" si="1"/>
        <v>46</v>
      </c>
      <c r="C48" s="7">
        <v>20212144</v>
      </c>
      <c r="D48" s="7">
        <v>0</v>
      </c>
      <c r="E48" s="7">
        <v>42</v>
      </c>
      <c r="F48" s="153">
        <f t="shared" si="0"/>
        <v>0</v>
      </c>
      <c r="G48" s="7">
        <f t="shared" si="2"/>
        <v>1</v>
      </c>
      <c r="H48" s="7"/>
    </row>
    <row r="49" s="121" customFormat="1" ht="18.75" spans="1:8">
      <c r="A49" s="156"/>
      <c r="B49" s="154">
        <f t="shared" si="1"/>
        <v>47</v>
      </c>
      <c r="C49" s="7">
        <v>20212145</v>
      </c>
      <c r="D49" s="7">
        <v>6</v>
      </c>
      <c r="E49" s="7">
        <v>43</v>
      </c>
      <c r="F49" s="153">
        <f t="shared" si="0"/>
        <v>0.13953488372093</v>
      </c>
      <c r="G49" s="7">
        <f t="shared" si="2"/>
        <v>40</v>
      </c>
      <c r="H49" s="7"/>
    </row>
    <row r="50" s="121" customFormat="1" ht="18.75" spans="1:8">
      <c r="A50" s="6" t="s">
        <v>3</v>
      </c>
      <c r="B50" s="154">
        <f t="shared" si="1"/>
        <v>48</v>
      </c>
      <c r="C50" s="12">
        <v>20182430</v>
      </c>
      <c r="D50" s="15">
        <v>0</v>
      </c>
      <c r="E50" s="15">
        <v>42</v>
      </c>
      <c r="F50" s="157">
        <f t="shared" ref="F50:F81" si="3">D50/E50</f>
        <v>0</v>
      </c>
      <c r="G50" s="15">
        <f>RANK(F50,$F$50:$F$115,1)</f>
        <v>1</v>
      </c>
      <c r="H50" s="158"/>
    </row>
    <row r="51" s="121" customFormat="1" ht="18.75" spans="1:8">
      <c r="A51" s="56"/>
      <c r="B51" s="154">
        <f t="shared" si="1"/>
        <v>49</v>
      </c>
      <c r="C51" s="12">
        <v>20182431</v>
      </c>
      <c r="D51" s="15">
        <v>0</v>
      </c>
      <c r="E51" s="15">
        <v>30</v>
      </c>
      <c r="F51" s="157">
        <f t="shared" si="3"/>
        <v>0</v>
      </c>
      <c r="G51" s="15">
        <f t="shared" ref="G51:G114" si="4">RANK(F51,$F$50:$F$115,1)</f>
        <v>1</v>
      </c>
      <c r="H51" s="159"/>
    </row>
    <row r="52" s="121" customFormat="1" ht="18.75" spans="1:8">
      <c r="A52" s="56"/>
      <c r="B52" s="154">
        <f t="shared" si="1"/>
        <v>50</v>
      </c>
      <c r="C52" s="12">
        <v>20182432</v>
      </c>
      <c r="D52" s="15">
        <v>0</v>
      </c>
      <c r="E52" s="15">
        <v>44</v>
      </c>
      <c r="F52" s="157">
        <f t="shared" si="3"/>
        <v>0</v>
      </c>
      <c r="G52" s="15">
        <f t="shared" si="4"/>
        <v>1</v>
      </c>
      <c r="H52" s="159"/>
    </row>
    <row r="53" s="121" customFormat="1" ht="18.75" spans="1:8">
      <c r="A53" s="56"/>
      <c r="B53" s="154">
        <f t="shared" si="1"/>
        <v>51</v>
      </c>
      <c r="C53" s="12">
        <v>20182433</v>
      </c>
      <c r="D53" s="15">
        <v>0</v>
      </c>
      <c r="E53" s="15">
        <v>30</v>
      </c>
      <c r="F53" s="157">
        <f t="shared" si="3"/>
        <v>0</v>
      </c>
      <c r="G53" s="15">
        <f t="shared" si="4"/>
        <v>1</v>
      </c>
      <c r="H53" s="159"/>
    </row>
    <row r="54" s="121" customFormat="1" ht="18.75" spans="1:8">
      <c r="A54" s="56"/>
      <c r="B54" s="154">
        <f t="shared" si="1"/>
        <v>52</v>
      </c>
      <c r="C54" s="12">
        <v>20182434</v>
      </c>
      <c r="D54" s="15">
        <v>0</v>
      </c>
      <c r="E54" s="15">
        <v>50</v>
      </c>
      <c r="F54" s="157">
        <f t="shared" si="3"/>
        <v>0</v>
      </c>
      <c r="G54" s="15">
        <f t="shared" si="4"/>
        <v>1</v>
      </c>
      <c r="H54" s="159"/>
    </row>
    <row r="55" s="121" customFormat="1" ht="18.75" spans="1:8">
      <c r="A55" s="56"/>
      <c r="B55" s="154">
        <f t="shared" si="1"/>
        <v>53</v>
      </c>
      <c r="C55" s="12">
        <v>20182435</v>
      </c>
      <c r="D55" s="15">
        <v>0</v>
      </c>
      <c r="E55" s="15">
        <v>23</v>
      </c>
      <c r="F55" s="157">
        <f t="shared" si="3"/>
        <v>0</v>
      </c>
      <c r="G55" s="15">
        <f t="shared" si="4"/>
        <v>1</v>
      </c>
      <c r="H55" s="159"/>
    </row>
    <row r="56" s="121" customFormat="1" ht="18.75" spans="1:10">
      <c r="A56" s="56"/>
      <c r="B56" s="154">
        <f t="shared" si="1"/>
        <v>54</v>
      </c>
      <c r="C56" s="12">
        <v>20182531</v>
      </c>
      <c r="D56" s="15">
        <v>0</v>
      </c>
      <c r="E56" s="15">
        <v>32</v>
      </c>
      <c r="F56" s="157">
        <f t="shared" si="3"/>
        <v>0</v>
      </c>
      <c r="G56" s="15">
        <f t="shared" si="4"/>
        <v>1</v>
      </c>
      <c r="H56" s="159"/>
      <c r="J56" s="160"/>
    </row>
    <row r="57" s="121" customFormat="1" ht="18.75" spans="1:8">
      <c r="A57" s="56"/>
      <c r="B57" s="154">
        <f t="shared" si="1"/>
        <v>55</v>
      </c>
      <c r="C57" s="12">
        <v>20182532</v>
      </c>
      <c r="D57" s="15">
        <v>2</v>
      </c>
      <c r="E57" s="15">
        <v>32</v>
      </c>
      <c r="F57" s="157">
        <f t="shared" si="3"/>
        <v>0.0625</v>
      </c>
      <c r="G57" s="15">
        <f t="shared" si="4"/>
        <v>55</v>
      </c>
      <c r="H57" s="159"/>
    </row>
    <row r="58" s="121" customFormat="1" ht="18.75" spans="1:8">
      <c r="A58" s="56"/>
      <c r="B58" s="154">
        <f t="shared" si="1"/>
        <v>56</v>
      </c>
      <c r="C58" s="12">
        <v>20182533</v>
      </c>
      <c r="D58" s="15">
        <v>2</v>
      </c>
      <c r="E58" s="15">
        <v>32</v>
      </c>
      <c r="F58" s="157">
        <f t="shared" si="3"/>
        <v>0.0625</v>
      </c>
      <c r="G58" s="15">
        <f t="shared" si="4"/>
        <v>55</v>
      </c>
      <c r="H58" s="159"/>
    </row>
    <row r="59" s="121" customFormat="1" ht="18.75" spans="1:8">
      <c r="A59" s="56"/>
      <c r="B59" s="154">
        <f t="shared" si="1"/>
        <v>57</v>
      </c>
      <c r="C59" s="12">
        <v>20182534</v>
      </c>
      <c r="D59" s="15">
        <v>2</v>
      </c>
      <c r="E59" s="15">
        <v>37</v>
      </c>
      <c r="F59" s="157">
        <f t="shared" si="3"/>
        <v>0.0540540540540541</v>
      </c>
      <c r="G59" s="15">
        <f t="shared" si="4"/>
        <v>52</v>
      </c>
      <c r="H59" s="159"/>
    </row>
    <row r="60" s="121" customFormat="1" ht="18.75" spans="1:8">
      <c r="A60" s="56"/>
      <c r="B60" s="154">
        <f t="shared" si="1"/>
        <v>58</v>
      </c>
      <c r="C60" s="12">
        <v>20182535</v>
      </c>
      <c r="D60" s="15">
        <v>1</v>
      </c>
      <c r="E60" s="15">
        <v>37</v>
      </c>
      <c r="F60" s="157">
        <f t="shared" si="3"/>
        <v>0.027027027027027</v>
      </c>
      <c r="G60" s="15">
        <f t="shared" si="4"/>
        <v>47</v>
      </c>
      <c r="H60" s="158"/>
    </row>
    <row r="61" s="121" customFormat="1" ht="18.75" spans="1:8">
      <c r="A61" s="56"/>
      <c r="B61" s="69">
        <f t="shared" si="1"/>
        <v>59</v>
      </c>
      <c r="C61" s="12">
        <v>20182536</v>
      </c>
      <c r="D61" s="15">
        <v>3</v>
      </c>
      <c r="E61" s="15">
        <v>35</v>
      </c>
      <c r="F61" s="157">
        <f t="shared" si="3"/>
        <v>0.0857142857142857</v>
      </c>
      <c r="G61" s="15">
        <f t="shared" si="4"/>
        <v>60</v>
      </c>
      <c r="H61" s="159"/>
    </row>
    <row r="62" s="121" customFormat="1" ht="14.5" customHeight="1" spans="1:8">
      <c r="A62" s="56"/>
      <c r="B62" s="69">
        <f t="shared" si="1"/>
        <v>60</v>
      </c>
      <c r="C62" s="12">
        <v>20182631</v>
      </c>
      <c r="D62" s="15">
        <v>0</v>
      </c>
      <c r="E62" s="15">
        <v>38</v>
      </c>
      <c r="F62" s="157">
        <f t="shared" si="3"/>
        <v>0</v>
      </c>
      <c r="G62" s="15">
        <f t="shared" si="4"/>
        <v>1</v>
      </c>
      <c r="H62" s="159"/>
    </row>
    <row r="63" s="121" customFormat="1" ht="18.75" spans="1:8">
      <c r="A63" s="56"/>
      <c r="B63" s="69">
        <f t="shared" si="1"/>
        <v>61</v>
      </c>
      <c r="C63" s="12">
        <v>20182632</v>
      </c>
      <c r="D63" s="15">
        <v>3</v>
      </c>
      <c r="E63" s="15">
        <v>37</v>
      </c>
      <c r="F63" s="157">
        <f t="shared" si="3"/>
        <v>0.0810810810810811</v>
      </c>
      <c r="G63" s="15">
        <f t="shared" si="4"/>
        <v>58</v>
      </c>
      <c r="H63" s="159"/>
    </row>
    <row r="64" s="121" customFormat="1" ht="18.75" spans="1:8">
      <c r="A64" s="56"/>
      <c r="B64" s="69">
        <f t="shared" si="1"/>
        <v>62</v>
      </c>
      <c r="C64" s="12">
        <v>20182633</v>
      </c>
      <c r="D64" s="15">
        <v>0</v>
      </c>
      <c r="E64" s="15">
        <v>39</v>
      </c>
      <c r="F64" s="157">
        <f t="shared" si="3"/>
        <v>0</v>
      </c>
      <c r="G64" s="15">
        <f t="shared" si="4"/>
        <v>1</v>
      </c>
      <c r="H64" s="159"/>
    </row>
    <row r="65" s="121" customFormat="1" ht="18.75" spans="1:8">
      <c r="A65" s="56"/>
      <c r="B65" s="69">
        <f t="shared" si="1"/>
        <v>63</v>
      </c>
      <c r="C65" s="12">
        <v>20182634</v>
      </c>
      <c r="D65" s="15">
        <v>0</v>
      </c>
      <c r="E65" s="15">
        <v>39</v>
      </c>
      <c r="F65" s="157">
        <f t="shared" si="3"/>
        <v>0</v>
      </c>
      <c r="G65" s="15">
        <f t="shared" si="4"/>
        <v>1</v>
      </c>
      <c r="H65" s="159"/>
    </row>
    <row r="66" s="121" customFormat="1" ht="18.75" spans="1:8">
      <c r="A66" s="56"/>
      <c r="B66" s="69">
        <f t="shared" si="1"/>
        <v>64</v>
      </c>
      <c r="C66" s="12">
        <v>20192431</v>
      </c>
      <c r="D66" s="15">
        <v>0</v>
      </c>
      <c r="E66" s="15">
        <v>36</v>
      </c>
      <c r="F66" s="157">
        <f t="shared" si="3"/>
        <v>0</v>
      </c>
      <c r="G66" s="15">
        <f t="shared" si="4"/>
        <v>1</v>
      </c>
      <c r="H66" s="159"/>
    </row>
    <row r="67" s="121" customFormat="1" ht="18.75" spans="1:8">
      <c r="A67" s="56"/>
      <c r="B67" s="69">
        <f t="shared" si="1"/>
        <v>65</v>
      </c>
      <c r="C67" s="12">
        <v>20192432</v>
      </c>
      <c r="D67" s="15">
        <v>2</v>
      </c>
      <c r="E67" s="15">
        <v>36</v>
      </c>
      <c r="F67" s="157">
        <f t="shared" si="3"/>
        <v>0.0555555555555556</v>
      </c>
      <c r="G67" s="15">
        <f t="shared" si="4"/>
        <v>53</v>
      </c>
      <c r="H67" s="159"/>
    </row>
    <row r="68" s="121" customFormat="1" ht="18.75" spans="1:8">
      <c r="A68" s="56"/>
      <c r="B68" s="69">
        <f t="shared" si="1"/>
        <v>66</v>
      </c>
      <c r="C68" s="12">
        <v>20192433</v>
      </c>
      <c r="D68" s="15">
        <v>3</v>
      </c>
      <c r="E68" s="15">
        <v>36</v>
      </c>
      <c r="F68" s="157">
        <f t="shared" si="3"/>
        <v>0.0833333333333333</v>
      </c>
      <c r="G68" s="15">
        <f t="shared" si="4"/>
        <v>59</v>
      </c>
      <c r="H68" s="159"/>
    </row>
    <row r="69" s="121" customFormat="1" ht="18.75" spans="1:8">
      <c r="A69" s="56"/>
      <c r="B69" s="69">
        <f t="shared" si="1"/>
        <v>67</v>
      </c>
      <c r="C69" s="12">
        <v>20192434</v>
      </c>
      <c r="D69" s="15">
        <v>3</v>
      </c>
      <c r="E69" s="15">
        <v>35</v>
      </c>
      <c r="F69" s="157">
        <f t="shared" si="3"/>
        <v>0.0857142857142857</v>
      </c>
      <c r="G69" s="15">
        <f t="shared" si="4"/>
        <v>60</v>
      </c>
      <c r="H69" s="159"/>
    </row>
    <row r="70" s="121" customFormat="1" ht="18.75" spans="1:8">
      <c r="A70" s="56"/>
      <c r="B70" s="69">
        <f t="shared" si="1"/>
        <v>68</v>
      </c>
      <c r="C70" s="12">
        <v>20192435</v>
      </c>
      <c r="D70" s="15">
        <v>0</v>
      </c>
      <c r="E70" s="15">
        <v>24</v>
      </c>
      <c r="F70" s="157">
        <f t="shared" si="3"/>
        <v>0</v>
      </c>
      <c r="G70" s="15">
        <f t="shared" si="4"/>
        <v>1</v>
      </c>
      <c r="H70" s="159"/>
    </row>
    <row r="71" s="121" customFormat="1" ht="18.75" spans="1:8">
      <c r="A71" s="56"/>
      <c r="B71" s="69">
        <f t="shared" ref="B71:B134" si="5">ROW()-2</f>
        <v>69</v>
      </c>
      <c r="C71" s="12">
        <v>20192436</v>
      </c>
      <c r="D71" s="15">
        <v>0</v>
      </c>
      <c r="E71" s="15">
        <v>25</v>
      </c>
      <c r="F71" s="157">
        <f t="shared" si="3"/>
        <v>0</v>
      </c>
      <c r="G71" s="15">
        <f t="shared" si="4"/>
        <v>1</v>
      </c>
      <c r="H71" s="159"/>
    </row>
    <row r="72" s="121" customFormat="1" ht="18.75" spans="1:8">
      <c r="A72" s="56"/>
      <c r="B72" s="69">
        <f t="shared" si="5"/>
        <v>70</v>
      </c>
      <c r="C72" s="12">
        <v>20192437</v>
      </c>
      <c r="D72" s="15">
        <v>0</v>
      </c>
      <c r="E72" s="15">
        <v>28</v>
      </c>
      <c r="F72" s="157">
        <f t="shared" si="3"/>
        <v>0</v>
      </c>
      <c r="G72" s="15">
        <f t="shared" si="4"/>
        <v>1</v>
      </c>
      <c r="H72" s="159"/>
    </row>
    <row r="73" s="121" customFormat="1" ht="18.75" spans="1:8">
      <c r="A73" s="56"/>
      <c r="B73" s="69">
        <f t="shared" si="5"/>
        <v>71</v>
      </c>
      <c r="C73" s="12">
        <v>20192531</v>
      </c>
      <c r="D73" s="15">
        <v>0</v>
      </c>
      <c r="E73" s="15">
        <v>35</v>
      </c>
      <c r="F73" s="157">
        <f t="shared" si="3"/>
        <v>0</v>
      </c>
      <c r="G73" s="15">
        <f t="shared" si="4"/>
        <v>1</v>
      </c>
      <c r="H73" s="159"/>
    </row>
    <row r="74" s="121" customFormat="1" ht="18.75" spans="1:8">
      <c r="A74" s="56"/>
      <c r="B74" s="69">
        <f t="shared" si="5"/>
        <v>72</v>
      </c>
      <c r="C74" s="12">
        <v>20192532</v>
      </c>
      <c r="D74" s="15">
        <v>4</v>
      </c>
      <c r="E74" s="15">
        <v>38</v>
      </c>
      <c r="F74" s="157">
        <f t="shared" si="3"/>
        <v>0.105263157894737</v>
      </c>
      <c r="G74" s="15">
        <f t="shared" si="4"/>
        <v>63</v>
      </c>
      <c r="H74" s="159"/>
    </row>
    <row r="75" s="121" customFormat="1" ht="18.75" spans="1:8">
      <c r="A75" s="56"/>
      <c r="B75" s="69">
        <f t="shared" si="5"/>
        <v>73</v>
      </c>
      <c r="C75" s="12">
        <v>20192533</v>
      </c>
      <c r="D75" s="15">
        <v>1</v>
      </c>
      <c r="E75" s="15">
        <v>37</v>
      </c>
      <c r="F75" s="157">
        <f t="shared" si="3"/>
        <v>0.027027027027027</v>
      </c>
      <c r="G75" s="15">
        <f t="shared" si="4"/>
        <v>47</v>
      </c>
      <c r="H75" s="159"/>
    </row>
    <row r="76" s="121" customFormat="1" ht="18.75" spans="1:8">
      <c r="A76" s="56"/>
      <c r="B76" s="69">
        <f t="shared" si="5"/>
        <v>74</v>
      </c>
      <c r="C76" s="12">
        <v>20192534</v>
      </c>
      <c r="D76" s="15">
        <v>0</v>
      </c>
      <c r="E76" s="15">
        <v>35</v>
      </c>
      <c r="F76" s="157">
        <f t="shared" si="3"/>
        <v>0</v>
      </c>
      <c r="G76" s="15">
        <f t="shared" si="4"/>
        <v>1</v>
      </c>
      <c r="H76" s="159"/>
    </row>
    <row r="77" s="121" customFormat="1" ht="18.75" spans="1:8">
      <c r="A77" s="56"/>
      <c r="B77" s="69">
        <f t="shared" si="5"/>
        <v>75</v>
      </c>
      <c r="C77" s="12">
        <v>20192535</v>
      </c>
      <c r="D77" s="15">
        <v>3</v>
      </c>
      <c r="E77" s="15">
        <v>29</v>
      </c>
      <c r="F77" s="157">
        <f t="shared" si="3"/>
        <v>0.103448275862069</v>
      </c>
      <c r="G77" s="15">
        <f t="shared" si="4"/>
        <v>62</v>
      </c>
      <c r="H77" s="158"/>
    </row>
    <row r="78" s="121" customFormat="1" ht="18.75" spans="1:8">
      <c r="A78" s="56"/>
      <c r="B78" s="69">
        <f t="shared" si="5"/>
        <v>76</v>
      </c>
      <c r="C78" s="12">
        <v>20192536</v>
      </c>
      <c r="D78" s="15">
        <v>0</v>
      </c>
      <c r="E78" s="15">
        <v>29</v>
      </c>
      <c r="F78" s="157">
        <f t="shared" si="3"/>
        <v>0</v>
      </c>
      <c r="G78" s="15">
        <f t="shared" si="4"/>
        <v>1</v>
      </c>
      <c r="H78" s="161"/>
    </row>
    <row r="79" s="121" customFormat="1" ht="18.75" spans="1:8">
      <c r="A79" s="56"/>
      <c r="B79" s="69">
        <f t="shared" si="5"/>
        <v>77</v>
      </c>
      <c r="C79" s="12">
        <v>20192631</v>
      </c>
      <c r="D79" s="15">
        <v>1</v>
      </c>
      <c r="E79" s="15">
        <v>39</v>
      </c>
      <c r="F79" s="157">
        <f t="shared" si="3"/>
        <v>0.0256410256410256</v>
      </c>
      <c r="G79" s="15">
        <f t="shared" si="4"/>
        <v>46</v>
      </c>
      <c r="H79" s="161"/>
    </row>
    <row r="80" s="121" customFormat="1" ht="18.75" spans="1:8">
      <c r="A80" s="56"/>
      <c r="B80" s="69">
        <f t="shared" si="5"/>
        <v>78</v>
      </c>
      <c r="C80" s="12">
        <v>20192632</v>
      </c>
      <c r="D80" s="15">
        <v>0</v>
      </c>
      <c r="E80" s="15">
        <v>39</v>
      </c>
      <c r="F80" s="157">
        <f t="shared" si="3"/>
        <v>0</v>
      </c>
      <c r="G80" s="15">
        <f t="shared" si="4"/>
        <v>1</v>
      </c>
      <c r="H80" s="161"/>
    </row>
    <row r="81" s="121" customFormat="1" ht="18.75" spans="1:8">
      <c r="A81" s="56"/>
      <c r="B81" s="69">
        <f t="shared" si="5"/>
        <v>79</v>
      </c>
      <c r="C81" s="12">
        <v>20192633</v>
      </c>
      <c r="D81" s="15">
        <v>0</v>
      </c>
      <c r="E81" s="15">
        <v>36</v>
      </c>
      <c r="F81" s="157">
        <f t="shared" si="3"/>
        <v>0</v>
      </c>
      <c r="G81" s="15">
        <f t="shared" si="4"/>
        <v>1</v>
      </c>
      <c r="H81" s="161"/>
    </row>
    <row r="82" s="121" customFormat="1" ht="18.75" spans="1:8">
      <c r="A82" s="56"/>
      <c r="B82" s="69">
        <f t="shared" si="5"/>
        <v>80</v>
      </c>
      <c r="C82" s="12">
        <v>20192634</v>
      </c>
      <c r="D82" s="15">
        <v>0</v>
      </c>
      <c r="E82" s="15">
        <v>35</v>
      </c>
      <c r="F82" s="157">
        <f t="shared" ref="F82:F113" si="6">D82/E82</f>
        <v>0</v>
      </c>
      <c r="G82" s="15">
        <f t="shared" si="4"/>
        <v>1</v>
      </c>
      <c r="H82" s="161"/>
    </row>
    <row r="83" s="121" customFormat="1" ht="18.75" spans="1:8">
      <c r="A83" s="56"/>
      <c r="B83" s="69">
        <f t="shared" si="5"/>
        <v>81</v>
      </c>
      <c r="C83" s="12">
        <v>20202430</v>
      </c>
      <c r="D83" s="15">
        <v>0</v>
      </c>
      <c r="E83" s="15">
        <v>41</v>
      </c>
      <c r="F83" s="157">
        <f t="shared" si="6"/>
        <v>0</v>
      </c>
      <c r="G83" s="15">
        <f t="shared" si="4"/>
        <v>1</v>
      </c>
      <c r="H83" s="161"/>
    </row>
    <row r="84" s="121" customFormat="1" ht="18.75" spans="1:8">
      <c r="A84" s="56"/>
      <c r="B84" s="69">
        <f t="shared" si="5"/>
        <v>82</v>
      </c>
      <c r="C84" s="12">
        <v>20202431</v>
      </c>
      <c r="D84" s="15">
        <v>1</v>
      </c>
      <c r="E84" s="15">
        <v>42</v>
      </c>
      <c r="F84" s="157">
        <f t="shared" si="6"/>
        <v>0.0238095238095238</v>
      </c>
      <c r="G84" s="15">
        <f t="shared" si="4"/>
        <v>45</v>
      </c>
      <c r="H84" s="159"/>
    </row>
    <row r="85" s="121" customFormat="1" ht="18.75" spans="1:8">
      <c r="A85" s="56"/>
      <c r="B85" s="69">
        <f t="shared" si="5"/>
        <v>83</v>
      </c>
      <c r="C85" s="12">
        <v>20202432</v>
      </c>
      <c r="D85" s="15">
        <v>0</v>
      </c>
      <c r="E85" s="15">
        <v>40</v>
      </c>
      <c r="F85" s="157">
        <f t="shared" si="6"/>
        <v>0</v>
      </c>
      <c r="G85" s="15">
        <f t="shared" si="4"/>
        <v>1</v>
      </c>
      <c r="H85" s="159"/>
    </row>
    <row r="86" s="121" customFormat="1" ht="18.75" spans="1:8">
      <c r="A86" s="56"/>
      <c r="B86" s="69">
        <f t="shared" si="5"/>
        <v>84</v>
      </c>
      <c r="C86" s="12">
        <v>20202433</v>
      </c>
      <c r="D86" s="15">
        <v>3</v>
      </c>
      <c r="E86" s="15">
        <v>40</v>
      </c>
      <c r="F86" s="157">
        <f t="shared" si="6"/>
        <v>0.075</v>
      </c>
      <c r="G86" s="15">
        <f t="shared" si="4"/>
        <v>57</v>
      </c>
      <c r="H86" s="159"/>
    </row>
    <row r="87" s="121" customFormat="1" ht="18.75" spans="1:8">
      <c r="A87" s="56"/>
      <c r="B87" s="69">
        <f t="shared" si="5"/>
        <v>85</v>
      </c>
      <c r="C87" s="12">
        <v>20202434</v>
      </c>
      <c r="D87" s="15">
        <v>0</v>
      </c>
      <c r="E87" s="15">
        <v>42</v>
      </c>
      <c r="F87" s="157">
        <f t="shared" si="6"/>
        <v>0</v>
      </c>
      <c r="G87" s="15">
        <f t="shared" si="4"/>
        <v>1</v>
      </c>
      <c r="H87" s="158"/>
    </row>
    <row r="88" s="121" customFormat="1" ht="18.75" spans="1:8">
      <c r="A88" s="56"/>
      <c r="B88" s="69">
        <f t="shared" si="5"/>
        <v>86</v>
      </c>
      <c r="C88" s="12">
        <v>20202435</v>
      </c>
      <c r="D88" s="15">
        <v>3</v>
      </c>
      <c r="E88" s="15">
        <v>50</v>
      </c>
      <c r="F88" s="157">
        <f t="shared" si="6"/>
        <v>0.06</v>
      </c>
      <c r="G88" s="15">
        <f t="shared" si="4"/>
        <v>54</v>
      </c>
      <c r="H88" s="158"/>
    </row>
    <row r="89" s="121" customFormat="1" ht="18.75" spans="1:8">
      <c r="A89" s="56"/>
      <c r="B89" s="69">
        <f t="shared" si="5"/>
        <v>87</v>
      </c>
      <c r="C89" s="12">
        <v>20202531</v>
      </c>
      <c r="D89" s="15">
        <v>0</v>
      </c>
      <c r="E89" s="15">
        <v>39</v>
      </c>
      <c r="F89" s="157">
        <f t="shared" si="6"/>
        <v>0</v>
      </c>
      <c r="G89" s="15">
        <f t="shared" si="4"/>
        <v>1</v>
      </c>
      <c r="H89" s="159"/>
    </row>
    <row r="90" s="121" customFormat="1" ht="18.75" spans="1:8">
      <c r="A90" s="56"/>
      <c r="B90" s="69">
        <f t="shared" si="5"/>
        <v>88</v>
      </c>
      <c r="C90" s="12">
        <v>20202532</v>
      </c>
      <c r="D90" s="15">
        <v>0</v>
      </c>
      <c r="E90" s="15">
        <v>34</v>
      </c>
      <c r="F90" s="157">
        <f t="shared" si="6"/>
        <v>0</v>
      </c>
      <c r="G90" s="15">
        <f t="shared" si="4"/>
        <v>1</v>
      </c>
      <c r="H90" s="159"/>
    </row>
    <row r="91" s="121" customFormat="1" ht="18.75" spans="1:8">
      <c r="A91" s="56"/>
      <c r="B91" s="69">
        <f t="shared" si="5"/>
        <v>89</v>
      </c>
      <c r="C91" s="12">
        <v>20202533</v>
      </c>
      <c r="D91" s="15">
        <v>0</v>
      </c>
      <c r="E91" s="15">
        <v>40</v>
      </c>
      <c r="F91" s="157">
        <f t="shared" si="6"/>
        <v>0</v>
      </c>
      <c r="G91" s="15">
        <f t="shared" si="4"/>
        <v>1</v>
      </c>
      <c r="H91" s="159"/>
    </row>
    <row r="92" s="121" customFormat="1" ht="18.75" spans="1:8">
      <c r="A92" s="56"/>
      <c r="B92" s="69">
        <f t="shared" si="5"/>
        <v>90</v>
      </c>
      <c r="C92" s="12">
        <v>20202534</v>
      </c>
      <c r="D92" s="15">
        <v>0</v>
      </c>
      <c r="E92" s="15">
        <v>36</v>
      </c>
      <c r="F92" s="157">
        <f t="shared" si="6"/>
        <v>0</v>
      </c>
      <c r="G92" s="15">
        <f t="shared" si="4"/>
        <v>1</v>
      </c>
      <c r="H92" s="159"/>
    </row>
    <row r="93" s="121" customFormat="1" ht="18.75" spans="1:8">
      <c r="A93" s="56"/>
      <c r="B93" s="69">
        <f t="shared" si="5"/>
        <v>91</v>
      </c>
      <c r="C93" s="12">
        <v>20202535</v>
      </c>
      <c r="D93" s="15">
        <v>0</v>
      </c>
      <c r="E93" s="15">
        <v>26</v>
      </c>
      <c r="F93" s="157">
        <f t="shared" si="6"/>
        <v>0</v>
      </c>
      <c r="G93" s="15">
        <f t="shared" si="4"/>
        <v>1</v>
      </c>
      <c r="H93" s="159"/>
    </row>
    <row r="94" s="121" customFormat="1" ht="18.75" spans="1:8">
      <c r="A94" s="56"/>
      <c r="B94" s="69">
        <f t="shared" si="5"/>
        <v>92</v>
      </c>
      <c r="C94" s="12">
        <v>20202536</v>
      </c>
      <c r="D94" s="15">
        <v>0</v>
      </c>
      <c r="E94" s="15">
        <v>26</v>
      </c>
      <c r="F94" s="157">
        <f t="shared" si="6"/>
        <v>0</v>
      </c>
      <c r="G94" s="15">
        <f t="shared" si="4"/>
        <v>1</v>
      </c>
      <c r="H94" s="159"/>
    </row>
    <row r="95" s="121" customFormat="1" ht="18.75" spans="1:8">
      <c r="A95" s="56"/>
      <c r="B95" s="69">
        <f t="shared" si="5"/>
        <v>93</v>
      </c>
      <c r="C95" s="12">
        <v>20202631</v>
      </c>
      <c r="D95" s="15">
        <v>0</v>
      </c>
      <c r="E95" s="15">
        <v>46</v>
      </c>
      <c r="F95" s="157">
        <f t="shared" si="6"/>
        <v>0</v>
      </c>
      <c r="G95" s="15">
        <f t="shared" si="4"/>
        <v>1</v>
      </c>
      <c r="H95" s="159"/>
    </row>
    <row r="96" s="121" customFormat="1" ht="18.75" spans="1:8">
      <c r="A96" s="56"/>
      <c r="B96" s="69">
        <f t="shared" si="5"/>
        <v>94</v>
      </c>
      <c r="C96" s="12">
        <v>20202632</v>
      </c>
      <c r="D96" s="15">
        <v>0</v>
      </c>
      <c r="E96" s="15">
        <v>45</v>
      </c>
      <c r="F96" s="157">
        <f t="shared" si="6"/>
        <v>0</v>
      </c>
      <c r="G96" s="15">
        <f t="shared" si="4"/>
        <v>1</v>
      </c>
      <c r="H96" s="158"/>
    </row>
    <row r="97" s="121" customFormat="1" ht="18.75" spans="1:8">
      <c r="A97" s="56"/>
      <c r="B97" s="69">
        <f t="shared" si="5"/>
        <v>95</v>
      </c>
      <c r="C97" s="12">
        <v>20202633</v>
      </c>
      <c r="D97" s="15">
        <v>0</v>
      </c>
      <c r="E97" s="15">
        <v>35</v>
      </c>
      <c r="F97" s="157">
        <f t="shared" si="6"/>
        <v>0</v>
      </c>
      <c r="G97" s="15">
        <f t="shared" si="4"/>
        <v>1</v>
      </c>
      <c r="H97" s="158"/>
    </row>
    <row r="98" s="121" customFormat="1" ht="18.75" spans="1:8">
      <c r="A98" s="56"/>
      <c r="B98" s="69">
        <f t="shared" si="5"/>
        <v>96</v>
      </c>
      <c r="C98" s="12">
        <v>20202634</v>
      </c>
      <c r="D98" s="15">
        <v>7</v>
      </c>
      <c r="E98" s="15">
        <v>32</v>
      </c>
      <c r="F98" s="157">
        <f t="shared" si="6"/>
        <v>0.21875</v>
      </c>
      <c r="G98" s="15">
        <f t="shared" si="4"/>
        <v>65</v>
      </c>
      <c r="H98" s="158"/>
    </row>
    <row r="99" s="121" customFormat="1" ht="18.75" spans="1:8">
      <c r="A99" s="56"/>
      <c r="B99" s="69">
        <f t="shared" si="5"/>
        <v>97</v>
      </c>
      <c r="C99" s="12">
        <v>20202641</v>
      </c>
      <c r="D99" s="15">
        <v>0</v>
      </c>
      <c r="E99" s="15">
        <v>47</v>
      </c>
      <c r="F99" s="157">
        <f t="shared" si="6"/>
        <v>0</v>
      </c>
      <c r="G99" s="15">
        <f t="shared" si="4"/>
        <v>1</v>
      </c>
      <c r="H99" s="158"/>
    </row>
    <row r="100" s="121" customFormat="1" ht="18.75" spans="1:8">
      <c r="A100" s="56"/>
      <c r="B100" s="69">
        <f t="shared" si="5"/>
        <v>98</v>
      </c>
      <c r="C100" s="12">
        <v>20202642</v>
      </c>
      <c r="D100" s="15">
        <v>0</v>
      </c>
      <c r="E100" s="15">
        <v>44</v>
      </c>
      <c r="F100" s="157">
        <f t="shared" si="6"/>
        <v>0</v>
      </c>
      <c r="G100" s="15">
        <f t="shared" si="4"/>
        <v>1</v>
      </c>
      <c r="H100" s="158"/>
    </row>
    <row r="101" s="121" customFormat="1" ht="18.75" spans="1:8">
      <c r="A101" s="56"/>
      <c r="B101" s="69">
        <f t="shared" si="5"/>
        <v>99</v>
      </c>
      <c r="C101" s="12">
        <v>20202643</v>
      </c>
      <c r="D101" s="15">
        <v>0</v>
      </c>
      <c r="E101" s="15">
        <v>41</v>
      </c>
      <c r="F101" s="157">
        <f t="shared" si="6"/>
        <v>0</v>
      </c>
      <c r="G101" s="15">
        <f t="shared" si="4"/>
        <v>1</v>
      </c>
      <c r="H101" s="158"/>
    </row>
    <row r="102" s="121" customFormat="1" ht="18.75" spans="1:8">
      <c r="A102" s="56"/>
      <c r="B102" s="69">
        <f t="shared" si="5"/>
        <v>100</v>
      </c>
      <c r="C102" s="12">
        <v>20212431</v>
      </c>
      <c r="D102" s="15">
        <v>0</v>
      </c>
      <c r="E102" s="15">
        <v>45</v>
      </c>
      <c r="F102" s="157">
        <f t="shared" si="6"/>
        <v>0</v>
      </c>
      <c r="G102" s="15">
        <f t="shared" si="4"/>
        <v>1</v>
      </c>
      <c r="H102" s="159"/>
    </row>
    <row r="103" s="121" customFormat="1" ht="18.75" spans="1:8">
      <c r="A103" s="56"/>
      <c r="B103" s="69">
        <f t="shared" si="5"/>
        <v>101</v>
      </c>
      <c r="C103" s="12">
        <v>20212432</v>
      </c>
      <c r="D103" s="15">
        <v>2</v>
      </c>
      <c r="E103" s="15">
        <v>45</v>
      </c>
      <c r="F103" s="157">
        <f t="shared" si="6"/>
        <v>0.0444444444444444</v>
      </c>
      <c r="G103" s="15">
        <f t="shared" si="4"/>
        <v>50</v>
      </c>
      <c r="H103" s="159"/>
    </row>
    <row r="104" s="121" customFormat="1" ht="18.75" spans="1:8">
      <c r="A104" s="56"/>
      <c r="B104" s="69">
        <f t="shared" si="5"/>
        <v>102</v>
      </c>
      <c r="C104" s="12">
        <v>20212433</v>
      </c>
      <c r="D104" s="15">
        <v>0</v>
      </c>
      <c r="E104" s="15">
        <v>45</v>
      </c>
      <c r="F104" s="157">
        <f t="shared" si="6"/>
        <v>0</v>
      </c>
      <c r="G104" s="15">
        <f t="shared" si="4"/>
        <v>1</v>
      </c>
      <c r="H104" s="159"/>
    </row>
    <row r="105" s="121" customFormat="1" ht="18.75" spans="1:8">
      <c r="A105" s="56"/>
      <c r="B105" s="69">
        <f t="shared" si="5"/>
        <v>103</v>
      </c>
      <c r="C105" s="12">
        <v>20212434</v>
      </c>
      <c r="D105" s="15">
        <v>1</v>
      </c>
      <c r="E105" s="15">
        <v>45</v>
      </c>
      <c r="F105" s="157">
        <f t="shared" si="6"/>
        <v>0.0222222222222222</v>
      </c>
      <c r="G105" s="15">
        <f t="shared" si="4"/>
        <v>44</v>
      </c>
      <c r="H105" s="159"/>
    </row>
    <row r="106" s="121" customFormat="1" ht="18.75" spans="1:8">
      <c r="A106" s="56"/>
      <c r="B106" s="69">
        <f t="shared" si="5"/>
        <v>104</v>
      </c>
      <c r="C106" s="12">
        <v>20212435</v>
      </c>
      <c r="D106" s="15">
        <v>0</v>
      </c>
      <c r="E106" s="15">
        <v>45</v>
      </c>
      <c r="F106" s="157">
        <f t="shared" si="6"/>
        <v>0</v>
      </c>
      <c r="G106" s="15">
        <f t="shared" si="4"/>
        <v>1</v>
      </c>
      <c r="H106" s="159"/>
    </row>
    <row r="107" s="121" customFormat="1" ht="18.75" spans="1:8">
      <c r="A107" s="56"/>
      <c r="B107" s="69">
        <f t="shared" si="5"/>
        <v>105</v>
      </c>
      <c r="C107" s="12">
        <v>20212531</v>
      </c>
      <c r="D107" s="15">
        <v>7</v>
      </c>
      <c r="E107" s="15">
        <v>35</v>
      </c>
      <c r="F107" s="157">
        <f t="shared" si="6"/>
        <v>0.2</v>
      </c>
      <c r="G107" s="15">
        <f t="shared" si="4"/>
        <v>64</v>
      </c>
      <c r="H107" s="159"/>
    </row>
    <row r="108" s="121" customFormat="1" ht="18.75" spans="1:8">
      <c r="A108" s="56"/>
      <c r="B108" s="69">
        <f t="shared" si="5"/>
        <v>106</v>
      </c>
      <c r="C108" s="12">
        <v>20212532</v>
      </c>
      <c r="D108" s="15">
        <v>0</v>
      </c>
      <c r="E108" s="15">
        <v>35</v>
      </c>
      <c r="F108" s="157">
        <f t="shared" si="6"/>
        <v>0</v>
      </c>
      <c r="G108" s="15">
        <f t="shared" si="4"/>
        <v>1</v>
      </c>
      <c r="H108" s="159"/>
    </row>
    <row r="109" s="121" customFormat="1" ht="18.75" spans="1:8">
      <c r="A109" s="56"/>
      <c r="B109" s="69">
        <f t="shared" si="5"/>
        <v>107</v>
      </c>
      <c r="C109" s="12">
        <v>20212533</v>
      </c>
      <c r="D109" s="15">
        <v>0</v>
      </c>
      <c r="E109" s="15">
        <v>33</v>
      </c>
      <c r="F109" s="157">
        <f t="shared" si="6"/>
        <v>0</v>
      </c>
      <c r="G109" s="15">
        <f t="shared" si="4"/>
        <v>1</v>
      </c>
      <c r="H109" s="159"/>
    </row>
    <row r="110" s="121" customFormat="1" ht="18.75" spans="1:8">
      <c r="A110" s="56"/>
      <c r="B110" s="69">
        <f t="shared" si="5"/>
        <v>108</v>
      </c>
      <c r="C110" s="12">
        <v>20212534</v>
      </c>
      <c r="D110" s="15">
        <v>2</v>
      </c>
      <c r="E110" s="15">
        <v>40</v>
      </c>
      <c r="F110" s="157">
        <f t="shared" si="6"/>
        <v>0.05</v>
      </c>
      <c r="G110" s="15">
        <f t="shared" si="4"/>
        <v>51</v>
      </c>
      <c r="H110" s="159"/>
    </row>
    <row r="111" s="121" customFormat="1" ht="18.75" spans="1:8">
      <c r="A111" s="56"/>
      <c r="B111" s="69">
        <f t="shared" si="5"/>
        <v>109</v>
      </c>
      <c r="C111" s="12">
        <v>20212535</v>
      </c>
      <c r="D111" s="15">
        <v>1</v>
      </c>
      <c r="E111" s="15">
        <v>35</v>
      </c>
      <c r="F111" s="157">
        <f t="shared" si="6"/>
        <v>0.0285714285714286</v>
      </c>
      <c r="G111" s="15">
        <f t="shared" si="4"/>
        <v>49</v>
      </c>
      <c r="H111" s="159"/>
    </row>
    <row r="112" s="121" customFormat="1" ht="18.75" spans="1:8">
      <c r="A112" s="56"/>
      <c r="B112" s="69">
        <f t="shared" si="5"/>
        <v>110</v>
      </c>
      <c r="C112" s="12">
        <v>20212631</v>
      </c>
      <c r="D112" s="15">
        <v>10</v>
      </c>
      <c r="E112" s="15">
        <v>39</v>
      </c>
      <c r="F112" s="157">
        <f t="shared" si="6"/>
        <v>0.256410256410256</v>
      </c>
      <c r="G112" s="15">
        <f t="shared" si="4"/>
        <v>66</v>
      </c>
      <c r="H112" s="159"/>
    </row>
    <row r="113" s="121" customFormat="1" ht="18.75" spans="1:8">
      <c r="A113" s="56"/>
      <c r="B113" s="69">
        <f t="shared" si="5"/>
        <v>111</v>
      </c>
      <c r="C113" s="12">
        <v>20212632</v>
      </c>
      <c r="D113" s="15">
        <v>0</v>
      </c>
      <c r="E113" s="15">
        <v>40</v>
      </c>
      <c r="F113" s="157">
        <f t="shared" si="6"/>
        <v>0</v>
      </c>
      <c r="G113" s="15">
        <f t="shared" si="4"/>
        <v>1</v>
      </c>
      <c r="H113" s="159"/>
    </row>
    <row r="114" s="121" customFormat="1" ht="18.75" spans="1:8">
      <c r="A114" s="56"/>
      <c r="B114" s="69">
        <f t="shared" si="5"/>
        <v>112</v>
      </c>
      <c r="C114" s="12">
        <v>20212633</v>
      </c>
      <c r="D114" s="15">
        <v>0</v>
      </c>
      <c r="E114" s="15">
        <v>41</v>
      </c>
      <c r="F114" s="157">
        <f t="shared" ref="F114:F145" si="7">D114/E114</f>
        <v>0</v>
      </c>
      <c r="G114" s="15">
        <f t="shared" si="4"/>
        <v>1</v>
      </c>
      <c r="H114" s="159"/>
    </row>
    <row r="115" s="121" customFormat="1" ht="18.75" spans="1:8">
      <c r="A115" s="56"/>
      <c r="B115" s="69">
        <f t="shared" si="5"/>
        <v>113</v>
      </c>
      <c r="C115" s="12">
        <v>20212634</v>
      </c>
      <c r="D115" s="15">
        <v>0</v>
      </c>
      <c r="E115" s="15">
        <v>40</v>
      </c>
      <c r="F115" s="157">
        <f t="shared" si="7"/>
        <v>0</v>
      </c>
      <c r="G115" s="15">
        <f t="shared" ref="G115" si="8">RANK(F115,$F$50:$F$115,1)</f>
        <v>1</v>
      </c>
      <c r="H115" s="159"/>
    </row>
    <row r="116" ht="18.75" spans="1:8">
      <c r="A116" s="60" t="s">
        <v>4</v>
      </c>
      <c r="B116" s="69">
        <f t="shared" si="5"/>
        <v>114</v>
      </c>
      <c r="C116" s="7">
        <v>20182731</v>
      </c>
      <c r="D116" s="7"/>
      <c r="E116" s="7">
        <v>30</v>
      </c>
      <c r="F116" s="157">
        <f t="shared" si="7"/>
        <v>0</v>
      </c>
      <c r="G116" s="15"/>
      <c r="H116" s="15" t="s">
        <v>29</v>
      </c>
    </row>
    <row r="117" ht="18.75" spans="1:8">
      <c r="A117" s="162"/>
      <c r="B117" s="69">
        <f t="shared" si="5"/>
        <v>115</v>
      </c>
      <c r="C117" s="7">
        <v>20182831</v>
      </c>
      <c r="D117" s="7"/>
      <c r="E117" s="7">
        <v>51</v>
      </c>
      <c r="F117" s="157">
        <f t="shared" ref="F117:F180" si="9">D117/E117</f>
        <v>0</v>
      </c>
      <c r="G117" s="15"/>
      <c r="H117" s="15" t="s">
        <v>29</v>
      </c>
    </row>
    <row r="118" ht="18.75" spans="1:8">
      <c r="A118" s="162"/>
      <c r="B118" s="69">
        <f t="shared" si="5"/>
        <v>116</v>
      </c>
      <c r="C118" s="7">
        <v>20182832</v>
      </c>
      <c r="D118" s="7"/>
      <c r="E118" s="7">
        <v>29</v>
      </c>
      <c r="F118" s="157">
        <f t="shared" si="9"/>
        <v>0</v>
      </c>
      <c r="G118" s="15"/>
      <c r="H118" s="15" t="s">
        <v>29</v>
      </c>
    </row>
    <row r="119" ht="18.75" spans="1:8">
      <c r="A119" s="162"/>
      <c r="B119" s="69">
        <f t="shared" si="5"/>
        <v>117</v>
      </c>
      <c r="C119" s="7">
        <v>20182833</v>
      </c>
      <c r="D119" s="7"/>
      <c r="E119" s="7">
        <v>31</v>
      </c>
      <c r="F119" s="157">
        <f t="shared" si="9"/>
        <v>0</v>
      </c>
      <c r="G119" s="15"/>
      <c r="H119" s="15" t="s">
        <v>29</v>
      </c>
    </row>
    <row r="120" ht="18.75" spans="1:8">
      <c r="A120" s="162"/>
      <c r="B120" s="69">
        <f t="shared" si="5"/>
        <v>118</v>
      </c>
      <c r="C120" s="7">
        <v>20182931</v>
      </c>
      <c r="D120" s="7"/>
      <c r="E120" s="7">
        <v>30</v>
      </c>
      <c r="F120" s="157">
        <f t="shared" si="9"/>
        <v>0</v>
      </c>
      <c r="G120" s="15"/>
      <c r="H120" s="15" t="s">
        <v>29</v>
      </c>
    </row>
    <row r="121" ht="18.75" spans="1:8">
      <c r="A121" s="162"/>
      <c r="B121" s="69">
        <f t="shared" si="5"/>
        <v>119</v>
      </c>
      <c r="C121" s="7">
        <v>20182932</v>
      </c>
      <c r="D121" s="7">
        <v>4</v>
      </c>
      <c r="E121" s="7">
        <v>31</v>
      </c>
      <c r="F121" s="157">
        <f t="shared" si="9"/>
        <v>0.129032258064516</v>
      </c>
      <c r="G121" s="15">
        <f>RANK(F121,$F$116:$F$196,1)</f>
        <v>79</v>
      </c>
      <c r="H121" s="15"/>
    </row>
    <row r="122" ht="18.75" spans="1:8">
      <c r="A122" s="162"/>
      <c r="B122" s="69">
        <f t="shared" si="5"/>
        <v>120</v>
      </c>
      <c r="C122" s="7">
        <v>20183031</v>
      </c>
      <c r="D122" s="7"/>
      <c r="E122" s="7">
        <v>44</v>
      </c>
      <c r="F122" s="157">
        <f t="shared" si="9"/>
        <v>0</v>
      </c>
      <c r="G122" s="15"/>
      <c r="H122" s="15" t="s">
        <v>27</v>
      </c>
    </row>
    <row r="123" ht="18.75" spans="1:8">
      <c r="A123" s="162"/>
      <c r="B123" s="69">
        <f t="shared" si="5"/>
        <v>121</v>
      </c>
      <c r="C123" s="7">
        <v>20183032</v>
      </c>
      <c r="D123" s="7"/>
      <c r="E123" s="7">
        <v>44</v>
      </c>
      <c r="F123" s="157">
        <f t="shared" si="9"/>
        <v>0</v>
      </c>
      <c r="G123" s="15"/>
      <c r="H123" s="15" t="s">
        <v>27</v>
      </c>
    </row>
    <row r="124" ht="18.75" spans="1:10">
      <c r="A124" s="162"/>
      <c r="B124" s="69">
        <f t="shared" si="5"/>
        <v>122</v>
      </c>
      <c r="C124" s="7">
        <v>20183033</v>
      </c>
      <c r="D124" s="7"/>
      <c r="E124" s="7">
        <v>43</v>
      </c>
      <c r="F124" s="157">
        <f t="shared" si="9"/>
        <v>0</v>
      </c>
      <c r="G124" s="15"/>
      <c r="H124" s="15" t="s">
        <v>27</v>
      </c>
      <c r="J124" s="150"/>
    </row>
    <row r="125" ht="18.75" spans="1:8">
      <c r="A125" s="162"/>
      <c r="B125" s="69">
        <f t="shared" si="5"/>
        <v>123</v>
      </c>
      <c r="C125" s="7">
        <v>20183034</v>
      </c>
      <c r="D125" s="7"/>
      <c r="E125" s="7">
        <v>44</v>
      </c>
      <c r="F125" s="157">
        <f t="shared" si="9"/>
        <v>0</v>
      </c>
      <c r="G125" s="15"/>
      <c r="H125" s="15" t="s">
        <v>27</v>
      </c>
    </row>
    <row r="126" ht="18.75" spans="1:8">
      <c r="A126" s="162"/>
      <c r="B126" s="69">
        <f t="shared" si="5"/>
        <v>124</v>
      </c>
      <c r="C126" s="7">
        <v>20183035</v>
      </c>
      <c r="D126" s="7"/>
      <c r="E126" s="7">
        <v>48</v>
      </c>
      <c r="F126" s="157">
        <f t="shared" si="9"/>
        <v>0</v>
      </c>
      <c r="G126" s="15"/>
      <c r="H126" s="15" t="s">
        <v>27</v>
      </c>
    </row>
    <row r="127" ht="18.75" spans="1:8">
      <c r="A127" s="162"/>
      <c r="B127" s="69">
        <f t="shared" si="5"/>
        <v>125</v>
      </c>
      <c r="C127" s="7">
        <v>20183036</v>
      </c>
      <c r="D127" s="7"/>
      <c r="E127" s="7">
        <v>45</v>
      </c>
      <c r="F127" s="157">
        <f t="shared" si="9"/>
        <v>0</v>
      </c>
      <c r="G127" s="15"/>
      <c r="H127" s="15" t="s">
        <v>27</v>
      </c>
    </row>
    <row r="128" ht="18.75" spans="1:8">
      <c r="A128" s="162"/>
      <c r="B128" s="69">
        <f t="shared" si="5"/>
        <v>126</v>
      </c>
      <c r="C128" s="7">
        <v>20183037</v>
      </c>
      <c r="D128" s="7"/>
      <c r="E128" s="7">
        <v>45</v>
      </c>
      <c r="F128" s="157">
        <f t="shared" si="9"/>
        <v>0</v>
      </c>
      <c r="G128" s="15"/>
      <c r="H128" s="15" t="s">
        <v>27</v>
      </c>
    </row>
    <row r="129" ht="18.75" spans="1:8">
      <c r="A129" s="162"/>
      <c r="B129" s="69">
        <f t="shared" si="5"/>
        <v>127</v>
      </c>
      <c r="C129" s="7">
        <v>20183038</v>
      </c>
      <c r="D129" s="7"/>
      <c r="E129" s="7">
        <v>44</v>
      </c>
      <c r="F129" s="157">
        <f t="shared" si="9"/>
        <v>0</v>
      </c>
      <c r="G129" s="15"/>
      <c r="H129" s="15" t="s">
        <v>27</v>
      </c>
    </row>
    <row r="130" ht="18.75" spans="1:8">
      <c r="A130" s="162"/>
      <c r="B130" s="69">
        <f t="shared" si="5"/>
        <v>128</v>
      </c>
      <c r="C130" s="7">
        <v>20183631</v>
      </c>
      <c r="D130" s="7"/>
      <c r="E130" s="7">
        <v>32</v>
      </c>
      <c r="F130" s="157">
        <f t="shared" si="9"/>
        <v>0</v>
      </c>
      <c r="G130" s="15"/>
      <c r="H130" s="15" t="s">
        <v>29</v>
      </c>
    </row>
    <row r="131" ht="18.75" spans="1:8">
      <c r="A131" s="162"/>
      <c r="B131" s="69">
        <f t="shared" si="5"/>
        <v>129</v>
      </c>
      <c r="C131" s="7">
        <v>20183632</v>
      </c>
      <c r="D131" s="7"/>
      <c r="E131" s="7">
        <v>30</v>
      </c>
      <c r="F131" s="157">
        <f t="shared" si="9"/>
        <v>0</v>
      </c>
      <c r="G131" s="15"/>
      <c r="H131" s="15" t="s">
        <v>29</v>
      </c>
    </row>
    <row r="132" ht="18.75" spans="1:8">
      <c r="A132" s="162"/>
      <c r="B132" s="69">
        <f t="shared" si="5"/>
        <v>130</v>
      </c>
      <c r="C132" s="7">
        <v>20183633</v>
      </c>
      <c r="D132" s="7"/>
      <c r="E132" s="7">
        <v>35</v>
      </c>
      <c r="F132" s="157">
        <f t="shared" si="9"/>
        <v>0</v>
      </c>
      <c r="G132" s="15"/>
      <c r="H132" s="15" t="s">
        <v>29</v>
      </c>
    </row>
    <row r="133" ht="18.75" spans="1:8">
      <c r="A133" s="162"/>
      <c r="B133" s="69">
        <f t="shared" si="5"/>
        <v>131</v>
      </c>
      <c r="C133" s="7">
        <v>20183634</v>
      </c>
      <c r="D133" s="7"/>
      <c r="E133" s="7">
        <v>38</v>
      </c>
      <c r="F133" s="157">
        <f t="shared" si="9"/>
        <v>0</v>
      </c>
      <c r="G133" s="15"/>
      <c r="H133" s="15" t="s">
        <v>29</v>
      </c>
    </row>
    <row r="134" ht="18.75" spans="1:8">
      <c r="A134" s="162"/>
      <c r="B134" s="69">
        <f t="shared" si="5"/>
        <v>132</v>
      </c>
      <c r="C134" s="7">
        <v>20183635</v>
      </c>
      <c r="D134" s="7">
        <v>0</v>
      </c>
      <c r="E134" s="7">
        <v>31</v>
      </c>
      <c r="F134" s="157">
        <f t="shared" si="9"/>
        <v>0</v>
      </c>
      <c r="G134" s="15">
        <f>RANK(F134,$F$116:$F$196,1)</f>
        <v>1</v>
      </c>
      <c r="H134" s="7"/>
    </row>
    <row r="135" ht="18.75" spans="1:8">
      <c r="A135" s="162"/>
      <c r="B135" s="69">
        <f t="shared" ref="B135:B198" si="10">ROW()-2</f>
        <v>133</v>
      </c>
      <c r="C135" s="7">
        <v>20192731</v>
      </c>
      <c r="D135" s="7">
        <v>1</v>
      </c>
      <c r="E135" s="7">
        <v>30</v>
      </c>
      <c r="F135" s="157">
        <f t="shared" si="9"/>
        <v>0.0333333333333333</v>
      </c>
      <c r="G135" s="15">
        <f t="shared" ref="G135:G196" si="11">RANK(F135,$F$116:$F$196,1)</f>
        <v>68</v>
      </c>
      <c r="H135" s="7"/>
    </row>
    <row r="136" ht="18.75" spans="1:8">
      <c r="A136" s="162"/>
      <c r="B136" s="69">
        <f t="shared" si="10"/>
        <v>134</v>
      </c>
      <c r="C136" s="7">
        <v>20192831</v>
      </c>
      <c r="D136" s="7">
        <v>2</v>
      </c>
      <c r="E136" s="7">
        <v>47</v>
      </c>
      <c r="F136" s="157">
        <f t="shared" si="9"/>
        <v>0.0425531914893617</v>
      </c>
      <c r="G136" s="15">
        <f t="shared" si="11"/>
        <v>70</v>
      </c>
      <c r="H136" s="7"/>
    </row>
    <row r="137" ht="18.75" spans="1:8">
      <c r="A137" s="162"/>
      <c r="B137" s="69">
        <f t="shared" si="10"/>
        <v>135</v>
      </c>
      <c r="C137" s="7">
        <v>20192832</v>
      </c>
      <c r="D137" s="7">
        <v>0</v>
      </c>
      <c r="E137" s="7">
        <v>29</v>
      </c>
      <c r="F137" s="157">
        <f t="shared" si="9"/>
        <v>0</v>
      </c>
      <c r="G137" s="15">
        <f t="shared" si="11"/>
        <v>1</v>
      </c>
      <c r="H137" s="7"/>
    </row>
    <row r="138" ht="18.75" spans="1:8">
      <c r="A138" s="162"/>
      <c r="B138" s="69">
        <f t="shared" si="10"/>
        <v>136</v>
      </c>
      <c r="C138" s="7">
        <v>20192833</v>
      </c>
      <c r="D138" s="7">
        <v>3</v>
      </c>
      <c r="E138" s="7">
        <v>32</v>
      </c>
      <c r="F138" s="157">
        <f t="shared" si="9"/>
        <v>0.09375</v>
      </c>
      <c r="G138" s="15">
        <f t="shared" si="11"/>
        <v>77</v>
      </c>
      <c r="H138" s="7"/>
    </row>
    <row r="139" ht="18.75" spans="1:8">
      <c r="A139" s="162"/>
      <c r="B139" s="69">
        <f t="shared" si="10"/>
        <v>137</v>
      </c>
      <c r="C139" s="7">
        <v>20192931</v>
      </c>
      <c r="D139" s="7">
        <v>0</v>
      </c>
      <c r="E139" s="7">
        <v>31</v>
      </c>
      <c r="F139" s="157">
        <f t="shared" si="9"/>
        <v>0</v>
      </c>
      <c r="G139" s="15">
        <f t="shared" si="11"/>
        <v>1</v>
      </c>
      <c r="H139" s="7"/>
    </row>
    <row r="140" ht="18.75" spans="1:8">
      <c r="A140" s="162"/>
      <c r="B140" s="69">
        <f t="shared" si="10"/>
        <v>138</v>
      </c>
      <c r="C140" s="7">
        <v>20192932</v>
      </c>
      <c r="D140" s="7">
        <v>0</v>
      </c>
      <c r="E140" s="7">
        <v>29</v>
      </c>
      <c r="F140" s="157">
        <f t="shared" si="9"/>
        <v>0</v>
      </c>
      <c r="G140" s="15">
        <f t="shared" si="11"/>
        <v>1</v>
      </c>
      <c r="H140" s="7"/>
    </row>
    <row r="141" ht="18.75" spans="1:8">
      <c r="A141" s="162"/>
      <c r="B141" s="69">
        <f t="shared" si="10"/>
        <v>139</v>
      </c>
      <c r="C141" s="7">
        <v>20193031</v>
      </c>
      <c r="D141" s="7">
        <v>0</v>
      </c>
      <c r="E141" s="7">
        <v>45</v>
      </c>
      <c r="F141" s="157">
        <f t="shared" si="9"/>
        <v>0</v>
      </c>
      <c r="G141" s="15">
        <f t="shared" si="11"/>
        <v>1</v>
      </c>
      <c r="H141" s="7"/>
    </row>
    <row r="142" ht="18.75" spans="1:8">
      <c r="A142" s="162"/>
      <c r="B142" s="69">
        <f t="shared" si="10"/>
        <v>140</v>
      </c>
      <c r="C142" s="7">
        <v>20193032</v>
      </c>
      <c r="D142" s="7">
        <v>4</v>
      </c>
      <c r="E142" s="7">
        <v>47</v>
      </c>
      <c r="F142" s="157">
        <f t="shared" si="9"/>
        <v>0.0851063829787234</v>
      </c>
      <c r="G142" s="15">
        <f t="shared" si="11"/>
        <v>76</v>
      </c>
      <c r="H142" s="7"/>
    </row>
    <row r="143" ht="18.75" spans="1:8">
      <c r="A143" s="162"/>
      <c r="B143" s="69">
        <f t="shared" si="10"/>
        <v>141</v>
      </c>
      <c r="C143" s="7">
        <v>20193033</v>
      </c>
      <c r="D143" s="7">
        <v>0</v>
      </c>
      <c r="E143" s="7">
        <v>46</v>
      </c>
      <c r="F143" s="157">
        <f t="shared" si="9"/>
        <v>0</v>
      </c>
      <c r="G143" s="15">
        <f t="shared" si="11"/>
        <v>1</v>
      </c>
      <c r="H143" s="7"/>
    </row>
    <row r="144" ht="18.75" spans="1:8">
      <c r="A144" s="162"/>
      <c r="B144" s="69">
        <f t="shared" si="10"/>
        <v>142</v>
      </c>
      <c r="C144" s="7">
        <v>20193034</v>
      </c>
      <c r="D144" s="7">
        <v>0</v>
      </c>
      <c r="E144" s="7">
        <v>43</v>
      </c>
      <c r="F144" s="157">
        <f t="shared" si="9"/>
        <v>0</v>
      </c>
      <c r="G144" s="15">
        <f t="shared" si="11"/>
        <v>1</v>
      </c>
      <c r="H144" s="7"/>
    </row>
    <row r="145" ht="18.75" spans="1:8">
      <c r="A145" s="162"/>
      <c r="B145" s="69">
        <f t="shared" si="10"/>
        <v>143</v>
      </c>
      <c r="C145" s="7">
        <v>20193035</v>
      </c>
      <c r="D145" s="7">
        <v>3</v>
      </c>
      <c r="E145" s="7">
        <v>43</v>
      </c>
      <c r="F145" s="157">
        <f t="shared" si="9"/>
        <v>0.0697674418604651</v>
      </c>
      <c r="G145" s="15">
        <f t="shared" si="11"/>
        <v>73</v>
      </c>
      <c r="H145" s="7"/>
    </row>
    <row r="146" ht="18.75" spans="1:8">
      <c r="A146" s="162"/>
      <c r="B146" s="69">
        <f t="shared" si="10"/>
        <v>144</v>
      </c>
      <c r="C146" s="7">
        <v>20193036</v>
      </c>
      <c r="D146" s="7">
        <v>0</v>
      </c>
      <c r="E146" s="7">
        <v>46</v>
      </c>
      <c r="F146" s="157">
        <f t="shared" si="9"/>
        <v>0</v>
      </c>
      <c r="G146" s="15">
        <f t="shared" si="11"/>
        <v>1</v>
      </c>
      <c r="H146" s="7"/>
    </row>
    <row r="147" ht="18.75" spans="1:8">
      <c r="A147" s="162"/>
      <c r="B147" s="69">
        <f t="shared" si="10"/>
        <v>145</v>
      </c>
      <c r="C147" s="7">
        <v>20193037</v>
      </c>
      <c r="D147" s="7">
        <v>0</v>
      </c>
      <c r="E147" s="7">
        <v>43</v>
      </c>
      <c r="F147" s="157">
        <f t="shared" si="9"/>
        <v>0</v>
      </c>
      <c r="G147" s="15">
        <f t="shared" si="11"/>
        <v>1</v>
      </c>
      <c r="H147" s="7"/>
    </row>
    <row r="148" ht="18.75" spans="1:8">
      <c r="A148" s="162"/>
      <c r="B148" s="69">
        <f t="shared" si="10"/>
        <v>146</v>
      </c>
      <c r="C148" s="7">
        <v>20193038</v>
      </c>
      <c r="D148" s="7">
        <v>3</v>
      </c>
      <c r="E148" s="7">
        <v>43</v>
      </c>
      <c r="F148" s="157">
        <f t="shared" si="9"/>
        <v>0.0697674418604651</v>
      </c>
      <c r="G148" s="15">
        <f t="shared" si="11"/>
        <v>73</v>
      </c>
      <c r="H148" s="7"/>
    </row>
    <row r="149" ht="18.75" spans="1:8">
      <c r="A149" s="162"/>
      <c r="B149" s="69">
        <f t="shared" si="10"/>
        <v>147</v>
      </c>
      <c r="C149" s="7">
        <v>20193631</v>
      </c>
      <c r="D149" s="7">
        <v>11</v>
      </c>
      <c r="E149" s="7">
        <v>30</v>
      </c>
      <c r="F149" s="157">
        <f t="shared" si="9"/>
        <v>0.366666666666667</v>
      </c>
      <c r="G149" s="15">
        <f t="shared" si="11"/>
        <v>81</v>
      </c>
      <c r="H149" s="7"/>
    </row>
    <row r="150" ht="18.75" spans="1:8">
      <c r="A150" s="162"/>
      <c r="B150" s="69">
        <f t="shared" si="10"/>
        <v>148</v>
      </c>
      <c r="C150" s="7">
        <v>20193632</v>
      </c>
      <c r="D150" s="7">
        <v>0</v>
      </c>
      <c r="E150" s="7">
        <v>32</v>
      </c>
      <c r="F150" s="157">
        <f t="shared" si="9"/>
        <v>0</v>
      </c>
      <c r="G150" s="15">
        <f t="shared" si="11"/>
        <v>1</v>
      </c>
      <c r="H150" s="7"/>
    </row>
    <row r="151" ht="18.75" spans="1:8">
      <c r="A151" s="162"/>
      <c r="B151" s="154">
        <f t="shared" si="10"/>
        <v>149</v>
      </c>
      <c r="C151" s="7">
        <v>20193633</v>
      </c>
      <c r="D151" s="7">
        <v>0</v>
      </c>
      <c r="E151" s="7">
        <v>37</v>
      </c>
      <c r="F151" s="157">
        <f t="shared" si="9"/>
        <v>0</v>
      </c>
      <c r="G151" s="15">
        <f t="shared" si="11"/>
        <v>1</v>
      </c>
      <c r="H151" s="7"/>
    </row>
    <row r="152" ht="18.75" spans="1:8">
      <c r="A152" s="162"/>
      <c r="B152" s="69">
        <f t="shared" si="10"/>
        <v>150</v>
      </c>
      <c r="C152" s="7">
        <v>20193634</v>
      </c>
      <c r="D152" s="7">
        <v>0</v>
      </c>
      <c r="E152" s="7">
        <v>38</v>
      </c>
      <c r="F152" s="157">
        <f t="shared" si="9"/>
        <v>0</v>
      </c>
      <c r="G152" s="15">
        <f t="shared" si="11"/>
        <v>1</v>
      </c>
      <c r="H152" s="7"/>
    </row>
    <row r="153" ht="18.75" spans="1:8">
      <c r="A153" s="162"/>
      <c r="B153" s="69">
        <f t="shared" si="10"/>
        <v>151</v>
      </c>
      <c r="C153" s="7">
        <v>20193635</v>
      </c>
      <c r="D153" s="7">
        <v>0</v>
      </c>
      <c r="E153" s="7">
        <v>32</v>
      </c>
      <c r="F153" s="157">
        <f t="shared" si="9"/>
        <v>0</v>
      </c>
      <c r="G153" s="15">
        <f t="shared" si="11"/>
        <v>1</v>
      </c>
      <c r="H153" s="7"/>
    </row>
    <row r="154" ht="18.75" spans="1:8">
      <c r="A154" s="162"/>
      <c r="B154" s="69">
        <f t="shared" si="10"/>
        <v>152</v>
      </c>
      <c r="C154" s="7">
        <v>20202731</v>
      </c>
      <c r="D154" s="7">
        <v>0</v>
      </c>
      <c r="E154" s="7">
        <v>27</v>
      </c>
      <c r="F154" s="157">
        <f t="shared" si="9"/>
        <v>0</v>
      </c>
      <c r="G154" s="15">
        <f t="shared" si="11"/>
        <v>1</v>
      </c>
      <c r="H154" s="7"/>
    </row>
    <row r="155" ht="18.75" spans="1:8">
      <c r="A155" s="162"/>
      <c r="B155" s="69">
        <f t="shared" si="10"/>
        <v>153</v>
      </c>
      <c r="C155" s="7">
        <v>20202831</v>
      </c>
      <c r="D155" s="7">
        <v>0</v>
      </c>
      <c r="E155" s="7">
        <v>47</v>
      </c>
      <c r="F155" s="157">
        <f t="shared" si="9"/>
        <v>0</v>
      </c>
      <c r="G155" s="15">
        <f t="shared" si="11"/>
        <v>1</v>
      </c>
      <c r="H155" s="7"/>
    </row>
    <row r="156" ht="18.75" spans="1:8">
      <c r="A156" s="162"/>
      <c r="B156" s="69">
        <f t="shared" si="10"/>
        <v>154</v>
      </c>
      <c r="C156" s="7">
        <v>20202832</v>
      </c>
      <c r="D156" s="7">
        <v>0</v>
      </c>
      <c r="E156" s="7">
        <v>27</v>
      </c>
      <c r="F156" s="157">
        <f t="shared" si="9"/>
        <v>0</v>
      </c>
      <c r="G156" s="15">
        <f t="shared" si="11"/>
        <v>1</v>
      </c>
      <c r="H156" s="7"/>
    </row>
    <row r="157" ht="18.75" spans="1:8">
      <c r="A157" s="162"/>
      <c r="B157" s="69">
        <f t="shared" si="10"/>
        <v>155</v>
      </c>
      <c r="C157" s="7">
        <v>20202833</v>
      </c>
      <c r="D157" s="7">
        <v>0</v>
      </c>
      <c r="E157" s="7">
        <v>23</v>
      </c>
      <c r="F157" s="157">
        <f t="shared" si="9"/>
        <v>0</v>
      </c>
      <c r="G157" s="15">
        <f t="shared" si="11"/>
        <v>1</v>
      </c>
      <c r="H157" s="7"/>
    </row>
    <row r="158" ht="18.75" spans="1:8">
      <c r="A158" s="162"/>
      <c r="B158" s="69">
        <f t="shared" si="10"/>
        <v>156</v>
      </c>
      <c r="C158" s="7">
        <v>20202841</v>
      </c>
      <c r="D158" s="7">
        <v>0</v>
      </c>
      <c r="E158" s="7">
        <v>30</v>
      </c>
      <c r="F158" s="157">
        <f t="shared" si="9"/>
        <v>0</v>
      </c>
      <c r="G158" s="15">
        <f t="shared" si="11"/>
        <v>1</v>
      </c>
      <c r="H158" s="7"/>
    </row>
    <row r="159" ht="18.75" spans="1:8">
      <c r="A159" s="162"/>
      <c r="B159" s="69">
        <f t="shared" si="10"/>
        <v>157</v>
      </c>
      <c r="C159" s="7">
        <v>20202842</v>
      </c>
      <c r="D159" s="7">
        <v>9</v>
      </c>
      <c r="E159" s="7">
        <v>32</v>
      </c>
      <c r="F159" s="157">
        <f t="shared" si="9"/>
        <v>0.28125</v>
      </c>
      <c r="G159" s="15">
        <f t="shared" si="11"/>
        <v>80</v>
      </c>
      <c r="H159" s="7"/>
    </row>
    <row r="160" ht="18.75" spans="1:8">
      <c r="A160" s="162"/>
      <c r="B160" s="69">
        <f t="shared" si="10"/>
        <v>158</v>
      </c>
      <c r="C160" s="7">
        <v>20202843</v>
      </c>
      <c r="D160" s="7">
        <v>0</v>
      </c>
      <c r="E160" s="7">
        <v>31</v>
      </c>
      <c r="F160" s="157">
        <f t="shared" si="9"/>
        <v>0</v>
      </c>
      <c r="G160" s="15">
        <f t="shared" si="11"/>
        <v>1</v>
      </c>
      <c r="H160" s="7"/>
    </row>
    <row r="161" ht="18.75" spans="1:8">
      <c r="A161" s="162"/>
      <c r="B161" s="69">
        <f t="shared" si="10"/>
        <v>159</v>
      </c>
      <c r="C161" s="7">
        <v>20202844</v>
      </c>
      <c r="D161" s="7">
        <v>0</v>
      </c>
      <c r="E161" s="7">
        <v>29</v>
      </c>
      <c r="F161" s="157">
        <f t="shared" si="9"/>
        <v>0</v>
      </c>
      <c r="G161" s="15">
        <f t="shared" si="11"/>
        <v>1</v>
      </c>
      <c r="H161" s="7"/>
    </row>
    <row r="162" ht="18.75" spans="1:8">
      <c r="A162" s="162"/>
      <c r="B162" s="69">
        <f t="shared" si="10"/>
        <v>160</v>
      </c>
      <c r="C162" s="7">
        <v>20202931</v>
      </c>
      <c r="D162" s="7">
        <v>0</v>
      </c>
      <c r="E162" s="7">
        <v>31</v>
      </c>
      <c r="F162" s="157">
        <f t="shared" si="9"/>
        <v>0</v>
      </c>
      <c r="G162" s="15">
        <f t="shared" si="11"/>
        <v>1</v>
      </c>
      <c r="H162" s="7"/>
    </row>
    <row r="163" ht="18.75" spans="1:8">
      <c r="A163" s="162"/>
      <c r="B163" s="69">
        <f t="shared" si="10"/>
        <v>161</v>
      </c>
      <c r="C163" s="7">
        <v>20202932</v>
      </c>
      <c r="D163" s="7">
        <v>0</v>
      </c>
      <c r="E163" s="7">
        <v>24</v>
      </c>
      <c r="F163" s="157">
        <f t="shared" si="9"/>
        <v>0</v>
      </c>
      <c r="G163" s="15">
        <f t="shared" si="11"/>
        <v>1</v>
      </c>
      <c r="H163" s="7"/>
    </row>
    <row r="164" ht="18.75" spans="1:8">
      <c r="A164" s="162"/>
      <c r="B164" s="69">
        <f t="shared" si="10"/>
        <v>162</v>
      </c>
      <c r="C164" s="7">
        <v>20202933</v>
      </c>
      <c r="D164" s="7">
        <v>0</v>
      </c>
      <c r="E164" s="7">
        <v>29</v>
      </c>
      <c r="F164" s="157">
        <f t="shared" si="9"/>
        <v>0</v>
      </c>
      <c r="G164" s="15">
        <f t="shared" si="11"/>
        <v>1</v>
      </c>
      <c r="H164" s="7"/>
    </row>
    <row r="165" ht="18.75" spans="1:8">
      <c r="A165" s="162"/>
      <c r="B165" s="69">
        <f t="shared" si="10"/>
        <v>163</v>
      </c>
      <c r="C165" s="7">
        <v>20203031</v>
      </c>
      <c r="D165" s="7">
        <v>0</v>
      </c>
      <c r="E165" s="7">
        <v>51</v>
      </c>
      <c r="F165" s="157">
        <f t="shared" si="9"/>
        <v>0</v>
      </c>
      <c r="G165" s="15">
        <f t="shared" si="11"/>
        <v>1</v>
      </c>
      <c r="H165" s="7"/>
    </row>
    <row r="166" ht="18.75" spans="1:8">
      <c r="A166" s="162"/>
      <c r="B166" s="69">
        <f t="shared" si="10"/>
        <v>164</v>
      </c>
      <c r="C166" s="7">
        <v>20203032</v>
      </c>
      <c r="D166" s="7">
        <v>3</v>
      </c>
      <c r="E166" s="7">
        <v>52</v>
      </c>
      <c r="F166" s="157">
        <f t="shared" si="9"/>
        <v>0.0576923076923077</v>
      </c>
      <c r="G166" s="15">
        <f t="shared" si="11"/>
        <v>72</v>
      </c>
      <c r="H166" s="7"/>
    </row>
    <row r="167" ht="18.75" spans="1:8">
      <c r="A167" s="162"/>
      <c r="B167" s="69">
        <f t="shared" si="10"/>
        <v>165</v>
      </c>
      <c r="C167" s="7">
        <v>20203033</v>
      </c>
      <c r="D167" s="7">
        <v>0</v>
      </c>
      <c r="E167" s="7">
        <v>48</v>
      </c>
      <c r="F167" s="157">
        <f t="shared" si="9"/>
        <v>0</v>
      </c>
      <c r="G167" s="15">
        <f t="shared" si="11"/>
        <v>1</v>
      </c>
      <c r="H167" s="7"/>
    </row>
    <row r="168" ht="18.75" spans="1:8">
      <c r="A168" s="162"/>
      <c r="B168" s="69">
        <f t="shared" si="10"/>
        <v>166</v>
      </c>
      <c r="C168" s="7">
        <v>20203034</v>
      </c>
      <c r="D168" s="7">
        <v>1</v>
      </c>
      <c r="E168" s="7">
        <v>49</v>
      </c>
      <c r="F168" s="157">
        <f t="shared" si="9"/>
        <v>0.0204081632653061</v>
      </c>
      <c r="G168" s="15">
        <f t="shared" si="11"/>
        <v>64</v>
      </c>
      <c r="H168" s="7"/>
    </row>
    <row r="169" ht="18.75" spans="1:8">
      <c r="A169" s="162"/>
      <c r="B169" s="69">
        <f t="shared" si="10"/>
        <v>167</v>
      </c>
      <c r="C169" s="7">
        <v>20203035</v>
      </c>
      <c r="D169" s="7">
        <v>2</v>
      </c>
      <c r="E169" s="7">
        <v>50</v>
      </c>
      <c r="F169" s="157">
        <f t="shared" si="9"/>
        <v>0.04</v>
      </c>
      <c r="G169" s="15">
        <f t="shared" si="11"/>
        <v>69</v>
      </c>
      <c r="H169" s="7"/>
    </row>
    <row r="170" ht="18.75" spans="1:8">
      <c r="A170" s="162"/>
      <c r="B170" s="69">
        <f t="shared" si="10"/>
        <v>168</v>
      </c>
      <c r="C170" s="7">
        <v>20203036</v>
      </c>
      <c r="D170" s="7">
        <v>0</v>
      </c>
      <c r="E170" s="7">
        <v>51</v>
      </c>
      <c r="F170" s="157">
        <f t="shared" si="9"/>
        <v>0</v>
      </c>
      <c r="G170" s="15">
        <f t="shared" si="11"/>
        <v>1</v>
      </c>
      <c r="H170" s="7"/>
    </row>
    <row r="171" ht="18.75" spans="1:8">
      <c r="A171" s="162"/>
      <c r="B171" s="69">
        <f t="shared" si="10"/>
        <v>169</v>
      </c>
      <c r="C171" s="7">
        <v>20203631</v>
      </c>
      <c r="D171" s="7">
        <v>0</v>
      </c>
      <c r="E171" s="7">
        <v>32</v>
      </c>
      <c r="F171" s="157">
        <f t="shared" si="9"/>
        <v>0</v>
      </c>
      <c r="G171" s="15">
        <f t="shared" si="11"/>
        <v>1</v>
      </c>
      <c r="H171" s="7"/>
    </row>
    <row r="172" ht="18.75" spans="1:8">
      <c r="A172" s="162"/>
      <c r="B172" s="69">
        <f t="shared" si="10"/>
        <v>170</v>
      </c>
      <c r="C172" s="7">
        <v>20203632</v>
      </c>
      <c r="D172" s="7">
        <v>0</v>
      </c>
      <c r="E172" s="7">
        <v>32</v>
      </c>
      <c r="F172" s="157">
        <f t="shared" si="9"/>
        <v>0</v>
      </c>
      <c r="G172" s="15">
        <f t="shared" si="11"/>
        <v>1</v>
      </c>
      <c r="H172" s="7"/>
    </row>
    <row r="173" ht="18.75" spans="1:8">
      <c r="A173" s="162"/>
      <c r="B173" s="69">
        <f t="shared" si="10"/>
        <v>171</v>
      </c>
      <c r="C173" s="7">
        <v>20203633</v>
      </c>
      <c r="D173" s="7">
        <v>0</v>
      </c>
      <c r="E173" s="7">
        <v>33</v>
      </c>
      <c r="F173" s="157">
        <f t="shared" si="9"/>
        <v>0</v>
      </c>
      <c r="G173" s="15">
        <f t="shared" si="11"/>
        <v>1</v>
      </c>
      <c r="H173" s="7"/>
    </row>
    <row r="174" ht="18.75" spans="1:8">
      <c r="A174" s="162"/>
      <c r="B174" s="69">
        <f t="shared" si="10"/>
        <v>172</v>
      </c>
      <c r="C174" s="7">
        <v>20203634</v>
      </c>
      <c r="D174" s="7">
        <v>0</v>
      </c>
      <c r="E174" s="7">
        <v>30</v>
      </c>
      <c r="F174" s="157">
        <f t="shared" si="9"/>
        <v>0</v>
      </c>
      <c r="G174" s="15">
        <f t="shared" si="11"/>
        <v>1</v>
      </c>
      <c r="H174" s="7"/>
    </row>
    <row r="175" ht="18.75" spans="1:8">
      <c r="A175" s="162"/>
      <c r="B175" s="69">
        <f t="shared" si="10"/>
        <v>173</v>
      </c>
      <c r="C175" s="7">
        <v>20203635</v>
      </c>
      <c r="D175" s="7">
        <v>0</v>
      </c>
      <c r="E175" s="7">
        <v>35</v>
      </c>
      <c r="F175" s="157">
        <f t="shared" si="9"/>
        <v>0</v>
      </c>
      <c r="G175" s="15">
        <f t="shared" si="11"/>
        <v>1</v>
      </c>
      <c r="H175" s="7"/>
    </row>
    <row r="176" ht="18.75" spans="1:8">
      <c r="A176" s="162"/>
      <c r="B176" s="69">
        <f t="shared" si="10"/>
        <v>174</v>
      </c>
      <c r="C176" s="7">
        <v>20203641</v>
      </c>
      <c r="D176" s="7">
        <v>0</v>
      </c>
      <c r="E176" s="7">
        <v>42</v>
      </c>
      <c r="F176" s="157">
        <f t="shared" si="9"/>
        <v>0</v>
      </c>
      <c r="G176" s="15">
        <f t="shared" si="11"/>
        <v>1</v>
      </c>
      <c r="H176" s="7"/>
    </row>
    <row r="177" ht="18.75" spans="1:8">
      <c r="A177" s="162"/>
      <c r="B177" s="69">
        <f t="shared" si="10"/>
        <v>175</v>
      </c>
      <c r="C177" s="7">
        <v>20212731</v>
      </c>
      <c r="D177" s="7">
        <v>3</v>
      </c>
      <c r="E177" s="7">
        <v>40</v>
      </c>
      <c r="F177" s="157">
        <f t="shared" si="9"/>
        <v>0.075</v>
      </c>
      <c r="G177" s="15">
        <f t="shared" si="11"/>
        <v>75</v>
      </c>
      <c r="H177" s="7"/>
    </row>
    <row r="178" ht="18.75" spans="1:8">
      <c r="A178" s="162"/>
      <c r="B178" s="69">
        <f t="shared" si="10"/>
        <v>176</v>
      </c>
      <c r="C178" s="7">
        <v>20212831</v>
      </c>
      <c r="D178" s="7">
        <v>4</v>
      </c>
      <c r="E178" s="7">
        <v>41</v>
      </c>
      <c r="F178" s="157">
        <f t="shared" si="9"/>
        <v>0.0975609756097561</v>
      </c>
      <c r="G178" s="15">
        <f t="shared" si="11"/>
        <v>78</v>
      </c>
      <c r="H178" s="7"/>
    </row>
    <row r="179" ht="18.75" spans="1:8">
      <c r="A179" s="162"/>
      <c r="B179" s="69">
        <f t="shared" si="10"/>
        <v>177</v>
      </c>
      <c r="C179" s="7">
        <v>20212832</v>
      </c>
      <c r="D179" s="7">
        <v>0</v>
      </c>
      <c r="E179" s="7">
        <v>41</v>
      </c>
      <c r="F179" s="157">
        <f t="shared" si="9"/>
        <v>0</v>
      </c>
      <c r="G179" s="15">
        <f t="shared" si="11"/>
        <v>1</v>
      </c>
      <c r="H179" s="7"/>
    </row>
    <row r="180" ht="18.75" spans="1:8">
      <c r="A180" s="162"/>
      <c r="B180" s="69">
        <f t="shared" si="10"/>
        <v>178</v>
      </c>
      <c r="C180" s="7">
        <v>20212841</v>
      </c>
      <c r="D180" s="7">
        <v>1</v>
      </c>
      <c r="E180" s="7">
        <v>45</v>
      </c>
      <c r="F180" s="157">
        <f t="shared" si="9"/>
        <v>0.0222222222222222</v>
      </c>
      <c r="G180" s="15">
        <f t="shared" si="11"/>
        <v>65</v>
      </c>
      <c r="H180" s="7"/>
    </row>
    <row r="181" ht="18.75" spans="1:8">
      <c r="A181" s="162"/>
      <c r="B181" s="69">
        <f t="shared" si="10"/>
        <v>179</v>
      </c>
      <c r="C181" s="7">
        <v>20212842</v>
      </c>
      <c r="D181" s="7">
        <v>0</v>
      </c>
      <c r="E181" s="7">
        <v>46</v>
      </c>
      <c r="F181" s="157">
        <f t="shared" ref="F181:F196" si="12">D181/E181</f>
        <v>0</v>
      </c>
      <c r="G181" s="15">
        <f t="shared" si="11"/>
        <v>1</v>
      </c>
      <c r="H181" s="7"/>
    </row>
    <row r="182" ht="18.75" spans="1:8">
      <c r="A182" s="162"/>
      <c r="B182" s="69">
        <f t="shared" si="10"/>
        <v>180</v>
      </c>
      <c r="C182" s="7">
        <v>20212843</v>
      </c>
      <c r="D182" s="7">
        <v>0</v>
      </c>
      <c r="E182" s="7">
        <v>44</v>
      </c>
      <c r="F182" s="157">
        <f t="shared" si="12"/>
        <v>0</v>
      </c>
      <c r="G182" s="15">
        <f t="shared" si="11"/>
        <v>1</v>
      </c>
      <c r="H182" s="7"/>
    </row>
    <row r="183" ht="18.75" spans="1:8">
      <c r="A183" s="162"/>
      <c r="B183" s="69">
        <f t="shared" si="10"/>
        <v>181</v>
      </c>
      <c r="C183" s="7">
        <v>20212931</v>
      </c>
      <c r="D183" s="7">
        <v>0</v>
      </c>
      <c r="E183" s="7">
        <v>47</v>
      </c>
      <c r="F183" s="157">
        <f t="shared" si="12"/>
        <v>0</v>
      </c>
      <c r="G183" s="15">
        <f t="shared" si="11"/>
        <v>1</v>
      </c>
      <c r="H183" s="7"/>
    </row>
    <row r="184" ht="18.75" spans="1:8">
      <c r="A184" s="162"/>
      <c r="B184" s="69">
        <f t="shared" si="10"/>
        <v>182</v>
      </c>
      <c r="C184" s="7">
        <v>20212932</v>
      </c>
      <c r="D184" s="7">
        <v>0</v>
      </c>
      <c r="E184" s="7">
        <v>46</v>
      </c>
      <c r="F184" s="157">
        <f t="shared" si="12"/>
        <v>0</v>
      </c>
      <c r="G184" s="15">
        <f t="shared" si="11"/>
        <v>1</v>
      </c>
      <c r="H184" s="7"/>
    </row>
    <row r="185" ht="18.75" spans="1:8">
      <c r="A185" s="162"/>
      <c r="B185" s="69">
        <f t="shared" si="10"/>
        <v>183</v>
      </c>
      <c r="C185" s="7">
        <v>20212933</v>
      </c>
      <c r="D185" s="7">
        <v>0</v>
      </c>
      <c r="E185" s="7">
        <v>40</v>
      </c>
      <c r="F185" s="157">
        <f t="shared" si="12"/>
        <v>0</v>
      </c>
      <c r="G185" s="15">
        <f t="shared" si="11"/>
        <v>1</v>
      </c>
      <c r="H185" s="7"/>
    </row>
    <row r="186" ht="18.75" spans="1:8">
      <c r="A186" s="162"/>
      <c r="B186" s="69">
        <f t="shared" si="10"/>
        <v>184</v>
      </c>
      <c r="C186" s="7">
        <v>20212941</v>
      </c>
      <c r="D186" s="7">
        <v>0</v>
      </c>
      <c r="E186" s="7">
        <v>41</v>
      </c>
      <c r="F186" s="157">
        <f t="shared" si="12"/>
        <v>0</v>
      </c>
      <c r="G186" s="15">
        <f t="shared" si="11"/>
        <v>1</v>
      </c>
      <c r="H186" s="7"/>
    </row>
    <row r="187" ht="18.75" spans="1:8">
      <c r="A187" s="162"/>
      <c r="B187" s="69">
        <f t="shared" si="10"/>
        <v>185</v>
      </c>
      <c r="C187" s="7">
        <v>20213031</v>
      </c>
      <c r="D187" s="7">
        <v>0</v>
      </c>
      <c r="E187" s="7">
        <v>45</v>
      </c>
      <c r="F187" s="157">
        <f t="shared" si="12"/>
        <v>0</v>
      </c>
      <c r="G187" s="15">
        <f t="shared" si="11"/>
        <v>1</v>
      </c>
      <c r="H187" s="7"/>
    </row>
    <row r="188" ht="18.75" spans="1:8">
      <c r="A188" s="162"/>
      <c r="B188" s="69">
        <f t="shared" si="10"/>
        <v>186</v>
      </c>
      <c r="C188" s="7">
        <v>20213032</v>
      </c>
      <c r="D188" s="7">
        <v>1</v>
      </c>
      <c r="E188" s="7">
        <v>35</v>
      </c>
      <c r="F188" s="157">
        <f t="shared" si="12"/>
        <v>0.0285714285714286</v>
      </c>
      <c r="G188" s="15">
        <f t="shared" si="11"/>
        <v>67</v>
      </c>
      <c r="H188" s="7"/>
    </row>
    <row r="189" ht="18.75" spans="1:8">
      <c r="A189" s="162"/>
      <c r="B189" s="69">
        <f t="shared" si="10"/>
        <v>187</v>
      </c>
      <c r="C189" s="7">
        <v>20213033</v>
      </c>
      <c r="D189" s="7">
        <v>0</v>
      </c>
      <c r="E189" s="7">
        <v>35</v>
      </c>
      <c r="F189" s="157">
        <f t="shared" si="12"/>
        <v>0</v>
      </c>
      <c r="G189" s="15">
        <f t="shared" si="11"/>
        <v>1</v>
      </c>
      <c r="H189" s="7"/>
    </row>
    <row r="190" ht="18.75" spans="1:8">
      <c r="A190" s="162"/>
      <c r="B190" s="69">
        <f t="shared" si="10"/>
        <v>188</v>
      </c>
      <c r="C190" s="7">
        <v>20213631</v>
      </c>
      <c r="D190" s="7">
        <v>1</v>
      </c>
      <c r="E190" s="7">
        <v>45</v>
      </c>
      <c r="F190" s="157">
        <f t="shared" si="12"/>
        <v>0.0222222222222222</v>
      </c>
      <c r="G190" s="15">
        <f t="shared" si="11"/>
        <v>65</v>
      </c>
      <c r="H190" s="7"/>
    </row>
    <row r="191" ht="18.75" spans="1:8">
      <c r="A191" s="162"/>
      <c r="B191" s="69">
        <f t="shared" si="10"/>
        <v>189</v>
      </c>
      <c r="C191" s="7">
        <v>20213632</v>
      </c>
      <c r="D191" s="7">
        <v>0</v>
      </c>
      <c r="E191" s="7">
        <v>45</v>
      </c>
      <c r="F191" s="157">
        <f t="shared" si="12"/>
        <v>0</v>
      </c>
      <c r="G191" s="15">
        <f t="shared" si="11"/>
        <v>1</v>
      </c>
      <c r="H191" s="7"/>
    </row>
    <row r="192" ht="18.75" spans="1:8">
      <c r="A192" s="162"/>
      <c r="B192" s="69">
        <f t="shared" si="10"/>
        <v>190</v>
      </c>
      <c r="C192" s="7">
        <v>20213633</v>
      </c>
      <c r="D192" s="7">
        <v>0</v>
      </c>
      <c r="E192" s="7">
        <v>46</v>
      </c>
      <c r="F192" s="157">
        <f t="shared" si="12"/>
        <v>0</v>
      </c>
      <c r="G192" s="15">
        <f t="shared" si="11"/>
        <v>1</v>
      </c>
      <c r="H192" s="7"/>
    </row>
    <row r="193" ht="18.75" spans="1:8">
      <c r="A193" s="162"/>
      <c r="B193" s="69">
        <f t="shared" si="10"/>
        <v>191</v>
      </c>
      <c r="C193" s="7">
        <v>20213634</v>
      </c>
      <c r="D193" s="7">
        <v>2</v>
      </c>
      <c r="E193" s="7">
        <v>45</v>
      </c>
      <c r="F193" s="157">
        <f t="shared" si="12"/>
        <v>0.0444444444444444</v>
      </c>
      <c r="G193" s="15">
        <f t="shared" si="11"/>
        <v>71</v>
      </c>
      <c r="H193" s="7"/>
    </row>
    <row r="194" ht="18.75" spans="1:8">
      <c r="A194" s="162"/>
      <c r="B194" s="69">
        <f t="shared" si="10"/>
        <v>192</v>
      </c>
      <c r="C194" s="7">
        <v>20213635</v>
      </c>
      <c r="D194" s="7">
        <v>0</v>
      </c>
      <c r="E194" s="7">
        <v>41</v>
      </c>
      <c r="F194" s="157">
        <f t="shared" si="12"/>
        <v>0</v>
      </c>
      <c r="G194" s="15">
        <f t="shared" si="11"/>
        <v>1</v>
      </c>
      <c r="H194" s="7"/>
    </row>
    <row r="195" ht="18.75" spans="1:8">
      <c r="A195" s="162"/>
      <c r="B195" s="69">
        <f t="shared" si="10"/>
        <v>193</v>
      </c>
      <c r="C195" s="7">
        <v>20213641</v>
      </c>
      <c r="D195" s="7">
        <v>0</v>
      </c>
      <c r="E195" s="7">
        <v>41</v>
      </c>
      <c r="F195" s="157">
        <f t="shared" si="12"/>
        <v>0</v>
      </c>
      <c r="G195" s="15">
        <f t="shared" si="11"/>
        <v>1</v>
      </c>
      <c r="H195" s="7"/>
    </row>
    <row r="196" ht="18.75" spans="1:8">
      <c r="A196" s="162"/>
      <c r="B196" s="69">
        <f t="shared" si="10"/>
        <v>194</v>
      </c>
      <c r="C196" s="7">
        <v>20213642</v>
      </c>
      <c r="D196" s="7">
        <v>0</v>
      </c>
      <c r="E196" s="7">
        <v>46</v>
      </c>
      <c r="F196" s="157">
        <f t="shared" si="12"/>
        <v>0</v>
      </c>
      <c r="G196" s="15">
        <f t="shared" si="11"/>
        <v>1</v>
      </c>
      <c r="H196" s="7"/>
    </row>
    <row r="197" ht="18.75" spans="1:8">
      <c r="A197" s="69" t="s">
        <v>5</v>
      </c>
      <c r="B197" s="69">
        <f t="shared" si="10"/>
        <v>195</v>
      </c>
      <c r="C197" s="7">
        <v>20182331</v>
      </c>
      <c r="D197" s="7">
        <v>0</v>
      </c>
      <c r="E197" s="7">
        <v>43</v>
      </c>
      <c r="F197" s="153">
        <f>(D197/E197)</f>
        <v>0</v>
      </c>
      <c r="G197" s="7">
        <f>RANK(F197,$F$197:$F$205,1)</f>
        <v>1</v>
      </c>
      <c r="H197" s="18"/>
    </row>
    <row r="198" ht="18.75" spans="1:8">
      <c r="A198" s="111"/>
      <c r="B198" s="69">
        <f t="shared" si="10"/>
        <v>196</v>
      </c>
      <c r="C198" s="7">
        <v>20182332</v>
      </c>
      <c r="D198" s="7">
        <v>0</v>
      </c>
      <c r="E198" s="7">
        <v>36</v>
      </c>
      <c r="F198" s="153">
        <f t="shared" ref="F198:F205" si="13">(D198/E198)</f>
        <v>0</v>
      </c>
      <c r="G198" s="7">
        <f t="shared" ref="G198:G205" si="14">RANK(F198,$F$197:$F$205,1)</f>
        <v>1</v>
      </c>
      <c r="H198" s="18"/>
    </row>
    <row r="199" ht="18.75" spans="1:8">
      <c r="A199" s="111"/>
      <c r="B199" s="69">
        <f t="shared" ref="B199:B205" si="15">ROW()-2</f>
        <v>197</v>
      </c>
      <c r="C199" s="7">
        <v>20192331</v>
      </c>
      <c r="D199" s="7">
        <v>0</v>
      </c>
      <c r="E199" s="7">
        <v>37</v>
      </c>
      <c r="F199" s="153">
        <f t="shared" si="13"/>
        <v>0</v>
      </c>
      <c r="G199" s="7">
        <f t="shared" si="14"/>
        <v>1</v>
      </c>
      <c r="H199" s="18"/>
    </row>
    <row r="200" ht="18.75" spans="1:8">
      <c r="A200" s="111"/>
      <c r="B200" s="69">
        <f t="shared" si="15"/>
        <v>198</v>
      </c>
      <c r="C200" s="7">
        <v>20192332</v>
      </c>
      <c r="D200" s="7">
        <v>1</v>
      </c>
      <c r="E200" s="7">
        <v>34</v>
      </c>
      <c r="F200" s="153">
        <f t="shared" si="13"/>
        <v>0.0294117647058824</v>
      </c>
      <c r="G200" s="7">
        <f t="shared" si="14"/>
        <v>4</v>
      </c>
      <c r="H200" s="18"/>
    </row>
    <row r="201" ht="18.75" spans="1:8">
      <c r="A201" s="111"/>
      <c r="B201" s="69">
        <f t="shared" si="15"/>
        <v>199</v>
      </c>
      <c r="C201" s="7">
        <v>20202331</v>
      </c>
      <c r="D201" s="7">
        <v>16</v>
      </c>
      <c r="E201" s="7">
        <v>38</v>
      </c>
      <c r="F201" s="153">
        <f t="shared" si="13"/>
        <v>0.421052631578947</v>
      </c>
      <c r="G201" s="7">
        <f t="shared" si="14"/>
        <v>8</v>
      </c>
      <c r="H201" s="18"/>
    </row>
    <row r="202" ht="18.75" spans="1:8">
      <c r="A202" s="111"/>
      <c r="B202" s="69">
        <f t="shared" si="15"/>
        <v>200</v>
      </c>
      <c r="C202" s="7">
        <v>20202332</v>
      </c>
      <c r="D202" s="7">
        <v>15</v>
      </c>
      <c r="E202" s="7">
        <v>37</v>
      </c>
      <c r="F202" s="153">
        <f t="shared" si="13"/>
        <v>0.405405405405405</v>
      </c>
      <c r="G202" s="7">
        <f t="shared" si="14"/>
        <v>7</v>
      </c>
      <c r="H202" s="18"/>
    </row>
    <row r="203" ht="18.75" spans="1:8">
      <c r="A203" s="111"/>
      <c r="B203" s="69">
        <f t="shared" si="15"/>
        <v>201</v>
      </c>
      <c r="C203" s="7">
        <v>20212331</v>
      </c>
      <c r="D203" s="7">
        <v>23</v>
      </c>
      <c r="E203" s="7">
        <v>32</v>
      </c>
      <c r="F203" s="153">
        <f t="shared" si="13"/>
        <v>0.71875</v>
      </c>
      <c r="G203" s="7">
        <f t="shared" si="14"/>
        <v>9</v>
      </c>
      <c r="H203" s="18"/>
    </row>
    <row r="204" ht="18.75" spans="1:8">
      <c r="A204" s="111"/>
      <c r="B204" s="69">
        <f t="shared" si="15"/>
        <v>202</v>
      </c>
      <c r="C204" s="7">
        <v>20212332</v>
      </c>
      <c r="D204" s="7">
        <v>12</v>
      </c>
      <c r="E204" s="7">
        <v>32</v>
      </c>
      <c r="F204" s="153">
        <f t="shared" si="13"/>
        <v>0.375</v>
      </c>
      <c r="G204" s="7">
        <f t="shared" si="14"/>
        <v>6</v>
      </c>
      <c r="H204" s="18"/>
    </row>
    <row r="205" ht="18.75" spans="1:8">
      <c r="A205" s="163"/>
      <c r="B205" s="29">
        <f t="shared" si="15"/>
        <v>203</v>
      </c>
      <c r="C205" s="7">
        <v>20212333</v>
      </c>
      <c r="D205" s="7">
        <v>3</v>
      </c>
      <c r="E205" s="7">
        <v>30</v>
      </c>
      <c r="F205" s="153">
        <f t="shared" si="13"/>
        <v>0.1</v>
      </c>
      <c r="G205" s="7">
        <f t="shared" si="14"/>
        <v>5</v>
      </c>
      <c r="H205" s="18"/>
    </row>
    <row r="206" ht="18.75" spans="1:8">
      <c r="A206" s="148"/>
      <c r="B206" s="164"/>
      <c r="C206" s="165"/>
      <c r="D206" s="166"/>
      <c r="E206" s="165"/>
      <c r="F206" s="167"/>
      <c r="G206" s="148"/>
      <c r="H206" s="148"/>
    </row>
    <row r="207" spans="3:5">
      <c r="C207" s="168"/>
      <c r="D207" s="169"/>
      <c r="E207" s="168"/>
    </row>
    <row r="208" spans="3:5">
      <c r="C208" s="168"/>
      <c r="D208" s="168"/>
      <c r="E208" s="168"/>
    </row>
  </sheetData>
  <sortState ref="B197:H205">
    <sortCondition ref="B197"/>
  </sortState>
  <mergeCells count="5">
    <mergeCell ref="A1:H1"/>
    <mergeCell ref="A3:A49"/>
    <mergeCell ref="A50:A115"/>
    <mergeCell ref="A116:A196"/>
    <mergeCell ref="A197:A205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G380"/>
  <sheetViews>
    <sheetView zoomScale="90" zoomScaleNormal="90" workbookViewId="0">
      <selection activeCell="G280" sqref="G280:G287"/>
    </sheetView>
  </sheetViews>
  <sheetFormatPr defaultColWidth="9" defaultRowHeight="13.5" outlineLevelCol="6"/>
  <cols>
    <col min="1" max="1" width="21.0916666666667" customWidth="1"/>
    <col min="2" max="2" width="19.9083333333333" style="62" customWidth="1"/>
    <col min="3" max="3" width="20.0916666666667" customWidth="1"/>
    <col min="4" max="4" width="14" customWidth="1"/>
    <col min="5" max="5" width="58" customWidth="1"/>
    <col min="6" max="6" width="28.8166666666667" style="62" customWidth="1"/>
    <col min="7" max="7" width="18.3666666666667" customWidth="1"/>
    <col min="8" max="8" width="11.5416666666667" customWidth="1"/>
  </cols>
  <sheetData>
    <row r="1" s="121" customFormat="1" ht="18.75" spans="1:7">
      <c r="A1" s="123" t="s">
        <v>75</v>
      </c>
      <c r="B1" s="124"/>
      <c r="C1" s="124"/>
      <c r="D1" s="124"/>
      <c r="E1" s="124"/>
      <c r="F1" s="124"/>
      <c r="G1" s="124"/>
    </row>
    <row r="2" s="122" customFormat="1" ht="18.75" spans="1:7">
      <c r="A2" s="125" t="s">
        <v>19</v>
      </c>
      <c r="B2" s="125" t="s">
        <v>21</v>
      </c>
      <c r="C2" s="125" t="s">
        <v>31</v>
      </c>
      <c r="D2" s="125" t="s">
        <v>33</v>
      </c>
      <c r="E2" s="125" t="s">
        <v>32</v>
      </c>
      <c r="F2" s="126" t="s">
        <v>76</v>
      </c>
      <c r="G2" s="125" t="s">
        <v>35</v>
      </c>
    </row>
    <row r="3" s="121" customFormat="1" ht="17.5" hidden="1" customHeight="1" spans="1:7">
      <c r="A3" s="127" t="s">
        <v>2</v>
      </c>
      <c r="B3" s="74">
        <v>20192132</v>
      </c>
      <c r="C3" s="7">
        <v>2019213533</v>
      </c>
      <c r="D3" s="7" t="s">
        <v>77</v>
      </c>
      <c r="E3" s="7" t="s">
        <v>78</v>
      </c>
      <c r="F3" s="7" t="s">
        <v>79</v>
      </c>
      <c r="G3" s="7">
        <v>3</v>
      </c>
    </row>
    <row r="4" s="121" customFormat="1" ht="17.5" hidden="1" customHeight="1" spans="1:7">
      <c r="A4" s="128"/>
      <c r="B4" s="74">
        <v>20192133</v>
      </c>
      <c r="C4" s="7">
        <v>2019213708</v>
      </c>
      <c r="D4" s="7" t="s">
        <v>80</v>
      </c>
      <c r="E4" s="7" t="s">
        <v>81</v>
      </c>
      <c r="F4" s="7" t="s">
        <v>55</v>
      </c>
      <c r="G4" s="7">
        <v>4</v>
      </c>
    </row>
    <row r="5" s="121" customFormat="1" ht="17.5" hidden="1" customHeight="1" spans="1:7">
      <c r="A5" s="128"/>
      <c r="B5" s="74"/>
      <c r="C5" s="7"/>
      <c r="D5" s="7"/>
      <c r="E5" s="15" t="s">
        <v>82</v>
      </c>
      <c r="F5" s="54" t="s">
        <v>55</v>
      </c>
      <c r="G5" s="7"/>
    </row>
    <row r="6" s="121" customFormat="1" ht="17.5" hidden="1" customHeight="1" spans="1:7">
      <c r="A6" s="128"/>
      <c r="B6" s="74"/>
      <c r="C6" s="53">
        <v>2019213706</v>
      </c>
      <c r="D6" s="53" t="s">
        <v>83</v>
      </c>
      <c r="E6" s="7" t="s">
        <v>81</v>
      </c>
      <c r="F6" s="7" t="s">
        <v>55</v>
      </c>
      <c r="G6" s="53">
        <v>4</v>
      </c>
    </row>
    <row r="7" s="121" customFormat="1" ht="17.5" hidden="1" customHeight="1" spans="1:7">
      <c r="A7" s="128"/>
      <c r="B7" s="74"/>
      <c r="C7" s="53"/>
      <c r="D7" s="53"/>
      <c r="E7" s="15" t="s">
        <v>82</v>
      </c>
      <c r="F7" s="54" t="s">
        <v>55</v>
      </c>
      <c r="G7" s="53"/>
    </row>
    <row r="8" s="121" customFormat="1" ht="17.5" hidden="1" customHeight="1" spans="1:7">
      <c r="A8" s="128"/>
      <c r="B8" s="74"/>
      <c r="C8" s="15">
        <v>2019213739</v>
      </c>
      <c r="D8" s="53" t="s">
        <v>84</v>
      </c>
      <c r="E8" s="15" t="s">
        <v>85</v>
      </c>
      <c r="F8" s="54" t="s">
        <v>67</v>
      </c>
      <c r="G8" s="53">
        <v>2</v>
      </c>
    </row>
    <row r="9" s="121" customFormat="1" ht="17.5" hidden="1" customHeight="1" spans="1:7">
      <c r="A9" s="128"/>
      <c r="B9" s="73">
        <v>20192134</v>
      </c>
      <c r="C9" s="7">
        <v>2019213133</v>
      </c>
      <c r="D9" s="53" t="s">
        <v>86</v>
      </c>
      <c r="E9" s="15" t="s">
        <v>87</v>
      </c>
      <c r="F9" s="54" t="s">
        <v>55</v>
      </c>
      <c r="G9" s="53">
        <v>20</v>
      </c>
    </row>
    <row r="10" s="121" customFormat="1" ht="17.5" hidden="1" customHeight="1" spans="1:7">
      <c r="A10" s="128"/>
      <c r="B10" s="73"/>
      <c r="C10" s="7"/>
      <c r="D10" s="53"/>
      <c r="E10" s="15" t="s">
        <v>82</v>
      </c>
      <c r="F10" s="54" t="s">
        <v>55</v>
      </c>
      <c r="G10" s="53"/>
    </row>
    <row r="11" s="121" customFormat="1" ht="17.5" hidden="1" customHeight="1" spans="1:7">
      <c r="A11" s="128"/>
      <c r="B11" s="73"/>
      <c r="C11" s="7"/>
      <c r="D11" s="53"/>
      <c r="E11" s="15" t="s">
        <v>88</v>
      </c>
      <c r="F11" s="54" t="s">
        <v>44</v>
      </c>
      <c r="G11" s="53"/>
    </row>
    <row r="12" s="121" customFormat="1" ht="17.5" hidden="1" customHeight="1" spans="1:7">
      <c r="A12" s="128"/>
      <c r="B12" s="73"/>
      <c r="C12" s="7"/>
      <c r="D12" s="53"/>
      <c r="E12" s="15" t="s">
        <v>89</v>
      </c>
      <c r="F12" s="54" t="s">
        <v>79</v>
      </c>
      <c r="G12" s="53"/>
    </row>
    <row r="13" s="121" customFormat="1" ht="17.5" hidden="1" customHeight="1" spans="1:7">
      <c r="A13" s="128"/>
      <c r="B13" s="73"/>
      <c r="C13" s="7"/>
      <c r="D13" s="53"/>
      <c r="E13" s="15" t="s">
        <v>90</v>
      </c>
      <c r="F13" s="54" t="s">
        <v>91</v>
      </c>
      <c r="G13" s="53"/>
    </row>
    <row r="14" s="121" customFormat="1" ht="17.5" hidden="1" customHeight="1" spans="1:7">
      <c r="A14" s="128"/>
      <c r="B14" s="73"/>
      <c r="C14" s="7"/>
      <c r="D14" s="53"/>
      <c r="E14" s="15" t="s">
        <v>92</v>
      </c>
      <c r="F14" s="54" t="s">
        <v>91</v>
      </c>
      <c r="G14" s="53"/>
    </row>
    <row r="15" s="121" customFormat="1" ht="17.5" hidden="1" customHeight="1" spans="1:7">
      <c r="A15" s="128"/>
      <c r="B15" s="73"/>
      <c r="C15" s="7"/>
      <c r="D15" s="53"/>
      <c r="E15" s="15" t="s">
        <v>93</v>
      </c>
      <c r="F15" s="54" t="s">
        <v>67</v>
      </c>
      <c r="G15" s="53"/>
    </row>
    <row r="16" s="121" customFormat="1" ht="17.5" hidden="1" customHeight="1" spans="1:7">
      <c r="A16" s="128"/>
      <c r="B16" s="73"/>
      <c r="C16" s="7"/>
      <c r="D16" s="53"/>
      <c r="E16" s="15" t="s">
        <v>94</v>
      </c>
      <c r="F16" s="54" t="s">
        <v>67</v>
      </c>
      <c r="G16" s="53"/>
    </row>
    <row r="17" s="121" customFormat="1" ht="17.5" hidden="1" customHeight="1" spans="1:7">
      <c r="A17" s="128"/>
      <c r="B17" s="74">
        <v>20192135</v>
      </c>
      <c r="C17" s="7">
        <v>2019213833</v>
      </c>
      <c r="D17" s="7" t="s">
        <v>95</v>
      </c>
      <c r="E17" s="7" t="s">
        <v>96</v>
      </c>
      <c r="F17" s="7" t="s">
        <v>97</v>
      </c>
      <c r="G17" s="7">
        <v>2</v>
      </c>
    </row>
    <row r="18" s="121" customFormat="1" ht="17.5" hidden="1" customHeight="1" spans="1:7">
      <c r="A18" s="128"/>
      <c r="B18" s="74">
        <v>20193131</v>
      </c>
      <c r="C18" s="7">
        <v>2019313103</v>
      </c>
      <c r="D18" s="7" t="s">
        <v>98</v>
      </c>
      <c r="E18" s="7" t="s">
        <v>99</v>
      </c>
      <c r="F18" s="7" t="s">
        <v>97</v>
      </c>
      <c r="G18" s="7">
        <v>4</v>
      </c>
    </row>
    <row r="19" s="121" customFormat="1" ht="17.5" hidden="1" customHeight="1" spans="1:7">
      <c r="A19" s="128"/>
      <c r="B19" s="74"/>
      <c r="C19" s="7"/>
      <c r="D19" s="7"/>
      <c r="E19" s="7" t="s">
        <v>100</v>
      </c>
      <c r="F19" s="7" t="s">
        <v>97</v>
      </c>
      <c r="G19" s="7"/>
    </row>
    <row r="20" s="121" customFormat="1" ht="17.5" hidden="1" customHeight="1" spans="1:7">
      <c r="A20" s="128"/>
      <c r="B20" s="13">
        <v>20193132</v>
      </c>
      <c r="C20" s="15">
        <v>2019313206</v>
      </c>
      <c r="D20" s="15" t="s">
        <v>101</v>
      </c>
      <c r="E20" s="15" t="s">
        <v>102</v>
      </c>
      <c r="F20" s="15" t="s">
        <v>47</v>
      </c>
      <c r="G20" s="15">
        <v>6</v>
      </c>
    </row>
    <row r="21" s="121" customFormat="1" ht="17.5" hidden="1" customHeight="1" spans="1:7">
      <c r="A21" s="128"/>
      <c r="B21" s="13"/>
      <c r="C21" s="15"/>
      <c r="D21" s="15"/>
      <c r="E21" s="15" t="s">
        <v>99</v>
      </c>
      <c r="F21" s="15" t="s">
        <v>103</v>
      </c>
      <c r="G21" s="15"/>
    </row>
    <row r="22" s="121" customFormat="1" ht="17.5" hidden="1" customHeight="1" spans="1:7">
      <c r="A22" s="128"/>
      <c r="B22" s="13"/>
      <c r="C22" s="15"/>
      <c r="D22" s="15"/>
      <c r="E22" s="15" t="s">
        <v>100</v>
      </c>
      <c r="F22" s="15" t="s">
        <v>67</v>
      </c>
      <c r="G22" s="15"/>
    </row>
    <row r="23" s="121" customFormat="1" ht="17.5" hidden="1" customHeight="1" spans="1:7">
      <c r="A23" s="128"/>
      <c r="B23" s="13">
        <v>20202131</v>
      </c>
      <c r="C23" s="15">
        <v>2020213705</v>
      </c>
      <c r="D23" s="15" t="s">
        <v>104</v>
      </c>
      <c r="E23" s="15" t="s">
        <v>105</v>
      </c>
      <c r="F23" s="15" t="s">
        <v>55</v>
      </c>
      <c r="G23" s="15">
        <v>2</v>
      </c>
    </row>
    <row r="24" s="121" customFormat="1" ht="17.5" hidden="1" customHeight="1" spans="1:7">
      <c r="A24" s="128"/>
      <c r="B24" s="13"/>
      <c r="C24" s="15">
        <v>2020213826</v>
      </c>
      <c r="D24" s="15" t="s">
        <v>106</v>
      </c>
      <c r="E24" s="15" t="s">
        <v>107</v>
      </c>
      <c r="F24" s="15" t="s">
        <v>103</v>
      </c>
      <c r="G24" s="15">
        <v>2</v>
      </c>
    </row>
    <row r="25" s="121" customFormat="1" ht="17.5" hidden="1" customHeight="1" spans="1:7">
      <c r="A25" s="128"/>
      <c r="B25" s="129">
        <v>20202135</v>
      </c>
      <c r="C25" s="130">
        <v>2020213435</v>
      </c>
      <c r="D25" s="110" t="s">
        <v>108</v>
      </c>
      <c r="E25" s="7" t="s">
        <v>109</v>
      </c>
      <c r="F25" s="7" t="s">
        <v>50</v>
      </c>
      <c r="G25" s="110">
        <v>8</v>
      </c>
    </row>
    <row r="26" s="121" customFormat="1" ht="17.5" hidden="1" customHeight="1" spans="1:7">
      <c r="A26" s="128"/>
      <c r="B26" s="131"/>
      <c r="C26" s="132"/>
      <c r="D26" s="112"/>
      <c r="E26" s="7" t="s">
        <v>110</v>
      </c>
      <c r="F26" s="7" t="s">
        <v>44</v>
      </c>
      <c r="G26" s="112"/>
    </row>
    <row r="27" s="121" customFormat="1" ht="17.5" hidden="1" customHeight="1" spans="1:7">
      <c r="A27" s="128"/>
      <c r="B27" s="131"/>
      <c r="C27" s="133"/>
      <c r="D27" s="134"/>
      <c r="E27" s="7" t="s">
        <v>107</v>
      </c>
      <c r="F27" s="7" t="s">
        <v>97</v>
      </c>
      <c r="G27" s="134"/>
    </row>
    <row r="28" s="121" customFormat="1" ht="17.5" hidden="1" customHeight="1" spans="1:7">
      <c r="A28" s="128"/>
      <c r="B28" s="131"/>
      <c r="C28" s="135">
        <v>2020213217</v>
      </c>
      <c r="D28" s="7" t="s">
        <v>111</v>
      </c>
      <c r="E28" s="7" t="s">
        <v>107</v>
      </c>
      <c r="F28" s="7" t="s">
        <v>97</v>
      </c>
      <c r="G28" s="7">
        <v>2</v>
      </c>
    </row>
    <row r="29" s="121" customFormat="1" ht="17.5" hidden="1" customHeight="1" spans="1:7">
      <c r="A29" s="128"/>
      <c r="B29" s="129">
        <v>20202136</v>
      </c>
      <c r="C29" s="110">
        <v>2020213613</v>
      </c>
      <c r="D29" s="110" t="s">
        <v>112</v>
      </c>
      <c r="E29" s="7" t="s">
        <v>105</v>
      </c>
      <c r="F29" s="7" t="s">
        <v>47</v>
      </c>
      <c r="G29" s="110">
        <v>6</v>
      </c>
    </row>
    <row r="30" s="121" customFormat="1" ht="17.5" hidden="1" customHeight="1" spans="1:7">
      <c r="A30" s="128"/>
      <c r="B30" s="131"/>
      <c r="C30" s="112"/>
      <c r="D30" s="112"/>
      <c r="E30" s="7" t="s">
        <v>113</v>
      </c>
      <c r="F30" s="7" t="s">
        <v>47</v>
      </c>
      <c r="G30" s="112"/>
    </row>
    <row r="31" s="121" customFormat="1" ht="17.5" hidden="1" customHeight="1" spans="1:7">
      <c r="A31" s="128"/>
      <c r="B31" s="131"/>
      <c r="C31" s="112"/>
      <c r="D31" s="112"/>
      <c r="E31" s="7" t="s">
        <v>105</v>
      </c>
      <c r="F31" s="7" t="s">
        <v>67</v>
      </c>
      <c r="G31" s="134"/>
    </row>
    <row r="32" s="121" customFormat="1" ht="17.5" hidden="1" customHeight="1" spans="1:7">
      <c r="A32" s="128"/>
      <c r="B32" s="131"/>
      <c r="C32" s="134"/>
      <c r="D32" s="134"/>
      <c r="E32" s="7" t="s">
        <v>114</v>
      </c>
      <c r="F32" s="134" t="s">
        <v>115</v>
      </c>
      <c r="G32" s="134">
        <v>3</v>
      </c>
    </row>
    <row r="33" s="121" customFormat="1" ht="17.5" hidden="1" customHeight="1" spans="1:7">
      <c r="A33" s="128"/>
      <c r="B33" s="15">
        <v>20202141</v>
      </c>
      <c r="C33" s="15">
        <v>2020214118</v>
      </c>
      <c r="D33" s="15" t="s">
        <v>116</v>
      </c>
      <c r="E33" s="15" t="s">
        <v>117</v>
      </c>
      <c r="F33" s="15" t="s">
        <v>55</v>
      </c>
      <c r="G33" s="53">
        <v>16</v>
      </c>
    </row>
    <row r="34" s="121" customFormat="1" ht="17.5" hidden="1" customHeight="1" spans="1:7">
      <c r="A34" s="128"/>
      <c r="B34" s="15"/>
      <c r="C34" s="15"/>
      <c r="D34" s="15"/>
      <c r="E34" s="15" t="s">
        <v>118</v>
      </c>
      <c r="F34" s="15" t="s">
        <v>55</v>
      </c>
      <c r="G34" s="53"/>
    </row>
    <row r="35" s="121" customFormat="1" ht="17.5" hidden="1" customHeight="1" spans="1:7">
      <c r="A35" s="128"/>
      <c r="B35" s="15"/>
      <c r="C35" s="15"/>
      <c r="D35" s="15"/>
      <c r="E35" s="15" t="s">
        <v>119</v>
      </c>
      <c r="F35" s="15" t="s">
        <v>97</v>
      </c>
      <c r="G35" s="53"/>
    </row>
    <row r="36" s="121" customFormat="1" ht="17.5" hidden="1" customHeight="1" spans="1:7">
      <c r="A36" s="128"/>
      <c r="B36" s="15"/>
      <c r="C36" s="15"/>
      <c r="D36" s="15"/>
      <c r="E36" s="15" t="s">
        <v>120</v>
      </c>
      <c r="F36" s="15" t="s">
        <v>47</v>
      </c>
      <c r="G36" s="53"/>
    </row>
    <row r="37" s="121" customFormat="1" ht="17.5" hidden="1" customHeight="1" spans="1:7">
      <c r="A37" s="128"/>
      <c r="B37" s="15"/>
      <c r="C37" s="15"/>
      <c r="D37" s="15"/>
      <c r="E37" s="15" t="s">
        <v>121</v>
      </c>
      <c r="F37" s="15" t="s">
        <v>47</v>
      </c>
      <c r="G37" s="53"/>
    </row>
    <row r="38" s="121" customFormat="1" ht="17.5" hidden="1" customHeight="1" spans="1:7">
      <c r="A38" s="128"/>
      <c r="B38" s="15"/>
      <c r="C38" s="15"/>
      <c r="D38" s="15"/>
      <c r="E38" s="15" t="s">
        <v>122</v>
      </c>
      <c r="F38" s="15" t="s">
        <v>67</v>
      </c>
      <c r="G38" s="53"/>
    </row>
    <row r="39" s="121" customFormat="1" ht="17.5" hidden="1" customHeight="1" spans="1:7">
      <c r="A39" s="128"/>
      <c r="B39" s="15"/>
      <c r="C39" s="15"/>
      <c r="D39" s="15"/>
      <c r="E39" s="15" t="s">
        <v>123</v>
      </c>
      <c r="F39" s="15" t="s">
        <v>67</v>
      </c>
      <c r="G39" s="53"/>
    </row>
    <row r="40" s="121" customFormat="1" ht="17.5" hidden="1" customHeight="1" spans="1:7">
      <c r="A40" s="128"/>
      <c r="B40" s="15"/>
      <c r="C40" s="15"/>
      <c r="D40" s="15"/>
      <c r="E40" s="15" t="s">
        <v>124</v>
      </c>
      <c r="F40" s="15" t="s">
        <v>67</v>
      </c>
      <c r="G40" s="53"/>
    </row>
    <row r="41" s="121" customFormat="1" ht="17.5" hidden="1" customHeight="1" spans="1:7">
      <c r="A41" s="128"/>
      <c r="B41" s="15"/>
      <c r="C41" s="15">
        <v>2020214108</v>
      </c>
      <c r="D41" s="15" t="s">
        <v>125</v>
      </c>
      <c r="E41" s="15" t="s">
        <v>117</v>
      </c>
      <c r="F41" s="15" t="s">
        <v>55</v>
      </c>
      <c r="G41" s="15">
        <v>16</v>
      </c>
    </row>
    <row r="42" s="121" customFormat="1" ht="17.5" hidden="1" customHeight="1" spans="1:7">
      <c r="A42" s="128"/>
      <c r="B42" s="15"/>
      <c r="C42" s="15"/>
      <c r="D42" s="15"/>
      <c r="E42" s="15" t="s">
        <v>118</v>
      </c>
      <c r="F42" s="15" t="s">
        <v>55</v>
      </c>
      <c r="G42" s="15"/>
    </row>
    <row r="43" s="121" customFormat="1" ht="17.5" hidden="1" customHeight="1" spans="1:7">
      <c r="A43" s="128"/>
      <c r="B43" s="15"/>
      <c r="C43" s="15"/>
      <c r="D43" s="15"/>
      <c r="E43" s="15" t="s">
        <v>119</v>
      </c>
      <c r="F43" s="15" t="s">
        <v>97</v>
      </c>
      <c r="G43" s="15"/>
    </row>
    <row r="44" s="121" customFormat="1" ht="17.5" hidden="1" customHeight="1" spans="1:7">
      <c r="A44" s="128"/>
      <c r="B44" s="15"/>
      <c r="C44" s="15"/>
      <c r="D44" s="15"/>
      <c r="E44" s="15" t="s">
        <v>120</v>
      </c>
      <c r="F44" s="15" t="s">
        <v>47</v>
      </c>
      <c r="G44" s="15"/>
    </row>
    <row r="45" s="121" customFormat="1" ht="17.5" hidden="1" customHeight="1" spans="1:7">
      <c r="A45" s="128"/>
      <c r="B45" s="15"/>
      <c r="C45" s="15"/>
      <c r="D45" s="15"/>
      <c r="E45" s="15" t="s">
        <v>121</v>
      </c>
      <c r="F45" s="15" t="s">
        <v>47</v>
      </c>
      <c r="G45" s="15"/>
    </row>
    <row r="46" s="121" customFormat="1" ht="17.5" hidden="1" customHeight="1" spans="1:7">
      <c r="A46" s="128"/>
      <c r="B46" s="15"/>
      <c r="C46" s="15"/>
      <c r="D46" s="15"/>
      <c r="E46" s="15" t="s">
        <v>122</v>
      </c>
      <c r="F46" s="15" t="s">
        <v>67</v>
      </c>
      <c r="G46" s="15"/>
    </row>
    <row r="47" s="121" customFormat="1" ht="17.5" hidden="1" customHeight="1" spans="1:7">
      <c r="A47" s="128"/>
      <c r="B47" s="15"/>
      <c r="C47" s="15"/>
      <c r="D47" s="15"/>
      <c r="E47" s="15" t="s">
        <v>123</v>
      </c>
      <c r="F47" s="15" t="s">
        <v>67</v>
      </c>
      <c r="G47" s="15"/>
    </row>
    <row r="48" s="121" customFormat="1" ht="17.5" hidden="1" customHeight="1" spans="1:7">
      <c r="A48" s="128"/>
      <c r="B48" s="15"/>
      <c r="C48" s="15"/>
      <c r="D48" s="15"/>
      <c r="E48" s="15" t="s">
        <v>124</v>
      </c>
      <c r="F48" s="15" t="s">
        <v>67</v>
      </c>
      <c r="G48" s="15"/>
    </row>
    <row r="49" s="121" customFormat="1" ht="17.5" hidden="1" customHeight="1" spans="1:7">
      <c r="A49" s="128"/>
      <c r="B49" s="15"/>
      <c r="C49" s="15">
        <v>2020214113</v>
      </c>
      <c r="D49" s="15" t="s">
        <v>126</v>
      </c>
      <c r="E49" s="15" t="s">
        <v>119</v>
      </c>
      <c r="F49" s="15" t="s">
        <v>97</v>
      </c>
      <c r="G49" s="15">
        <v>2</v>
      </c>
    </row>
    <row r="50" s="121" customFormat="1" ht="17.5" hidden="1" customHeight="1" spans="1:7">
      <c r="A50" s="128"/>
      <c r="B50" s="15"/>
      <c r="C50" s="15">
        <v>2020214104</v>
      </c>
      <c r="D50" s="15" t="s">
        <v>127</v>
      </c>
      <c r="E50" s="15" t="s">
        <v>120</v>
      </c>
      <c r="F50" s="15" t="s">
        <v>47</v>
      </c>
      <c r="G50" s="53">
        <v>4</v>
      </c>
    </row>
    <row r="51" s="121" customFormat="1" ht="17.5" hidden="1" customHeight="1" spans="1:7">
      <c r="A51" s="128"/>
      <c r="B51" s="15"/>
      <c r="C51" s="15"/>
      <c r="D51" s="15"/>
      <c r="E51" s="15" t="s">
        <v>121</v>
      </c>
      <c r="F51" s="15" t="s">
        <v>47</v>
      </c>
      <c r="G51" s="53"/>
    </row>
    <row r="52" s="121" customFormat="1" ht="17.5" hidden="1" customHeight="1" spans="1:7">
      <c r="A52" s="128"/>
      <c r="B52" s="15"/>
      <c r="C52" s="15">
        <v>2020214115</v>
      </c>
      <c r="D52" s="15" t="s">
        <v>128</v>
      </c>
      <c r="E52" s="15" t="s">
        <v>123</v>
      </c>
      <c r="F52" s="15" t="s">
        <v>67</v>
      </c>
      <c r="G52" s="53">
        <v>4</v>
      </c>
    </row>
    <row r="53" s="121" customFormat="1" ht="17.5" hidden="1" customHeight="1" spans="1:7">
      <c r="A53" s="128"/>
      <c r="B53" s="15"/>
      <c r="C53" s="15"/>
      <c r="D53" s="15"/>
      <c r="E53" s="15" t="s">
        <v>122</v>
      </c>
      <c r="F53" s="15" t="s">
        <v>67</v>
      </c>
      <c r="G53" s="53"/>
    </row>
    <row r="54" s="121" customFormat="1" ht="17.5" hidden="1" customHeight="1" spans="1:7">
      <c r="A54" s="128"/>
      <c r="B54" s="15"/>
      <c r="C54" s="15">
        <v>2020214133</v>
      </c>
      <c r="D54" s="15" t="s">
        <v>129</v>
      </c>
      <c r="E54" s="15" t="s">
        <v>122</v>
      </c>
      <c r="F54" s="15" t="s">
        <v>67</v>
      </c>
      <c r="G54" s="15">
        <v>2</v>
      </c>
    </row>
    <row r="55" s="121" customFormat="1" ht="17.5" hidden="1" customHeight="1" spans="1:7">
      <c r="A55" s="128"/>
      <c r="B55" s="15"/>
      <c r="C55" s="15">
        <v>2020214101</v>
      </c>
      <c r="D55" s="15" t="s">
        <v>130</v>
      </c>
      <c r="E55" s="15" t="s">
        <v>123</v>
      </c>
      <c r="F55" s="15" t="s">
        <v>67</v>
      </c>
      <c r="G55" s="53">
        <v>4</v>
      </c>
    </row>
    <row r="56" s="121" customFormat="1" ht="17.5" hidden="1" customHeight="1" spans="1:7">
      <c r="A56" s="128"/>
      <c r="B56" s="15"/>
      <c r="C56" s="15"/>
      <c r="D56" s="15"/>
      <c r="E56" s="15" t="s">
        <v>122</v>
      </c>
      <c r="F56" s="15" t="s">
        <v>67</v>
      </c>
      <c r="G56" s="53"/>
    </row>
    <row r="57" s="121" customFormat="1" ht="17.5" hidden="1" customHeight="1" spans="1:7">
      <c r="A57" s="128"/>
      <c r="B57" s="15"/>
      <c r="C57" s="15">
        <v>2020214111</v>
      </c>
      <c r="D57" s="15" t="s">
        <v>131</v>
      </c>
      <c r="E57" s="15" t="s">
        <v>122</v>
      </c>
      <c r="F57" s="15" t="s">
        <v>67</v>
      </c>
      <c r="G57" s="15">
        <v>2</v>
      </c>
    </row>
    <row r="58" s="121" customFormat="1" ht="17.5" hidden="1" customHeight="1" spans="1:7">
      <c r="A58" s="128"/>
      <c r="B58" s="15"/>
      <c r="C58" s="15">
        <v>2020214122</v>
      </c>
      <c r="D58" s="15" t="s">
        <v>132</v>
      </c>
      <c r="E58" s="15" t="s">
        <v>123</v>
      </c>
      <c r="F58" s="15" t="s">
        <v>67</v>
      </c>
      <c r="G58" s="53">
        <v>4</v>
      </c>
    </row>
    <row r="59" s="121" customFormat="1" ht="17.5" hidden="1" customHeight="1" spans="1:7">
      <c r="A59" s="128"/>
      <c r="B59" s="15"/>
      <c r="C59" s="15"/>
      <c r="D59" s="15"/>
      <c r="E59" s="15" t="s">
        <v>122</v>
      </c>
      <c r="F59" s="15" t="s">
        <v>67</v>
      </c>
      <c r="G59" s="53"/>
    </row>
    <row r="60" s="121" customFormat="1" ht="17.5" hidden="1" customHeight="1" spans="1:7">
      <c r="A60" s="128"/>
      <c r="B60" s="15"/>
      <c r="C60" s="15">
        <v>2020214103</v>
      </c>
      <c r="D60" s="15" t="s">
        <v>133</v>
      </c>
      <c r="E60" s="15" t="s">
        <v>122</v>
      </c>
      <c r="F60" s="15" t="s">
        <v>67</v>
      </c>
      <c r="G60" s="15">
        <v>2</v>
      </c>
    </row>
    <row r="61" s="121" customFormat="1" ht="17.5" hidden="1" customHeight="1" spans="1:7">
      <c r="A61" s="128"/>
      <c r="B61" s="15">
        <v>20202142</v>
      </c>
      <c r="C61" s="15">
        <v>2020214217</v>
      </c>
      <c r="D61" s="15" t="s">
        <v>134</v>
      </c>
      <c r="E61" s="15" t="s">
        <v>119</v>
      </c>
      <c r="F61" s="15" t="s">
        <v>97</v>
      </c>
      <c r="G61" s="15">
        <v>2</v>
      </c>
    </row>
    <row r="62" s="121" customFormat="1" ht="17.5" hidden="1" customHeight="1" spans="1:7">
      <c r="A62" s="128"/>
      <c r="B62" s="15"/>
      <c r="C62" s="15">
        <v>2020214217</v>
      </c>
      <c r="D62" s="15" t="s">
        <v>135</v>
      </c>
      <c r="E62" s="15" t="s">
        <v>121</v>
      </c>
      <c r="F62" s="15" t="s">
        <v>47</v>
      </c>
      <c r="G62" s="15">
        <v>8</v>
      </c>
    </row>
    <row r="63" s="121" customFormat="1" ht="17.5" hidden="1" customHeight="1" spans="1:7">
      <c r="A63" s="128"/>
      <c r="B63" s="15"/>
      <c r="C63" s="15"/>
      <c r="D63" s="15"/>
      <c r="E63" s="15" t="s">
        <v>122</v>
      </c>
      <c r="F63" s="15" t="s">
        <v>67</v>
      </c>
      <c r="G63" s="15"/>
    </row>
    <row r="64" s="121" customFormat="1" ht="17.5" hidden="1" customHeight="1" spans="1:7">
      <c r="A64" s="128"/>
      <c r="B64" s="15"/>
      <c r="C64" s="15"/>
      <c r="D64" s="15"/>
      <c r="E64" s="15" t="s">
        <v>123</v>
      </c>
      <c r="F64" s="15" t="s">
        <v>67</v>
      </c>
      <c r="G64" s="15"/>
    </row>
    <row r="65" s="121" customFormat="1" ht="17.5" hidden="1" customHeight="1" spans="1:7">
      <c r="A65" s="128"/>
      <c r="B65" s="15"/>
      <c r="C65" s="15"/>
      <c r="D65" s="15"/>
      <c r="E65" s="15" t="s">
        <v>124</v>
      </c>
      <c r="F65" s="15" t="s">
        <v>67</v>
      </c>
      <c r="G65" s="15"/>
    </row>
    <row r="66" s="121" customFormat="1" ht="17.5" hidden="1" customHeight="1" spans="1:7">
      <c r="A66" s="128"/>
      <c r="B66" s="15"/>
      <c r="C66" s="52">
        <v>2020214229</v>
      </c>
      <c r="D66" s="52" t="s">
        <v>136</v>
      </c>
      <c r="E66" s="15" t="s">
        <v>122</v>
      </c>
      <c r="F66" s="15" t="s">
        <v>67</v>
      </c>
      <c r="G66" s="15">
        <v>6</v>
      </c>
    </row>
    <row r="67" s="121" customFormat="1" ht="17.5" hidden="1" customHeight="1" spans="1:7">
      <c r="A67" s="128"/>
      <c r="B67" s="15"/>
      <c r="C67" s="56"/>
      <c r="D67" s="56"/>
      <c r="E67" s="15" t="s">
        <v>123</v>
      </c>
      <c r="F67" s="15" t="s">
        <v>67</v>
      </c>
      <c r="G67" s="15"/>
    </row>
    <row r="68" s="121" customFormat="1" ht="17.5" hidden="1" customHeight="1" spans="1:7">
      <c r="A68" s="128"/>
      <c r="B68" s="15"/>
      <c r="C68" s="58"/>
      <c r="D68" s="58"/>
      <c r="E68" s="15" t="s">
        <v>124</v>
      </c>
      <c r="F68" s="15" t="s">
        <v>67</v>
      </c>
      <c r="G68" s="15"/>
    </row>
    <row r="69" s="121" customFormat="1" ht="17.5" hidden="1" customHeight="1" spans="1:7">
      <c r="A69" s="128"/>
      <c r="B69" s="71">
        <v>20202143</v>
      </c>
      <c r="C69" s="53">
        <v>2020214321</v>
      </c>
      <c r="D69" s="53" t="s">
        <v>137</v>
      </c>
      <c r="E69" s="53" t="s">
        <v>118</v>
      </c>
      <c r="F69" s="53" t="s">
        <v>55</v>
      </c>
      <c r="G69" s="53">
        <v>2</v>
      </c>
    </row>
    <row r="70" s="121" customFormat="1" ht="17.5" hidden="1" customHeight="1" spans="1:7">
      <c r="A70" s="128"/>
      <c r="B70" s="136"/>
      <c r="C70" s="72">
        <v>2020214313</v>
      </c>
      <c r="D70" s="72" t="s">
        <v>138</v>
      </c>
      <c r="E70" s="53" t="s">
        <v>119</v>
      </c>
      <c r="F70" s="53" t="s">
        <v>97</v>
      </c>
      <c r="G70" s="72">
        <v>4</v>
      </c>
    </row>
    <row r="71" s="121" customFormat="1" ht="17.5" hidden="1" customHeight="1" spans="1:7">
      <c r="A71" s="128"/>
      <c r="B71" s="136"/>
      <c r="C71" s="75"/>
      <c r="D71" s="75"/>
      <c r="E71" s="53" t="s">
        <v>122</v>
      </c>
      <c r="F71" s="53" t="s">
        <v>40</v>
      </c>
      <c r="G71" s="75"/>
    </row>
    <row r="72" s="121" customFormat="1" ht="17.5" hidden="1" customHeight="1" spans="1:7">
      <c r="A72" s="128"/>
      <c r="B72" s="136"/>
      <c r="C72" s="72">
        <v>2020214332</v>
      </c>
      <c r="D72" s="72" t="s">
        <v>139</v>
      </c>
      <c r="E72" s="53" t="s">
        <v>123</v>
      </c>
      <c r="F72" s="53" t="s">
        <v>67</v>
      </c>
      <c r="G72" s="72">
        <v>4</v>
      </c>
    </row>
    <row r="73" s="121" customFormat="1" ht="17.5" hidden="1" customHeight="1" spans="1:7">
      <c r="A73" s="128"/>
      <c r="B73" s="136"/>
      <c r="C73" s="75"/>
      <c r="D73" s="75"/>
      <c r="E73" s="53" t="s">
        <v>124</v>
      </c>
      <c r="F73" s="53" t="s">
        <v>67</v>
      </c>
      <c r="G73" s="75"/>
    </row>
    <row r="74" s="121" customFormat="1" ht="17.5" hidden="1" customHeight="1" spans="1:7">
      <c r="A74" s="128"/>
      <c r="B74" s="136"/>
      <c r="C74" s="72">
        <v>2020214315</v>
      </c>
      <c r="D74" s="72" t="s">
        <v>140</v>
      </c>
      <c r="E74" s="53" t="s">
        <v>123</v>
      </c>
      <c r="F74" s="53" t="s">
        <v>141</v>
      </c>
      <c r="G74" s="72">
        <v>4</v>
      </c>
    </row>
    <row r="75" s="121" customFormat="1" ht="17.5" hidden="1" customHeight="1" spans="1:7">
      <c r="A75" s="128"/>
      <c r="B75" s="137"/>
      <c r="C75" s="75"/>
      <c r="D75" s="75"/>
      <c r="E75" s="53" t="s">
        <v>124</v>
      </c>
      <c r="F75" s="53" t="s">
        <v>67</v>
      </c>
      <c r="G75" s="75"/>
    </row>
    <row r="76" s="121" customFormat="1" ht="17.5" hidden="1" customHeight="1" spans="1:7">
      <c r="A76" s="128"/>
      <c r="B76" s="71">
        <v>20202144</v>
      </c>
      <c r="C76" s="72">
        <v>2020214408</v>
      </c>
      <c r="D76" s="72" t="s">
        <v>142</v>
      </c>
      <c r="E76" s="53" t="s">
        <v>143</v>
      </c>
      <c r="F76" s="53" t="s">
        <v>55</v>
      </c>
      <c r="G76" s="72">
        <v>6</v>
      </c>
    </row>
    <row r="77" s="121" customFormat="1" ht="17.5" hidden="1" customHeight="1" spans="1:7">
      <c r="A77" s="128"/>
      <c r="B77" s="136"/>
      <c r="C77" s="138"/>
      <c r="D77" s="138"/>
      <c r="E77" s="53" t="s">
        <v>119</v>
      </c>
      <c r="F77" s="53" t="s">
        <v>55</v>
      </c>
      <c r="G77" s="138"/>
    </row>
    <row r="78" s="121" customFormat="1" ht="17.5" hidden="1" customHeight="1" spans="1:7">
      <c r="A78" s="128"/>
      <c r="B78" s="137"/>
      <c r="C78" s="75"/>
      <c r="D78" s="75"/>
      <c r="E78" s="53" t="s">
        <v>123</v>
      </c>
      <c r="F78" s="53" t="s">
        <v>97</v>
      </c>
      <c r="G78" s="75"/>
    </row>
    <row r="79" s="121" customFormat="1" ht="17.5" hidden="1" customHeight="1" spans="1:7">
      <c r="A79" s="128"/>
      <c r="B79" s="73">
        <v>20202145</v>
      </c>
      <c r="C79" s="75">
        <v>2020214524</v>
      </c>
      <c r="D79" s="75" t="s">
        <v>144</v>
      </c>
      <c r="E79" s="15" t="s">
        <v>117</v>
      </c>
      <c r="F79" s="53" t="s">
        <v>67</v>
      </c>
      <c r="G79" s="75">
        <v>2</v>
      </c>
    </row>
    <row r="80" s="121" customFormat="1" ht="17.5" hidden="1" customHeight="1" spans="1:7">
      <c r="A80" s="128"/>
      <c r="B80" s="53">
        <v>20203131</v>
      </c>
      <c r="C80" s="53">
        <v>2020313103</v>
      </c>
      <c r="D80" s="53" t="s">
        <v>145</v>
      </c>
      <c r="E80" s="53" t="s">
        <v>146</v>
      </c>
      <c r="F80" s="53" t="s">
        <v>40</v>
      </c>
      <c r="G80" s="53">
        <v>4</v>
      </c>
    </row>
    <row r="81" s="121" customFormat="1" ht="17.5" hidden="1" customHeight="1" spans="1:7">
      <c r="A81" s="128"/>
      <c r="B81" s="53"/>
      <c r="C81" s="53"/>
      <c r="D81" s="53"/>
      <c r="E81" s="15" t="s">
        <v>147</v>
      </c>
      <c r="F81" s="53" t="s">
        <v>40</v>
      </c>
      <c r="G81" s="53"/>
    </row>
    <row r="82" s="121" customFormat="1" ht="17.5" hidden="1" customHeight="1" spans="1:7">
      <c r="A82" s="128"/>
      <c r="B82" s="53">
        <v>20203132</v>
      </c>
      <c r="C82" s="15">
        <v>2020313210</v>
      </c>
      <c r="D82" s="15" t="s">
        <v>148</v>
      </c>
      <c r="E82" s="15" t="s">
        <v>149</v>
      </c>
      <c r="F82" s="53" t="s">
        <v>55</v>
      </c>
      <c r="G82" s="72">
        <v>24</v>
      </c>
    </row>
    <row r="83" s="121" customFormat="1" ht="17.5" hidden="1" customHeight="1" spans="1:7">
      <c r="A83" s="128"/>
      <c r="B83" s="53"/>
      <c r="C83" s="15"/>
      <c r="D83" s="15"/>
      <c r="E83" s="15" t="s">
        <v>150</v>
      </c>
      <c r="F83" s="53" t="s">
        <v>55</v>
      </c>
      <c r="G83" s="138"/>
    </row>
    <row r="84" s="121" customFormat="1" ht="17.5" hidden="1" customHeight="1" spans="1:7">
      <c r="A84" s="128"/>
      <c r="B84" s="53"/>
      <c r="C84" s="15"/>
      <c r="D84" s="15"/>
      <c r="E84" s="15" t="s">
        <v>151</v>
      </c>
      <c r="F84" s="53" t="s">
        <v>97</v>
      </c>
      <c r="G84" s="138"/>
    </row>
    <row r="85" s="121" customFormat="1" ht="17.5" hidden="1" customHeight="1" spans="1:7">
      <c r="A85" s="128"/>
      <c r="B85" s="53"/>
      <c r="C85" s="15"/>
      <c r="D85" s="15"/>
      <c r="E85" s="15" t="s">
        <v>152</v>
      </c>
      <c r="F85" s="53" t="s">
        <v>97</v>
      </c>
      <c r="G85" s="138"/>
    </row>
    <row r="86" s="121" customFormat="1" ht="17.5" hidden="1" customHeight="1" spans="1:7">
      <c r="A86" s="128"/>
      <c r="B86" s="53"/>
      <c r="C86" s="15"/>
      <c r="D86" s="15"/>
      <c r="E86" s="15" t="s">
        <v>146</v>
      </c>
      <c r="F86" s="53" t="s">
        <v>40</v>
      </c>
      <c r="G86" s="138"/>
    </row>
    <row r="87" s="121" customFormat="1" ht="17.5" hidden="1" customHeight="1" spans="1:7">
      <c r="A87" s="128"/>
      <c r="B87" s="53"/>
      <c r="C87" s="15"/>
      <c r="D87" s="15"/>
      <c r="E87" s="15" t="s">
        <v>147</v>
      </c>
      <c r="F87" s="53" t="s">
        <v>40</v>
      </c>
      <c r="G87" s="138"/>
    </row>
    <row r="88" s="121" customFormat="1" ht="17.5" hidden="1" customHeight="1" spans="1:7">
      <c r="A88" s="128"/>
      <c r="B88" s="53"/>
      <c r="C88" s="15"/>
      <c r="D88" s="15"/>
      <c r="E88" s="15" t="s">
        <v>153</v>
      </c>
      <c r="F88" s="53" t="s">
        <v>40</v>
      </c>
      <c r="G88" s="138"/>
    </row>
    <row r="89" s="121" customFormat="1" ht="17.5" hidden="1" customHeight="1" spans="1:7">
      <c r="A89" s="128"/>
      <c r="B89" s="53"/>
      <c r="C89" s="15"/>
      <c r="D89" s="15"/>
      <c r="E89" s="15" t="s">
        <v>105</v>
      </c>
      <c r="F89" s="15" t="s">
        <v>47</v>
      </c>
      <c r="G89" s="138"/>
    </row>
    <row r="90" s="121" customFormat="1" ht="17.5" hidden="1" customHeight="1" spans="1:7">
      <c r="A90" s="128"/>
      <c r="B90" s="53"/>
      <c r="C90" s="15"/>
      <c r="D90" s="15"/>
      <c r="E90" s="15" t="s">
        <v>59</v>
      </c>
      <c r="F90" s="15" t="s">
        <v>47</v>
      </c>
      <c r="G90" s="138"/>
    </row>
    <row r="91" s="121" customFormat="1" ht="17.5" hidden="1" customHeight="1" spans="1:7">
      <c r="A91" s="128"/>
      <c r="B91" s="53"/>
      <c r="C91" s="15"/>
      <c r="D91" s="15"/>
      <c r="E91" s="15" t="s">
        <v>151</v>
      </c>
      <c r="F91" s="15" t="s">
        <v>47</v>
      </c>
      <c r="G91" s="138"/>
    </row>
    <row r="92" s="121" customFormat="1" ht="17.5" hidden="1" customHeight="1" spans="1:7">
      <c r="A92" s="128"/>
      <c r="B92" s="53"/>
      <c r="C92" s="15"/>
      <c r="D92" s="15"/>
      <c r="E92" s="15" t="s">
        <v>154</v>
      </c>
      <c r="F92" s="15" t="s">
        <v>67</v>
      </c>
      <c r="G92" s="138"/>
    </row>
    <row r="93" s="121" customFormat="1" ht="17.5" hidden="1" customHeight="1" spans="1:7">
      <c r="A93" s="128"/>
      <c r="B93" s="53"/>
      <c r="C93" s="15"/>
      <c r="D93" s="15"/>
      <c r="E93" s="15" t="s">
        <v>155</v>
      </c>
      <c r="F93" s="15" t="s">
        <v>67</v>
      </c>
      <c r="G93" s="75"/>
    </row>
    <row r="94" s="121" customFormat="1" ht="17.5" hidden="1" customHeight="1" spans="1:7">
      <c r="A94" s="128"/>
      <c r="B94" s="53">
        <v>20212131</v>
      </c>
      <c r="C94" s="53">
        <v>2021213109</v>
      </c>
      <c r="D94" s="53" t="s">
        <v>156</v>
      </c>
      <c r="E94" s="15" t="s">
        <v>157</v>
      </c>
      <c r="F94" s="54" t="s">
        <v>55</v>
      </c>
      <c r="G94" s="53">
        <v>20</v>
      </c>
    </row>
    <row r="95" s="121" customFormat="1" ht="17.5" hidden="1" customHeight="1" spans="1:7">
      <c r="A95" s="128"/>
      <c r="B95" s="53"/>
      <c r="C95" s="53"/>
      <c r="D95" s="53"/>
      <c r="E95" s="15" t="s">
        <v>59</v>
      </c>
      <c r="F95" s="54" t="s">
        <v>55</v>
      </c>
      <c r="G95" s="53"/>
    </row>
    <row r="96" s="121" customFormat="1" ht="17.5" hidden="1" customHeight="1" spans="1:7">
      <c r="A96" s="128"/>
      <c r="B96" s="53"/>
      <c r="C96" s="53"/>
      <c r="D96" s="53"/>
      <c r="E96" s="15" t="s">
        <v>158</v>
      </c>
      <c r="F96" s="54" t="s">
        <v>44</v>
      </c>
      <c r="G96" s="53"/>
    </row>
    <row r="97" s="121" customFormat="1" ht="17.5" hidden="1" customHeight="1" spans="1:7">
      <c r="A97" s="128"/>
      <c r="B97" s="53"/>
      <c r="C97" s="53"/>
      <c r="D97" s="53"/>
      <c r="E97" s="15" t="s">
        <v>157</v>
      </c>
      <c r="F97" s="15" t="s">
        <v>40</v>
      </c>
      <c r="G97" s="53"/>
    </row>
    <row r="98" s="121" customFormat="1" ht="17.5" hidden="1" customHeight="1" spans="1:7">
      <c r="A98" s="128"/>
      <c r="B98" s="53"/>
      <c r="C98" s="53"/>
      <c r="D98" s="53"/>
      <c r="E98" s="15" t="s">
        <v>59</v>
      </c>
      <c r="F98" s="15" t="s">
        <v>40</v>
      </c>
      <c r="G98" s="53"/>
    </row>
    <row r="99" s="121" customFormat="1" ht="17.5" hidden="1" customHeight="1" spans="1:7">
      <c r="A99" s="128"/>
      <c r="B99" s="53"/>
      <c r="C99" s="53"/>
      <c r="D99" s="53"/>
      <c r="E99" s="15" t="s">
        <v>105</v>
      </c>
      <c r="F99" s="15" t="s">
        <v>47</v>
      </c>
      <c r="G99" s="53"/>
    </row>
    <row r="100" s="121" customFormat="1" ht="17.5" hidden="1" customHeight="1" spans="1:7">
      <c r="A100" s="128"/>
      <c r="B100" s="53"/>
      <c r="C100" s="53"/>
      <c r="D100" s="53"/>
      <c r="E100" s="15" t="s">
        <v>159</v>
      </c>
      <c r="F100" s="15" t="s">
        <v>91</v>
      </c>
      <c r="G100" s="53"/>
    </row>
    <row r="101" s="121" customFormat="1" ht="17.5" hidden="1" customHeight="1" spans="1:7">
      <c r="A101" s="128"/>
      <c r="B101" s="53"/>
      <c r="C101" s="53"/>
      <c r="D101" s="53"/>
      <c r="E101" s="15" t="s">
        <v>105</v>
      </c>
      <c r="F101" s="15" t="s">
        <v>67</v>
      </c>
      <c r="G101" s="53"/>
    </row>
    <row r="102" s="121" customFormat="1" ht="17.5" hidden="1" customHeight="1" spans="1:7">
      <c r="A102" s="128"/>
      <c r="B102" s="53"/>
      <c r="C102" s="53"/>
      <c r="D102" s="53"/>
      <c r="E102" s="15" t="s">
        <v>160</v>
      </c>
      <c r="F102" s="15" t="s">
        <v>67</v>
      </c>
      <c r="G102" s="53"/>
    </row>
    <row r="103" s="121" customFormat="1" ht="17.5" hidden="1" customHeight="1" spans="1:7">
      <c r="A103" s="128"/>
      <c r="B103" s="74">
        <v>20212137</v>
      </c>
      <c r="C103" s="74">
        <v>2021213720</v>
      </c>
      <c r="D103" s="7" t="s">
        <v>161</v>
      </c>
      <c r="E103" s="7" t="s">
        <v>59</v>
      </c>
      <c r="F103" s="7" t="s">
        <v>55</v>
      </c>
      <c r="G103" s="7">
        <v>2</v>
      </c>
    </row>
    <row r="104" s="121" customFormat="1" ht="17.5" hidden="1" customHeight="1" spans="1:7">
      <c r="A104" s="128"/>
      <c r="B104" s="129">
        <v>20213131</v>
      </c>
      <c r="C104" s="110">
        <v>2021313140</v>
      </c>
      <c r="D104" s="110" t="s">
        <v>162</v>
      </c>
      <c r="E104" s="7" t="s">
        <v>163</v>
      </c>
      <c r="F104" s="7" t="s">
        <v>91</v>
      </c>
      <c r="G104" s="7">
        <v>6</v>
      </c>
    </row>
    <row r="105" s="121" customFormat="1" ht="17.5" hidden="1" customHeight="1" spans="1:7">
      <c r="A105" s="128"/>
      <c r="B105" s="139"/>
      <c r="C105" s="134"/>
      <c r="D105" s="134"/>
      <c r="E105" s="7" t="s">
        <v>158</v>
      </c>
      <c r="F105" s="7" t="s">
        <v>115</v>
      </c>
      <c r="G105" s="7"/>
    </row>
    <row r="106" s="121" customFormat="1" ht="17.5" hidden="1" customHeight="1" spans="1:7">
      <c r="A106" s="128"/>
      <c r="B106" s="74">
        <v>20212141</v>
      </c>
      <c r="C106" s="7">
        <v>2021214138</v>
      </c>
      <c r="D106" s="7" t="s">
        <v>164</v>
      </c>
      <c r="E106" s="7" t="s">
        <v>165</v>
      </c>
      <c r="F106" s="7" t="s">
        <v>91</v>
      </c>
      <c r="G106" s="7">
        <v>3</v>
      </c>
    </row>
    <row r="107" s="121" customFormat="1" ht="17.5" hidden="1" customHeight="1" spans="1:7">
      <c r="A107" s="128"/>
      <c r="B107" s="74">
        <v>20212142</v>
      </c>
      <c r="C107" s="7">
        <v>2021214204</v>
      </c>
      <c r="D107" s="7" t="s">
        <v>166</v>
      </c>
      <c r="E107" s="7" t="s">
        <v>165</v>
      </c>
      <c r="F107" s="7" t="s">
        <v>91</v>
      </c>
      <c r="G107" s="7">
        <v>3</v>
      </c>
    </row>
    <row r="108" s="121" customFormat="1" ht="17.5" hidden="1" customHeight="1" spans="1:7">
      <c r="A108" s="128"/>
      <c r="B108" s="13">
        <v>20212145</v>
      </c>
      <c r="C108" s="15">
        <v>2021214508</v>
      </c>
      <c r="D108" s="15" t="s">
        <v>167</v>
      </c>
      <c r="E108" s="15" t="s">
        <v>168</v>
      </c>
      <c r="F108" s="15" t="s">
        <v>50</v>
      </c>
      <c r="G108" s="52">
        <v>16</v>
      </c>
    </row>
    <row r="109" s="121" customFormat="1" ht="17.5" hidden="1" customHeight="1" spans="1:7">
      <c r="A109" s="128"/>
      <c r="B109" s="13"/>
      <c r="C109" s="15"/>
      <c r="D109" s="15"/>
      <c r="E109" s="15" t="s">
        <v>169</v>
      </c>
      <c r="F109" s="15" t="s">
        <v>97</v>
      </c>
      <c r="G109" s="56"/>
    </row>
    <row r="110" s="121" customFormat="1" ht="17.5" hidden="1" customHeight="1" spans="1:7">
      <c r="A110" s="128"/>
      <c r="B110" s="13"/>
      <c r="C110" s="15"/>
      <c r="D110" s="15"/>
      <c r="E110" s="15" t="s">
        <v>99</v>
      </c>
      <c r="F110" s="15" t="s">
        <v>44</v>
      </c>
      <c r="G110" s="56"/>
    </row>
    <row r="111" s="121" customFormat="1" ht="17.5" hidden="1" customHeight="1" spans="1:7">
      <c r="A111" s="128"/>
      <c r="B111" s="13"/>
      <c r="C111" s="15"/>
      <c r="D111" s="15"/>
      <c r="E111" s="15" t="s">
        <v>170</v>
      </c>
      <c r="F111" s="15" t="s">
        <v>97</v>
      </c>
      <c r="G111" s="56"/>
    </row>
    <row r="112" s="121" customFormat="1" ht="17.5" hidden="1" customHeight="1" spans="1:7">
      <c r="A112" s="128"/>
      <c r="B112" s="13"/>
      <c r="C112" s="15"/>
      <c r="D112" s="15"/>
      <c r="E112" s="15" t="s">
        <v>165</v>
      </c>
      <c r="F112" s="15" t="s">
        <v>79</v>
      </c>
      <c r="G112" s="56"/>
    </row>
    <row r="113" s="121" customFormat="1" ht="17.5" hidden="1" customHeight="1" spans="1:7">
      <c r="A113" s="128"/>
      <c r="B113" s="13"/>
      <c r="C113" s="15"/>
      <c r="D113" s="15"/>
      <c r="E113" s="15" t="s">
        <v>171</v>
      </c>
      <c r="F113" s="15" t="s">
        <v>91</v>
      </c>
      <c r="G113" s="58"/>
    </row>
    <row r="114" s="121" customFormat="1" ht="17.5" hidden="1" customHeight="1" spans="1:7">
      <c r="A114" s="140" t="s">
        <v>3</v>
      </c>
      <c r="B114" s="52">
        <v>20212631</v>
      </c>
      <c r="C114" s="52">
        <v>2021263108</v>
      </c>
      <c r="D114" s="52" t="s">
        <v>172</v>
      </c>
      <c r="E114" s="15" t="s">
        <v>173</v>
      </c>
      <c r="F114" s="15" t="s">
        <v>174</v>
      </c>
      <c r="G114" s="52">
        <v>4</v>
      </c>
    </row>
    <row r="115" s="121" customFormat="1" ht="17.5" hidden="1" customHeight="1" spans="1:7">
      <c r="A115" s="128"/>
      <c r="B115" s="56"/>
      <c r="C115" s="58"/>
      <c r="D115" s="58"/>
      <c r="E115" s="15" t="s">
        <v>51</v>
      </c>
      <c r="F115" s="15" t="s">
        <v>175</v>
      </c>
      <c r="G115" s="59"/>
    </row>
    <row r="116" s="121" customFormat="1" ht="17.5" hidden="1" customHeight="1" spans="1:7">
      <c r="A116" s="128"/>
      <c r="B116" s="56"/>
      <c r="C116" s="15">
        <v>2021263108</v>
      </c>
      <c r="D116" s="15" t="s">
        <v>176</v>
      </c>
      <c r="E116" s="15" t="s">
        <v>51</v>
      </c>
      <c r="F116" s="15" t="s">
        <v>177</v>
      </c>
      <c r="G116" s="15">
        <v>2</v>
      </c>
    </row>
    <row r="117" s="121" customFormat="1" ht="17.5" hidden="1" customHeight="1" spans="1:7">
      <c r="A117" s="128"/>
      <c r="B117" s="56"/>
      <c r="C117" s="15">
        <v>2021263109</v>
      </c>
      <c r="D117" s="15" t="s">
        <v>178</v>
      </c>
      <c r="E117" s="15" t="s">
        <v>179</v>
      </c>
      <c r="F117" s="15" t="s">
        <v>180</v>
      </c>
      <c r="G117" s="15">
        <v>3</v>
      </c>
    </row>
    <row r="118" s="121" customFormat="1" ht="17.5" hidden="1" customHeight="1" spans="1:7">
      <c r="A118" s="128"/>
      <c r="B118" s="56"/>
      <c r="C118" s="15">
        <v>2021263110</v>
      </c>
      <c r="D118" s="15" t="s">
        <v>176</v>
      </c>
      <c r="E118" s="15" t="s">
        <v>179</v>
      </c>
      <c r="F118" s="15" t="s">
        <v>181</v>
      </c>
      <c r="G118" s="15">
        <v>3</v>
      </c>
    </row>
    <row r="119" s="121" customFormat="1" ht="17.5" hidden="1" customHeight="1" spans="1:7">
      <c r="A119" s="128"/>
      <c r="B119" s="56"/>
      <c r="C119" s="15">
        <v>2021263111</v>
      </c>
      <c r="D119" s="15" t="s">
        <v>182</v>
      </c>
      <c r="E119" s="15" t="s">
        <v>179</v>
      </c>
      <c r="F119" s="15" t="s">
        <v>183</v>
      </c>
      <c r="G119" s="15">
        <v>3</v>
      </c>
    </row>
    <row r="120" s="121" customFormat="1" ht="17.5" hidden="1" customHeight="1" spans="1:7">
      <c r="A120" s="128"/>
      <c r="B120" s="56"/>
      <c r="C120" s="15">
        <v>2021263105</v>
      </c>
      <c r="D120" s="15" t="s">
        <v>184</v>
      </c>
      <c r="E120" s="15" t="s">
        <v>179</v>
      </c>
      <c r="F120" s="15" t="s">
        <v>185</v>
      </c>
      <c r="G120" s="15">
        <v>3</v>
      </c>
    </row>
    <row r="121" s="121" customFormat="1" ht="17.5" hidden="1" customHeight="1" spans="1:7">
      <c r="A121" s="128"/>
      <c r="B121" s="56"/>
      <c r="C121" s="15">
        <v>2021263137</v>
      </c>
      <c r="D121" s="15" t="s">
        <v>186</v>
      </c>
      <c r="E121" s="15" t="s">
        <v>179</v>
      </c>
      <c r="F121" s="15" t="s">
        <v>187</v>
      </c>
      <c r="G121" s="15">
        <v>3</v>
      </c>
    </row>
    <row r="122" s="121" customFormat="1" ht="17.5" hidden="1" customHeight="1" spans="1:7">
      <c r="A122" s="128"/>
      <c r="B122" s="56"/>
      <c r="C122" s="15">
        <v>2021263136</v>
      </c>
      <c r="D122" s="15" t="s">
        <v>188</v>
      </c>
      <c r="E122" s="15" t="s">
        <v>179</v>
      </c>
      <c r="F122" s="15" t="s">
        <v>189</v>
      </c>
      <c r="G122" s="15">
        <v>3</v>
      </c>
    </row>
    <row r="123" s="121" customFormat="1" ht="17.5" hidden="1" customHeight="1" spans="1:7">
      <c r="A123" s="128"/>
      <c r="B123" s="58"/>
      <c r="C123" s="15">
        <v>2021263133</v>
      </c>
      <c r="D123" s="15" t="s">
        <v>190</v>
      </c>
      <c r="E123" s="15" t="s">
        <v>179</v>
      </c>
      <c r="F123" s="15" t="s">
        <v>191</v>
      </c>
      <c r="G123" s="15">
        <v>3</v>
      </c>
    </row>
    <row r="124" s="121" customFormat="1" ht="17.5" hidden="1" customHeight="1" spans="1:7">
      <c r="A124" s="128"/>
      <c r="B124" s="52">
        <v>20192532</v>
      </c>
      <c r="C124" s="15">
        <v>2019253234</v>
      </c>
      <c r="D124" s="15" t="s">
        <v>192</v>
      </c>
      <c r="E124" s="15" t="s">
        <v>193</v>
      </c>
      <c r="F124" s="15" t="s">
        <v>177</v>
      </c>
      <c r="G124" s="15">
        <v>2</v>
      </c>
    </row>
    <row r="125" s="121" customFormat="1" ht="17.5" hidden="1" customHeight="1" spans="1:7">
      <c r="A125" s="128"/>
      <c r="B125" s="56"/>
      <c r="C125" s="52">
        <v>2019253231</v>
      </c>
      <c r="D125" s="52" t="s">
        <v>194</v>
      </c>
      <c r="E125" s="15" t="s">
        <v>195</v>
      </c>
      <c r="F125" s="15" t="s">
        <v>196</v>
      </c>
      <c r="G125" s="52">
        <v>6</v>
      </c>
    </row>
    <row r="126" s="121" customFormat="1" ht="17.5" hidden="1" customHeight="1" spans="1:7">
      <c r="A126" s="128"/>
      <c r="B126" s="56"/>
      <c r="C126" s="56"/>
      <c r="D126" s="56"/>
      <c r="E126" s="15" t="s">
        <v>197</v>
      </c>
      <c r="F126" s="15" t="s">
        <v>174</v>
      </c>
      <c r="G126" s="14"/>
    </row>
    <row r="127" s="121" customFormat="1" ht="17.5" hidden="1" customHeight="1" spans="1:7">
      <c r="A127" s="128"/>
      <c r="B127" s="58"/>
      <c r="C127" s="58"/>
      <c r="D127" s="58"/>
      <c r="E127" s="15" t="s">
        <v>198</v>
      </c>
      <c r="F127" s="15" t="s">
        <v>175</v>
      </c>
      <c r="G127" s="59"/>
    </row>
    <row r="128" s="121" customFormat="1" ht="17.5" hidden="1" customHeight="1" spans="1:7">
      <c r="A128" s="128"/>
      <c r="B128" s="52">
        <v>20192433</v>
      </c>
      <c r="C128" s="141">
        <v>2019243310</v>
      </c>
      <c r="D128" s="52" t="s">
        <v>199</v>
      </c>
      <c r="E128" s="15" t="s">
        <v>200</v>
      </c>
      <c r="F128" s="15" t="s">
        <v>201</v>
      </c>
      <c r="G128" s="52">
        <v>7</v>
      </c>
    </row>
    <row r="129" s="121" customFormat="1" ht="17.5" hidden="1" customHeight="1" spans="1:7">
      <c r="A129" s="128"/>
      <c r="B129" s="56"/>
      <c r="C129" s="142"/>
      <c r="D129" s="56"/>
      <c r="E129" s="15" t="s">
        <v>202</v>
      </c>
      <c r="F129" s="15" t="s">
        <v>174</v>
      </c>
      <c r="G129" s="14"/>
    </row>
    <row r="130" s="121" customFormat="1" ht="17.5" hidden="1" customHeight="1" spans="1:7">
      <c r="A130" s="128"/>
      <c r="B130" s="58"/>
      <c r="C130" s="143"/>
      <c r="D130" s="58"/>
      <c r="E130" s="15" t="s">
        <v>203</v>
      </c>
      <c r="F130" s="15" t="s">
        <v>175</v>
      </c>
      <c r="G130" s="59"/>
    </row>
    <row r="131" s="121" customFormat="1" ht="17.5" hidden="1" customHeight="1" spans="1:7">
      <c r="A131" s="128"/>
      <c r="B131" s="52">
        <v>20192432</v>
      </c>
      <c r="C131" s="15">
        <v>2019243520</v>
      </c>
      <c r="D131" s="15" t="s">
        <v>204</v>
      </c>
      <c r="E131" s="15" t="s">
        <v>205</v>
      </c>
      <c r="F131" s="15" t="s">
        <v>174</v>
      </c>
      <c r="G131" s="15">
        <v>2</v>
      </c>
    </row>
    <row r="132" s="121" customFormat="1" ht="17.5" hidden="1" customHeight="1" spans="1:7">
      <c r="A132" s="128"/>
      <c r="B132" s="58"/>
      <c r="C132" s="15">
        <v>2019243521</v>
      </c>
      <c r="D132" s="15" t="s">
        <v>206</v>
      </c>
      <c r="E132" s="15" t="s">
        <v>205</v>
      </c>
      <c r="F132" s="15" t="s">
        <v>174</v>
      </c>
      <c r="G132" s="15">
        <v>2</v>
      </c>
    </row>
    <row r="133" s="121" customFormat="1" ht="17.5" hidden="1" customHeight="1" spans="1:7">
      <c r="A133" s="128"/>
      <c r="B133" s="52">
        <v>20212432</v>
      </c>
      <c r="C133" s="52">
        <v>2021243232</v>
      </c>
      <c r="D133" s="52" t="s">
        <v>207</v>
      </c>
      <c r="E133" s="15" t="s">
        <v>51</v>
      </c>
      <c r="F133" s="15" t="s">
        <v>175</v>
      </c>
      <c r="G133" s="52">
        <v>4</v>
      </c>
    </row>
    <row r="134" s="121" customFormat="1" ht="17.5" hidden="1" customHeight="1" spans="1:7">
      <c r="A134" s="128"/>
      <c r="B134" s="58"/>
      <c r="C134" s="58"/>
      <c r="D134" s="58"/>
      <c r="E134" s="15" t="s">
        <v>208</v>
      </c>
      <c r="F134" s="15" t="s">
        <v>177</v>
      </c>
      <c r="G134" s="59"/>
    </row>
    <row r="135" s="121" customFormat="1" ht="17.5" hidden="1" customHeight="1" spans="1:7">
      <c r="A135" s="128"/>
      <c r="B135" s="52">
        <v>20192434</v>
      </c>
      <c r="C135" s="80">
        <v>2019243619</v>
      </c>
      <c r="D135" s="15" t="s">
        <v>209</v>
      </c>
      <c r="E135" s="15" t="s">
        <v>210</v>
      </c>
      <c r="F135" s="15" t="s">
        <v>196</v>
      </c>
      <c r="G135" s="15">
        <v>2</v>
      </c>
    </row>
    <row r="136" s="121" customFormat="1" ht="17.5" hidden="1" customHeight="1" spans="1:7">
      <c r="A136" s="128"/>
      <c r="B136" s="56"/>
      <c r="C136" s="141">
        <v>2019243636</v>
      </c>
      <c r="D136" s="52" t="s">
        <v>211</v>
      </c>
      <c r="E136" s="15" t="s">
        <v>202</v>
      </c>
      <c r="F136" s="15" t="s">
        <v>175</v>
      </c>
      <c r="G136" s="52">
        <v>4</v>
      </c>
    </row>
    <row r="137" s="121" customFormat="1" ht="17.5" hidden="1" customHeight="1" spans="1:7">
      <c r="A137" s="128"/>
      <c r="B137" s="58"/>
      <c r="C137" s="143"/>
      <c r="D137" s="58"/>
      <c r="E137" s="15" t="s">
        <v>203</v>
      </c>
      <c r="F137" s="15" t="s">
        <v>177</v>
      </c>
      <c r="G137" s="59"/>
    </row>
    <row r="138" s="121" customFormat="1" ht="17.5" hidden="1" customHeight="1" spans="1:7">
      <c r="A138" s="128"/>
      <c r="B138" s="15">
        <v>20212535</v>
      </c>
      <c r="C138" s="15">
        <v>2021253533</v>
      </c>
      <c r="D138" s="15" t="s">
        <v>212</v>
      </c>
      <c r="E138" s="15" t="s">
        <v>213</v>
      </c>
      <c r="F138" s="15" t="s">
        <v>180</v>
      </c>
      <c r="G138" s="15">
        <v>2</v>
      </c>
    </row>
    <row r="139" s="121" customFormat="1" ht="17.5" hidden="1" customHeight="1" spans="1:7">
      <c r="A139" s="128"/>
      <c r="B139" s="52">
        <v>20182532</v>
      </c>
      <c r="C139" s="15">
        <v>2018253206</v>
      </c>
      <c r="D139" s="15" t="s">
        <v>214</v>
      </c>
      <c r="E139" s="15" t="s">
        <v>215</v>
      </c>
      <c r="F139" s="15" t="s">
        <v>216</v>
      </c>
      <c r="G139" s="15">
        <v>3</v>
      </c>
    </row>
    <row r="140" s="121" customFormat="1" ht="17.5" hidden="1" customHeight="1" spans="1:7">
      <c r="A140" s="128"/>
      <c r="B140" s="58"/>
      <c r="C140" s="15">
        <v>2018253232</v>
      </c>
      <c r="D140" s="15" t="s">
        <v>217</v>
      </c>
      <c r="E140" s="15" t="s">
        <v>218</v>
      </c>
      <c r="F140" s="15" t="s">
        <v>219</v>
      </c>
      <c r="G140" s="15">
        <v>2</v>
      </c>
    </row>
    <row r="141" s="121" customFormat="1" ht="17.5" hidden="1" customHeight="1" spans="1:7">
      <c r="A141" s="128"/>
      <c r="B141" s="52">
        <v>20192535</v>
      </c>
      <c r="C141" s="141">
        <v>2018213335</v>
      </c>
      <c r="D141" s="52" t="s">
        <v>220</v>
      </c>
      <c r="E141" s="15" t="s">
        <v>221</v>
      </c>
      <c r="F141" s="15" t="s">
        <v>196</v>
      </c>
      <c r="G141" s="15">
        <v>2</v>
      </c>
    </row>
    <row r="142" s="121" customFormat="1" ht="17.5" hidden="1" customHeight="1" spans="1:7">
      <c r="A142" s="128"/>
      <c r="B142" s="56"/>
      <c r="C142" s="143"/>
      <c r="D142" s="58"/>
      <c r="E142" s="15" t="s">
        <v>222</v>
      </c>
      <c r="F142" s="15" t="s">
        <v>174</v>
      </c>
      <c r="G142" s="15">
        <v>2</v>
      </c>
    </row>
    <row r="143" s="121" customFormat="1" ht="17.5" hidden="1" customHeight="1" spans="1:7">
      <c r="A143" s="128"/>
      <c r="B143" s="58"/>
      <c r="C143" s="80">
        <v>2019253507</v>
      </c>
      <c r="D143" s="15" t="s">
        <v>223</v>
      </c>
      <c r="E143" s="15" t="s">
        <v>222</v>
      </c>
      <c r="F143" s="15" t="s">
        <v>175</v>
      </c>
      <c r="G143" s="15">
        <v>2</v>
      </c>
    </row>
    <row r="144" s="121" customFormat="1" ht="17.5" hidden="1" customHeight="1" spans="1:7">
      <c r="A144" s="128"/>
      <c r="B144" s="15">
        <v>20202431</v>
      </c>
      <c r="C144" s="15">
        <v>2020243114</v>
      </c>
      <c r="D144" s="15" t="s">
        <v>224</v>
      </c>
      <c r="E144" s="15" t="s">
        <v>51</v>
      </c>
      <c r="F144" s="15" t="s">
        <v>196</v>
      </c>
      <c r="G144" s="15">
        <v>2</v>
      </c>
    </row>
    <row r="145" s="121" customFormat="1" ht="17.5" hidden="1" customHeight="1" spans="1:7">
      <c r="A145" s="128"/>
      <c r="B145" s="52">
        <v>20182536</v>
      </c>
      <c r="C145" s="52">
        <v>2018253609</v>
      </c>
      <c r="D145" s="52" t="s">
        <v>225</v>
      </c>
      <c r="E145" s="15" t="s">
        <v>226</v>
      </c>
      <c r="F145" s="15" t="s">
        <v>219</v>
      </c>
      <c r="G145" s="52">
        <v>4</v>
      </c>
    </row>
    <row r="146" s="121" customFormat="1" ht="17.5" hidden="1" customHeight="1" spans="1:7">
      <c r="A146" s="128"/>
      <c r="B146" s="56"/>
      <c r="C146" s="58"/>
      <c r="D146" s="58"/>
      <c r="E146" s="15" t="s">
        <v>227</v>
      </c>
      <c r="F146" s="15" t="s">
        <v>196</v>
      </c>
      <c r="G146" s="59"/>
    </row>
    <row r="147" s="121" customFormat="1" ht="17.5" hidden="1" customHeight="1" spans="1:7">
      <c r="A147" s="128"/>
      <c r="B147" s="58"/>
      <c r="C147" s="15">
        <v>2018253618</v>
      </c>
      <c r="D147" s="15" t="s">
        <v>228</v>
      </c>
      <c r="E147" s="15" t="s">
        <v>222</v>
      </c>
      <c r="F147" s="15" t="s">
        <v>177</v>
      </c>
      <c r="G147" s="15">
        <v>2</v>
      </c>
    </row>
    <row r="148" s="121" customFormat="1" ht="17.5" hidden="1" customHeight="1" spans="1:7">
      <c r="A148" s="128"/>
      <c r="B148" s="52">
        <v>20212531</v>
      </c>
      <c r="C148" s="52">
        <v>2021253111</v>
      </c>
      <c r="D148" s="52" t="s">
        <v>229</v>
      </c>
      <c r="E148" s="15" t="s">
        <v>51</v>
      </c>
      <c r="F148" s="15" t="s">
        <v>219</v>
      </c>
      <c r="G148" s="52">
        <v>16</v>
      </c>
    </row>
    <row r="149" s="121" customFormat="1" ht="17.5" hidden="1" customHeight="1" spans="1:7">
      <c r="A149" s="128"/>
      <c r="B149" s="56"/>
      <c r="C149" s="56"/>
      <c r="D149" s="56"/>
      <c r="E149" s="15" t="s">
        <v>230</v>
      </c>
      <c r="F149" s="15" t="s">
        <v>219</v>
      </c>
      <c r="G149" s="14"/>
    </row>
    <row r="150" s="121" customFormat="1" ht="17.5" hidden="1" customHeight="1" spans="1:7">
      <c r="A150" s="128"/>
      <c r="B150" s="56"/>
      <c r="C150" s="56"/>
      <c r="D150" s="56"/>
      <c r="E150" s="15" t="s">
        <v>179</v>
      </c>
      <c r="F150" s="15" t="s">
        <v>231</v>
      </c>
      <c r="G150" s="14"/>
    </row>
    <row r="151" s="121" customFormat="1" ht="17.5" hidden="1" customHeight="1" spans="1:7">
      <c r="A151" s="128"/>
      <c r="B151" s="56"/>
      <c r="C151" s="56"/>
      <c r="D151" s="56"/>
      <c r="E151" s="15" t="s">
        <v>232</v>
      </c>
      <c r="F151" s="15" t="s">
        <v>174</v>
      </c>
      <c r="G151" s="14"/>
    </row>
    <row r="152" s="121" customFormat="1" ht="17.5" hidden="1" customHeight="1" spans="1:7">
      <c r="A152" s="128"/>
      <c r="B152" s="56"/>
      <c r="C152" s="56"/>
      <c r="D152" s="56"/>
      <c r="E152" s="15" t="s">
        <v>233</v>
      </c>
      <c r="F152" s="15" t="s">
        <v>201</v>
      </c>
      <c r="G152" s="14"/>
    </row>
    <row r="153" s="121" customFormat="1" ht="17.5" hidden="1" customHeight="1" spans="1:7">
      <c r="A153" s="128"/>
      <c r="B153" s="56"/>
      <c r="C153" s="56"/>
      <c r="D153" s="56"/>
      <c r="E153" s="15" t="s">
        <v>234</v>
      </c>
      <c r="F153" s="15" t="s">
        <v>175</v>
      </c>
      <c r="G153" s="14"/>
    </row>
    <row r="154" s="121" customFormat="1" ht="17.5" hidden="1" customHeight="1" spans="1:7">
      <c r="A154" s="128"/>
      <c r="B154" s="58"/>
      <c r="C154" s="58"/>
      <c r="D154" s="58"/>
      <c r="E154" s="15" t="s">
        <v>233</v>
      </c>
      <c r="F154" s="15" t="s">
        <v>235</v>
      </c>
      <c r="G154" s="59"/>
    </row>
    <row r="155" s="121" customFormat="1" ht="17.5" hidden="1" customHeight="1" spans="1:7">
      <c r="A155" s="128"/>
      <c r="B155" s="15">
        <v>20212434</v>
      </c>
      <c r="C155" s="15">
        <v>2021243404</v>
      </c>
      <c r="D155" s="15" t="s">
        <v>236</v>
      </c>
      <c r="E155" s="15" t="s">
        <v>208</v>
      </c>
      <c r="F155" s="15" t="s">
        <v>196</v>
      </c>
      <c r="G155" s="15">
        <v>2</v>
      </c>
    </row>
    <row r="156" s="121" customFormat="1" ht="17.5" hidden="1" customHeight="1" spans="1:7">
      <c r="A156" s="128"/>
      <c r="B156" s="15">
        <v>20192533</v>
      </c>
      <c r="C156" s="15">
        <v>2019253335</v>
      </c>
      <c r="D156" s="15" t="s">
        <v>237</v>
      </c>
      <c r="E156" s="15" t="s">
        <v>238</v>
      </c>
      <c r="F156" s="15" t="s">
        <v>174</v>
      </c>
      <c r="G156" s="15">
        <v>2</v>
      </c>
    </row>
    <row r="157" s="121" customFormat="1" ht="17.5" hidden="1" customHeight="1" spans="1:7">
      <c r="A157" s="128"/>
      <c r="B157" s="52">
        <v>20202435</v>
      </c>
      <c r="C157" s="52">
        <v>2020243506</v>
      </c>
      <c r="D157" s="52" t="s">
        <v>239</v>
      </c>
      <c r="E157" s="15" t="s">
        <v>105</v>
      </c>
      <c r="F157" s="15" t="s">
        <v>177</v>
      </c>
      <c r="G157" s="52">
        <v>6</v>
      </c>
    </row>
    <row r="158" s="121" customFormat="1" ht="17.5" hidden="1" customHeight="1" spans="1:7">
      <c r="A158" s="128"/>
      <c r="B158" s="56"/>
      <c r="C158" s="56"/>
      <c r="D158" s="56"/>
      <c r="E158" s="15" t="s">
        <v>240</v>
      </c>
      <c r="F158" s="15" t="s">
        <v>177</v>
      </c>
      <c r="G158" s="14"/>
    </row>
    <row r="159" s="121" customFormat="1" ht="17.5" hidden="1" customHeight="1" spans="1:7">
      <c r="A159" s="128"/>
      <c r="B159" s="58"/>
      <c r="C159" s="58"/>
      <c r="D159" s="58"/>
      <c r="E159" s="15" t="s">
        <v>241</v>
      </c>
      <c r="F159" s="15" t="s">
        <v>177</v>
      </c>
      <c r="G159" s="59"/>
    </row>
    <row r="160" s="121" customFormat="1" ht="17.5" hidden="1" customHeight="1" spans="1:7">
      <c r="A160" s="128"/>
      <c r="B160" s="52">
        <v>20202433</v>
      </c>
      <c r="C160" s="52">
        <v>2020243338</v>
      </c>
      <c r="D160" s="52" t="s">
        <v>242</v>
      </c>
      <c r="E160" s="15" t="s">
        <v>105</v>
      </c>
      <c r="F160" s="15" t="s">
        <v>219</v>
      </c>
      <c r="G160" s="52">
        <v>6</v>
      </c>
    </row>
    <row r="161" s="121" customFormat="1" ht="17.5" hidden="1" customHeight="1" spans="1:7">
      <c r="A161" s="128"/>
      <c r="B161" s="56"/>
      <c r="C161" s="56"/>
      <c r="D161" s="56"/>
      <c r="E161" s="15" t="s">
        <v>243</v>
      </c>
      <c r="F161" s="15" t="s">
        <v>219</v>
      </c>
      <c r="G161" s="14"/>
    </row>
    <row r="162" s="121" customFormat="1" ht="17.5" hidden="1" customHeight="1" spans="1:7">
      <c r="A162" s="128"/>
      <c r="B162" s="58"/>
      <c r="C162" s="58"/>
      <c r="D162" s="58"/>
      <c r="E162" s="15" t="s">
        <v>200</v>
      </c>
      <c r="F162" s="15" t="s">
        <v>219</v>
      </c>
      <c r="G162" s="59"/>
    </row>
    <row r="163" s="121" customFormat="1" ht="17.5" hidden="1" customHeight="1" spans="1:7">
      <c r="A163" s="128"/>
      <c r="B163" s="15">
        <v>20192631</v>
      </c>
      <c r="C163" s="15">
        <v>2019263116</v>
      </c>
      <c r="D163" s="15" t="s">
        <v>244</v>
      </c>
      <c r="E163" s="15" t="s">
        <v>56</v>
      </c>
      <c r="F163" s="15" t="s">
        <v>245</v>
      </c>
      <c r="G163" s="15">
        <v>8</v>
      </c>
    </row>
    <row r="164" s="121" customFormat="1" ht="17.5" hidden="1" customHeight="1" spans="1:7">
      <c r="A164" s="128"/>
      <c r="B164" s="52">
        <v>20212534</v>
      </c>
      <c r="C164" s="15">
        <v>2021253428</v>
      </c>
      <c r="D164" s="15" t="s">
        <v>246</v>
      </c>
      <c r="E164" s="15" t="s">
        <v>247</v>
      </c>
      <c r="F164" s="15" t="s">
        <v>248</v>
      </c>
      <c r="G164" s="15">
        <v>3</v>
      </c>
    </row>
    <row r="165" s="121" customFormat="1" ht="17.5" hidden="1" customHeight="1" spans="1:7">
      <c r="A165" s="128"/>
      <c r="B165" s="56"/>
      <c r="C165" s="15">
        <v>2021253440</v>
      </c>
      <c r="D165" s="15" t="s">
        <v>249</v>
      </c>
      <c r="E165" s="15" t="s">
        <v>247</v>
      </c>
      <c r="F165" s="15" t="s">
        <v>250</v>
      </c>
      <c r="G165" s="15">
        <v>3</v>
      </c>
    </row>
    <row r="166" s="121" customFormat="1" ht="17.5" hidden="1" customHeight="1" spans="1:7">
      <c r="A166" s="128"/>
      <c r="B166" s="56"/>
      <c r="C166" s="15">
        <v>2021253428</v>
      </c>
      <c r="D166" s="15" t="s">
        <v>246</v>
      </c>
      <c r="E166" s="15" t="s">
        <v>251</v>
      </c>
      <c r="F166" s="15" t="s">
        <v>252</v>
      </c>
      <c r="G166" s="15">
        <v>2</v>
      </c>
    </row>
    <row r="167" s="121" customFormat="1" ht="17.5" hidden="1" customHeight="1" spans="1:7">
      <c r="A167" s="128"/>
      <c r="B167" s="56"/>
      <c r="C167" s="15">
        <v>2021253440</v>
      </c>
      <c r="D167" s="15" t="s">
        <v>249</v>
      </c>
      <c r="E167" s="15" t="s">
        <v>251</v>
      </c>
      <c r="F167" s="15" t="s">
        <v>252</v>
      </c>
      <c r="G167" s="15">
        <v>2</v>
      </c>
    </row>
    <row r="168" s="121" customFormat="1" ht="17.5" hidden="1" customHeight="1" spans="1:7">
      <c r="A168" s="128"/>
      <c r="B168" s="56"/>
      <c r="C168" s="15">
        <v>2021253428</v>
      </c>
      <c r="D168" s="15" t="s">
        <v>246</v>
      </c>
      <c r="E168" s="15" t="s">
        <v>51</v>
      </c>
      <c r="F168" s="15" t="s">
        <v>252</v>
      </c>
      <c r="G168" s="15">
        <v>2</v>
      </c>
    </row>
    <row r="169" s="121" customFormat="1" ht="17.5" hidden="1" customHeight="1" spans="1:7">
      <c r="A169" s="128"/>
      <c r="B169" s="56"/>
      <c r="C169" s="15">
        <v>2021253440</v>
      </c>
      <c r="D169" s="15" t="s">
        <v>249</v>
      </c>
      <c r="E169" s="15" t="s">
        <v>51</v>
      </c>
      <c r="F169" s="15" t="s">
        <v>252</v>
      </c>
      <c r="G169" s="15">
        <v>2</v>
      </c>
    </row>
    <row r="170" s="121" customFormat="1" ht="17.5" hidden="1" customHeight="1" spans="1:7">
      <c r="A170" s="128"/>
      <c r="B170" s="56"/>
      <c r="C170" s="15">
        <v>2021253428</v>
      </c>
      <c r="D170" s="15" t="s">
        <v>246</v>
      </c>
      <c r="E170" s="15" t="s">
        <v>253</v>
      </c>
      <c r="F170" s="15" t="s">
        <v>252</v>
      </c>
      <c r="G170" s="15">
        <v>2</v>
      </c>
    </row>
    <row r="171" s="121" customFormat="1" ht="17.5" hidden="1" customHeight="1" spans="1:7">
      <c r="A171" s="128"/>
      <c r="B171" s="56"/>
      <c r="C171" s="15">
        <v>2021253440</v>
      </c>
      <c r="D171" s="15" t="s">
        <v>249</v>
      </c>
      <c r="E171" s="15" t="s">
        <v>253</v>
      </c>
      <c r="F171" s="15" t="s">
        <v>252</v>
      </c>
      <c r="G171" s="15">
        <v>2</v>
      </c>
    </row>
    <row r="172" s="121" customFormat="1" ht="17.5" hidden="1" customHeight="1" spans="1:7">
      <c r="A172" s="128"/>
      <c r="B172" s="56"/>
      <c r="C172" s="15">
        <v>2021253428</v>
      </c>
      <c r="D172" s="15" t="s">
        <v>246</v>
      </c>
      <c r="E172" s="15" t="s">
        <v>251</v>
      </c>
      <c r="F172" s="15" t="s">
        <v>254</v>
      </c>
      <c r="G172" s="15">
        <v>2</v>
      </c>
    </row>
    <row r="173" s="121" customFormat="1" ht="17.5" hidden="1" customHeight="1" spans="1:7">
      <c r="A173" s="128"/>
      <c r="B173" s="56"/>
      <c r="C173" s="15">
        <v>2021253440</v>
      </c>
      <c r="D173" s="15" t="s">
        <v>249</v>
      </c>
      <c r="E173" s="15" t="s">
        <v>251</v>
      </c>
      <c r="F173" s="15" t="s">
        <v>254</v>
      </c>
      <c r="G173" s="15">
        <v>2</v>
      </c>
    </row>
    <row r="174" s="121" customFormat="1" ht="17.5" hidden="1" customHeight="1" spans="1:7">
      <c r="A174" s="128"/>
      <c r="B174" s="56"/>
      <c r="C174" s="15">
        <v>2021253428</v>
      </c>
      <c r="D174" s="15" t="s">
        <v>246</v>
      </c>
      <c r="E174" s="15" t="s">
        <v>255</v>
      </c>
      <c r="F174" s="15" t="s">
        <v>254</v>
      </c>
      <c r="G174" s="15">
        <v>2</v>
      </c>
    </row>
    <row r="175" s="121" customFormat="1" ht="17.5" hidden="1" customHeight="1" spans="1:7">
      <c r="A175" s="128"/>
      <c r="B175" s="56"/>
      <c r="C175" s="15">
        <v>2021253440</v>
      </c>
      <c r="D175" s="15" t="s">
        <v>249</v>
      </c>
      <c r="E175" s="15" t="s">
        <v>255</v>
      </c>
      <c r="F175" s="15" t="s">
        <v>254</v>
      </c>
      <c r="G175" s="15">
        <v>2</v>
      </c>
    </row>
    <row r="176" s="121" customFormat="1" ht="17.5" hidden="1" customHeight="1" spans="1:7">
      <c r="A176" s="128"/>
      <c r="B176" s="56"/>
      <c r="C176" s="15">
        <v>2021253428</v>
      </c>
      <c r="D176" s="15" t="s">
        <v>246</v>
      </c>
      <c r="E176" s="15" t="s">
        <v>251</v>
      </c>
      <c r="F176" s="15" t="s">
        <v>254</v>
      </c>
      <c r="G176" s="15">
        <v>2</v>
      </c>
    </row>
    <row r="177" s="121" customFormat="1" ht="17.5" hidden="1" customHeight="1" spans="1:7">
      <c r="A177" s="128"/>
      <c r="B177" s="56"/>
      <c r="C177" s="15">
        <v>2021253440</v>
      </c>
      <c r="D177" s="15" t="s">
        <v>249</v>
      </c>
      <c r="E177" s="15" t="s">
        <v>251</v>
      </c>
      <c r="F177" s="15" t="s">
        <v>254</v>
      </c>
      <c r="G177" s="15">
        <v>2</v>
      </c>
    </row>
    <row r="178" s="121" customFormat="1" ht="17.5" hidden="1" customHeight="1" spans="1:7">
      <c r="A178" s="128"/>
      <c r="B178" s="56"/>
      <c r="C178" s="15">
        <v>2021253428</v>
      </c>
      <c r="D178" s="15" t="s">
        <v>246</v>
      </c>
      <c r="E178" s="15" t="s">
        <v>256</v>
      </c>
      <c r="F178" s="15" t="s">
        <v>254</v>
      </c>
      <c r="G178" s="15">
        <v>2</v>
      </c>
    </row>
    <row r="179" s="121" customFormat="1" ht="17.5" hidden="1" customHeight="1" spans="1:7">
      <c r="A179" s="128"/>
      <c r="B179" s="58"/>
      <c r="C179" s="15">
        <v>2021253440</v>
      </c>
      <c r="D179" s="15" t="s">
        <v>249</v>
      </c>
      <c r="E179" s="15" t="s">
        <v>256</v>
      </c>
      <c r="F179" s="15" t="s">
        <v>254</v>
      </c>
      <c r="G179" s="15">
        <v>2</v>
      </c>
    </row>
    <row r="180" s="121" customFormat="1" ht="17.5" hidden="1" customHeight="1" spans="1:7">
      <c r="A180" s="128"/>
      <c r="B180" s="15">
        <v>20182535</v>
      </c>
      <c r="C180" s="15">
        <v>2018253501</v>
      </c>
      <c r="D180" s="15" t="s">
        <v>257</v>
      </c>
      <c r="E180" s="15" t="s">
        <v>258</v>
      </c>
      <c r="F180" s="15" t="s">
        <v>252</v>
      </c>
      <c r="G180" s="15">
        <v>2</v>
      </c>
    </row>
    <row r="181" s="121" customFormat="1" ht="17.5" hidden="1" customHeight="1" spans="1:7">
      <c r="A181" s="128"/>
      <c r="B181" s="52">
        <v>20182534</v>
      </c>
      <c r="C181" s="15">
        <v>2018253406</v>
      </c>
      <c r="D181" s="15" t="s">
        <v>259</v>
      </c>
      <c r="E181" s="15" t="s">
        <v>260</v>
      </c>
      <c r="F181" s="15" t="s">
        <v>252</v>
      </c>
      <c r="G181" s="15">
        <v>2</v>
      </c>
    </row>
    <row r="182" s="121" customFormat="1" ht="17.5" hidden="1" customHeight="1" spans="1:7">
      <c r="A182" s="128"/>
      <c r="B182" s="56"/>
      <c r="C182" s="15">
        <v>2018253326</v>
      </c>
      <c r="D182" s="15" t="s">
        <v>261</v>
      </c>
      <c r="E182" s="15" t="s">
        <v>260</v>
      </c>
      <c r="F182" s="15" t="s">
        <v>252</v>
      </c>
      <c r="G182" s="15">
        <v>2</v>
      </c>
    </row>
    <row r="183" s="121" customFormat="1" ht="17.5" hidden="1" customHeight="1" spans="1:7">
      <c r="A183" s="128"/>
      <c r="B183" s="56"/>
      <c r="C183" s="15">
        <v>2018253406</v>
      </c>
      <c r="D183" s="52" t="s">
        <v>259</v>
      </c>
      <c r="E183" s="15" t="s">
        <v>262</v>
      </c>
      <c r="F183" s="15" t="s">
        <v>252</v>
      </c>
      <c r="G183" s="52">
        <v>6</v>
      </c>
    </row>
    <row r="184" s="121" customFormat="1" ht="17.5" hidden="1" customHeight="1" spans="1:7">
      <c r="A184" s="128"/>
      <c r="B184" s="56"/>
      <c r="C184" s="15">
        <v>2018253406</v>
      </c>
      <c r="D184" s="14"/>
      <c r="E184" s="15" t="s">
        <v>263</v>
      </c>
      <c r="F184" s="15" t="s">
        <v>264</v>
      </c>
      <c r="G184" s="14"/>
    </row>
    <row r="185" s="121" customFormat="1" ht="17.5" hidden="1" customHeight="1" spans="1:7">
      <c r="A185" s="128"/>
      <c r="B185" s="56"/>
      <c r="C185" s="15">
        <v>2018253406</v>
      </c>
      <c r="D185" s="59"/>
      <c r="E185" s="15" t="s">
        <v>260</v>
      </c>
      <c r="F185" s="15" t="s">
        <v>265</v>
      </c>
      <c r="G185" s="59"/>
    </row>
    <row r="186" s="121" customFormat="1" ht="17.5" hidden="1" customHeight="1" spans="1:7">
      <c r="A186" s="128"/>
      <c r="B186" s="56"/>
      <c r="C186" s="15">
        <v>2018253326</v>
      </c>
      <c r="D186" s="15" t="s">
        <v>261</v>
      </c>
      <c r="E186" s="15" t="s">
        <v>260</v>
      </c>
      <c r="F186" s="15" t="s">
        <v>265</v>
      </c>
      <c r="G186" s="15">
        <v>2</v>
      </c>
    </row>
    <row r="187" s="121" customFormat="1" ht="17.5" hidden="1" customHeight="1" spans="1:7">
      <c r="A187" s="128"/>
      <c r="B187" s="56"/>
      <c r="C187" s="15">
        <v>2018253406</v>
      </c>
      <c r="D187" s="15" t="s">
        <v>259</v>
      </c>
      <c r="E187" s="15" t="s">
        <v>260</v>
      </c>
      <c r="F187" s="15" t="s">
        <v>265</v>
      </c>
      <c r="G187" s="15">
        <v>2</v>
      </c>
    </row>
    <row r="188" s="121" customFormat="1" ht="17.5" hidden="1" customHeight="1" spans="1:7">
      <c r="A188" s="128"/>
      <c r="B188" s="56"/>
      <c r="C188" s="15">
        <v>2018253326</v>
      </c>
      <c r="D188" s="15" t="s">
        <v>261</v>
      </c>
      <c r="E188" s="15" t="s">
        <v>260</v>
      </c>
      <c r="F188" s="15" t="s">
        <v>265</v>
      </c>
      <c r="G188" s="15">
        <v>2</v>
      </c>
    </row>
    <row r="189" s="121" customFormat="1" ht="17.5" hidden="1" customHeight="1" spans="1:7">
      <c r="A189" s="128"/>
      <c r="B189" s="56"/>
      <c r="C189" s="15">
        <v>2018253406</v>
      </c>
      <c r="D189" s="15" t="s">
        <v>259</v>
      </c>
      <c r="E189" s="15" t="s">
        <v>260</v>
      </c>
      <c r="F189" s="15" t="s">
        <v>235</v>
      </c>
      <c r="G189" s="15">
        <v>2</v>
      </c>
    </row>
    <row r="190" s="121" customFormat="1" ht="17.5" hidden="1" customHeight="1" spans="1:7">
      <c r="A190" s="128"/>
      <c r="B190" s="56"/>
      <c r="C190" s="15">
        <v>2018253326</v>
      </c>
      <c r="D190" s="15" t="s">
        <v>261</v>
      </c>
      <c r="E190" s="15" t="s">
        <v>260</v>
      </c>
      <c r="F190" s="15" t="s">
        <v>235</v>
      </c>
      <c r="G190" s="15">
        <v>2</v>
      </c>
    </row>
    <row r="191" s="121" customFormat="1" ht="17.5" hidden="1" customHeight="1" spans="1:7">
      <c r="A191" s="128"/>
      <c r="B191" s="56"/>
      <c r="C191" s="15">
        <v>2018253406</v>
      </c>
      <c r="D191" s="15" t="s">
        <v>259</v>
      </c>
      <c r="E191" s="15" t="s">
        <v>266</v>
      </c>
      <c r="F191" s="15" t="s">
        <v>235</v>
      </c>
      <c r="G191" s="15">
        <v>2</v>
      </c>
    </row>
    <row r="192" s="121" customFormat="1" ht="17.5" hidden="1" customHeight="1" spans="1:7">
      <c r="A192" s="128"/>
      <c r="B192" s="58"/>
      <c r="C192" s="15">
        <v>2018253326</v>
      </c>
      <c r="D192" s="15" t="s">
        <v>261</v>
      </c>
      <c r="E192" s="15" t="s">
        <v>266</v>
      </c>
      <c r="F192" s="15" t="s">
        <v>235</v>
      </c>
      <c r="G192" s="15">
        <v>2</v>
      </c>
    </row>
    <row r="193" s="121" customFormat="1" ht="17.5" hidden="1" customHeight="1" spans="1:7">
      <c r="A193" s="128"/>
      <c r="B193" s="52">
        <v>20182632</v>
      </c>
      <c r="C193" s="15">
        <v>2018263221</v>
      </c>
      <c r="D193" s="15" t="s">
        <v>267</v>
      </c>
      <c r="E193" s="15" t="s">
        <v>268</v>
      </c>
      <c r="F193" s="15" t="s">
        <v>269</v>
      </c>
      <c r="G193" s="15">
        <v>9</v>
      </c>
    </row>
    <row r="194" s="121" customFormat="1" ht="17.5" hidden="1" customHeight="1" spans="1:7">
      <c r="A194" s="128"/>
      <c r="B194" s="56"/>
      <c r="C194" s="15">
        <v>2018263314</v>
      </c>
      <c r="D194" s="15" t="s">
        <v>270</v>
      </c>
      <c r="E194" s="15" t="s">
        <v>268</v>
      </c>
      <c r="F194" s="15" t="s">
        <v>269</v>
      </c>
      <c r="G194" s="15">
        <v>9</v>
      </c>
    </row>
    <row r="195" s="121" customFormat="1" ht="17.5" hidden="1" customHeight="1" spans="1:7">
      <c r="A195" s="128"/>
      <c r="B195" s="56"/>
      <c r="C195" s="15">
        <v>2018263221</v>
      </c>
      <c r="D195" s="15" t="s">
        <v>267</v>
      </c>
      <c r="E195" s="15" t="s">
        <v>268</v>
      </c>
      <c r="F195" s="15" t="s">
        <v>271</v>
      </c>
      <c r="G195" s="15">
        <v>5</v>
      </c>
    </row>
    <row r="196" s="121" customFormat="1" ht="17.5" hidden="1" customHeight="1" spans="1:7">
      <c r="A196" s="128"/>
      <c r="B196" s="58"/>
      <c r="C196" s="15">
        <v>2018263114</v>
      </c>
      <c r="D196" s="15" t="s">
        <v>272</v>
      </c>
      <c r="E196" s="15" t="s">
        <v>268</v>
      </c>
      <c r="F196" s="15" t="s">
        <v>271</v>
      </c>
      <c r="G196" s="15">
        <v>5</v>
      </c>
    </row>
    <row r="197" s="121" customFormat="1" ht="17.5" hidden="1" customHeight="1" spans="1:7">
      <c r="A197" s="128"/>
      <c r="B197" s="52">
        <v>20202634</v>
      </c>
      <c r="C197" s="15">
        <v>2020263110</v>
      </c>
      <c r="D197" s="52" t="s">
        <v>273</v>
      </c>
      <c r="E197" s="15" t="s">
        <v>274</v>
      </c>
      <c r="F197" s="15" t="s">
        <v>264</v>
      </c>
      <c r="G197" s="52">
        <v>8</v>
      </c>
    </row>
    <row r="198" s="121" customFormat="1" ht="17.5" hidden="1" customHeight="1" spans="1:7">
      <c r="A198" s="128"/>
      <c r="B198" s="56"/>
      <c r="C198" s="15">
        <v>2020263110</v>
      </c>
      <c r="D198" s="14"/>
      <c r="E198" s="15" t="s">
        <v>274</v>
      </c>
      <c r="F198" s="15" t="s">
        <v>264</v>
      </c>
      <c r="G198" s="14"/>
    </row>
    <row r="199" s="121" customFormat="1" ht="17.5" hidden="1" customHeight="1" spans="1:7">
      <c r="A199" s="128"/>
      <c r="B199" s="56"/>
      <c r="C199" s="15">
        <v>2020263110</v>
      </c>
      <c r="D199" s="14"/>
      <c r="E199" s="15" t="s">
        <v>274</v>
      </c>
      <c r="F199" s="15" t="s">
        <v>264</v>
      </c>
      <c r="G199" s="14"/>
    </row>
    <row r="200" s="121" customFormat="1" ht="17.5" hidden="1" customHeight="1" spans="1:7">
      <c r="A200" s="128"/>
      <c r="B200" s="56"/>
      <c r="C200" s="15">
        <v>2020263110</v>
      </c>
      <c r="D200" s="59"/>
      <c r="E200" s="15" t="s">
        <v>274</v>
      </c>
      <c r="F200" s="15" t="s">
        <v>264</v>
      </c>
      <c r="G200" s="59"/>
    </row>
    <row r="201" s="121" customFormat="1" ht="17.5" hidden="1" customHeight="1" spans="1:7">
      <c r="A201" s="128"/>
      <c r="B201" s="56"/>
      <c r="C201" s="15">
        <v>2020263135</v>
      </c>
      <c r="D201" s="15" t="s">
        <v>275</v>
      </c>
      <c r="E201" s="15" t="s">
        <v>276</v>
      </c>
      <c r="F201" s="15" t="s">
        <v>277</v>
      </c>
      <c r="G201" s="15">
        <v>2</v>
      </c>
    </row>
    <row r="202" s="121" customFormat="1" ht="17.5" hidden="1" customHeight="1" spans="1:7">
      <c r="A202" s="128"/>
      <c r="B202" s="56"/>
      <c r="C202" s="15">
        <v>2020263110</v>
      </c>
      <c r="D202" s="15" t="s">
        <v>273</v>
      </c>
      <c r="E202" s="15" t="s">
        <v>276</v>
      </c>
      <c r="F202" s="15" t="s">
        <v>277</v>
      </c>
      <c r="G202" s="15">
        <v>2</v>
      </c>
    </row>
    <row r="203" s="121" customFormat="1" ht="17.5" hidden="1" customHeight="1" spans="1:7">
      <c r="A203" s="128"/>
      <c r="B203" s="56"/>
      <c r="C203" s="15">
        <v>2020363435</v>
      </c>
      <c r="D203" s="15" t="s">
        <v>278</v>
      </c>
      <c r="E203" s="15" t="s">
        <v>276</v>
      </c>
      <c r="F203" s="15" t="s">
        <v>277</v>
      </c>
      <c r="G203" s="15">
        <v>2</v>
      </c>
    </row>
    <row r="204" s="121" customFormat="1" ht="17.5" hidden="1" customHeight="1" spans="1:7">
      <c r="A204" s="128"/>
      <c r="B204" s="56"/>
      <c r="C204" s="15">
        <v>2020263228</v>
      </c>
      <c r="D204" s="15" t="s">
        <v>279</v>
      </c>
      <c r="E204" s="15" t="s">
        <v>276</v>
      </c>
      <c r="F204" s="15" t="s">
        <v>277</v>
      </c>
      <c r="G204" s="15">
        <v>2</v>
      </c>
    </row>
    <row r="205" s="121" customFormat="1" ht="17.5" hidden="1" customHeight="1" spans="1:7">
      <c r="A205" s="128"/>
      <c r="B205" s="56"/>
      <c r="C205" s="15">
        <v>2020263418</v>
      </c>
      <c r="D205" s="15" t="s">
        <v>280</v>
      </c>
      <c r="E205" s="15" t="s">
        <v>276</v>
      </c>
      <c r="F205" s="15" t="s">
        <v>277</v>
      </c>
      <c r="G205" s="15">
        <v>2</v>
      </c>
    </row>
    <row r="206" s="121" customFormat="1" ht="17.5" hidden="1" customHeight="1" spans="1:7">
      <c r="A206" s="128"/>
      <c r="B206" s="56"/>
      <c r="C206" s="15">
        <v>2020263423</v>
      </c>
      <c r="D206" s="15" t="s">
        <v>281</v>
      </c>
      <c r="E206" s="15" t="s">
        <v>276</v>
      </c>
      <c r="F206" s="15" t="s">
        <v>277</v>
      </c>
      <c r="G206" s="15">
        <v>2</v>
      </c>
    </row>
    <row r="207" s="121" customFormat="1" ht="17.5" hidden="1" customHeight="1" spans="1:7">
      <c r="A207" s="128"/>
      <c r="B207" s="56"/>
      <c r="C207" s="15">
        <v>2020263418</v>
      </c>
      <c r="D207" s="15" t="s">
        <v>282</v>
      </c>
      <c r="E207" s="15" t="s">
        <v>276</v>
      </c>
      <c r="F207" s="15" t="s">
        <v>277</v>
      </c>
      <c r="G207" s="15">
        <v>2</v>
      </c>
    </row>
    <row r="208" s="121" customFormat="1" ht="17.5" hidden="1" customHeight="1" spans="1:7">
      <c r="A208" s="128"/>
      <c r="B208" s="56"/>
      <c r="C208" s="15">
        <v>2020263135</v>
      </c>
      <c r="D208" s="15" t="s">
        <v>275</v>
      </c>
      <c r="E208" s="15" t="s">
        <v>276</v>
      </c>
      <c r="F208" s="15" t="s">
        <v>277</v>
      </c>
      <c r="G208" s="15">
        <v>2</v>
      </c>
    </row>
    <row r="209" s="121" customFormat="1" ht="17.5" hidden="1" customHeight="1" spans="1:7">
      <c r="A209" s="128"/>
      <c r="B209" s="56"/>
      <c r="C209" s="15">
        <v>2020263110</v>
      </c>
      <c r="D209" s="15" t="s">
        <v>273</v>
      </c>
      <c r="E209" s="15" t="s">
        <v>276</v>
      </c>
      <c r="F209" s="15" t="s">
        <v>277</v>
      </c>
      <c r="G209" s="15">
        <v>2</v>
      </c>
    </row>
    <row r="210" s="121" customFormat="1" ht="17.5" hidden="1" customHeight="1" spans="1:7">
      <c r="A210" s="128"/>
      <c r="B210" s="56"/>
      <c r="C210" s="15">
        <v>2020363435</v>
      </c>
      <c r="D210" s="15" t="s">
        <v>278</v>
      </c>
      <c r="E210" s="15" t="s">
        <v>276</v>
      </c>
      <c r="F210" s="15" t="s">
        <v>277</v>
      </c>
      <c r="G210" s="15">
        <v>2</v>
      </c>
    </row>
    <row r="211" s="121" customFormat="1" ht="17.5" hidden="1" customHeight="1" spans="1:7">
      <c r="A211" s="128"/>
      <c r="B211" s="56"/>
      <c r="C211" s="15">
        <v>2020263228</v>
      </c>
      <c r="D211" s="15" t="s">
        <v>279</v>
      </c>
      <c r="E211" s="15" t="s">
        <v>276</v>
      </c>
      <c r="F211" s="15" t="s">
        <v>277</v>
      </c>
      <c r="G211" s="15">
        <v>2</v>
      </c>
    </row>
    <row r="212" s="121" customFormat="1" ht="17.5" hidden="1" customHeight="1" spans="1:7">
      <c r="A212" s="128"/>
      <c r="B212" s="56"/>
      <c r="C212" s="15">
        <v>2020263418</v>
      </c>
      <c r="D212" s="15" t="s">
        <v>280</v>
      </c>
      <c r="E212" s="15" t="s">
        <v>276</v>
      </c>
      <c r="F212" s="15" t="s">
        <v>277</v>
      </c>
      <c r="G212" s="15">
        <v>2</v>
      </c>
    </row>
    <row r="213" s="121" customFormat="1" ht="17.5" hidden="1" customHeight="1" spans="1:7">
      <c r="A213" s="128"/>
      <c r="B213" s="56"/>
      <c r="C213" s="15">
        <v>2020263423</v>
      </c>
      <c r="D213" s="15" t="s">
        <v>281</v>
      </c>
      <c r="E213" s="15" t="s">
        <v>276</v>
      </c>
      <c r="F213" s="15" t="s">
        <v>277</v>
      </c>
      <c r="G213" s="15">
        <v>2</v>
      </c>
    </row>
    <row r="214" s="121" customFormat="1" ht="17.5" hidden="1" customHeight="1" spans="1:7">
      <c r="A214" s="128"/>
      <c r="B214" s="58"/>
      <c r="C214" s="15">
        <v>2020263418</v>
      </c>
      <c r="D214" s="15" t="s">
        <v>282</v>
      </c>
      <c r="E214" s="15" t="s">
        <v>276</v>
      </c>
      <c r="F214" s="15" t="s">
        <v>277</v>
      </c>
      <c r="G214" s="15">
        <v>2</v>
      </c>
    </row>
    <row r="215" s="121" customFormat="1" ht="17.5" hidden="1" customHeight="1" spans="1:7">
      <c r="A215" s="128"/>
      <c r="B215" s="52">
        <v>20182533</v>
      </c>
      <c r="C215" s="15">
        <v>2018253315</v>
      </c>
      <c r="D215" s="52" t="s">
        <v>283</v>
      </c>
      <c r="E215" s="15" t="s">
        <v>284</v>
      </c>
      <c r="F215" s="15" t="s">
        <v>219</v>
      </c>
      <c r="G215" s="15">
        <v>2</v>
      </c>
    </row>
    <row r="216" s="121" customFormat="1" ht="17.5" hidden="1" customHeight="1" spans="1:7">
      <c r="A216" s="128"/>
      <c r="B216" s="58"/>
      <c r="C216" s="15">
        <v>2018253315</v>
      </c>
      <c r="D216" s="59"/>
      <c r="E216" s="15" t="s">
        <v>285</v>
      </c>
      <c r="F216" s="15" t="s">
        <v>174</v>
      </c>
      <c r="G216" s="15">
        <v>2</v>
      </c>
    </row>
    <row r="217" s="121" customFormat="1" ht="17.5" hidden="1" customHeight="1" spans="1:7">
      <c r="A217" s="128"/>
      <c r="B217" s="52">
        <v>20202631</v>
      </c>
      <c r="C217" s="15">
        <v>2020263337</v>
      </c>
      <c r="D217" s="52" t="s">
        <v>286</v>
      </c>
      <c r="E217" s="15" t="s">
        <v>287</v>
      </c>
      <c r="F217" s="15" t="s">
        <v>288</v>
      </c>
      <c r="G217" s="15">
        <v>8</v>
      </c>
    </row>
    <row r="218" s="121" customFormat="1" ht="17.5" hidden="1" customHeight="1" spans="1:7">
      <c r="A218" s="128"/>
      <c r="B218" s="56"/>
      <c r="C218" s="15">
        <v>2020263337</v>
      </c>
      <c r="D218" s="59"/>
      <c r="E218" s="15" t="s">
        <v>105</v>
      </c>
      <c r="F218" s="15" t="s">
        <v>177</v>
      </c>
      <c r="G218" s="15">
        <v>2</v>
      </c>
    </row>
    <row r="219" s="121" customFormat="1" ht="17.5" hidden="1" customHeight="1" spans="1:7">
      <c r="A219" s="128"/>
      <c r="B219" s="58"/>
      <c r="C219" s="15">
        <v>2020263126</v>
      </c>
      <c r="D219" s="15" t="s">
        <v>289</v>
      </c>
      <c r="E219" s="15" t="s">
        <v>105</v>
      </c>
      <c r="F219" s="15" t="s">
        <v>290</v>
      </c>
      <c r="G219" s="15">
        <v>2</v>
      </c>
    </row>
    <row r="220" s="121" customFormat="1" ht="17.5" hidden="1" customHeight="1" spans="1:7">
      <c r="A220" s="127" t="s">
        <v>4</v>
      </c>
      <c r="B220" s="15">
        <v>20182932</v>
      </c>
      <c r="C220" s="15">
        <v>2018293102</v>
      </c>
      <c r="D220" s="15" t="s">
        <v>291</v>
      </c>
      <c r="E220" s="15" t="s">
        <v>292</v>
      </c>
      <c r="F220" s="15" t="s">
        <v>55</v>
      </c>
      <c r="G220" s="15">
        <v>2</v>
      </c>
    </row>
    <row r="221" s="121" customFormat="1" ht="17.5" hidden="1" customHeight="1" spans="1:7">
      <c r="A221" s="128"/>
      <c r="B221" s="15"/>
      <c r="C221" s="15">
        <v>2018293105</v>
      </c>
      <c r="D221" s="15" t="s">
        <v>293</v>
      </c>
      <c r="E221" s="15" t="s">
        <v>292</v>
      </c>
      <c r="F221" s="15" t="s">
        <v>55</v>
      </c>
      <c r="G221" s="15">
        <v>2</v>
      </c>
    </row>
    <row r="222" s="121" customFormat="1" ht="17.5" hidden="1" customHeight="1" spans="1:7">
      <c r="A222" s="128"/>
      <c r="B222" s="15"/>
      <c r="C222" s="15">
        <v>2018293215</v>
      </c>
      <c r="D222" s="15" t="s">
        <v>294</v>
      </c>
      <c r="E222" s="15" t="s">
        <v>292</v>
      </c>
      <c r="F222" s="15" t="s">
        <v>55</v>
      </c>
      <c r="G222" s="15">
        <v>2</v>
      </c>
    </row>
    <row r="223" s="121" customFormat="1" ht="17.5" hidden="1" customHeight="1" spans="1:7">
      <c r="A223" s="128"/>
      <c r="B223" s="15"/>
      <c r="C223" s="15">
        <v>2018293207</v>
      </c>
      <c r="D223" s="15" t="s">
        <v>295</v>
      </c>
      <c r="E223" s="15" t="s">
        <v>292</v>
      </c>
      <c r="F223" s="15" t="s">
        <v>55</v>
      </c>
      <c r="G223" s="15">
        <v>2</v>
      </c>
    </row>
    <row r="224" s="121" customFormat="1" ht="17.5" hidden="1" customHeight="1" spans="1:7">
      <c r="A224" s="128"/>
      <c r="B224" s="53">
        <v>20192731</v>
      </c>
      <c r="C224" s="53">
        <v>2019273106</v>
      </c>
      <c r="D224" s="53" t="s">
        <v>296</v>
      </c>
      <c r="E224" s="53" t="s">
        <v>297</v>
      </c>
      <c r="F224" s="54" t="s">
        <v>97</v>
      </c>
      <c r="G224" s="72">
        <v>2</v>
      </c>
    </row>
    <row r="225" s="121" customFormat="1" ht="17.5" hidden="1" customHeight="1" spans="1:7">
      <c r="A225" s="128"/>
      <c r="B225" s="15">
        <v>20192831</v>
      </c>
      <c r="C225" s="53">
        <v>2017283112</v>
      </c>
      <c r="D225" s="72" t="s">
        <v>298</v>
      </c>
      <c r="E225" s="53" t="s">
        <v>299</v>
      </c>
      <c r="F225" s="54" t="s">
        <v>50</v>
      </c>
      <c r="G225" s="53">
        <v>3</v>
      </c>
    </row>
    <row r="226" s="121" customFormat="1" ht="17.5" hidden="1" customHeight="1" spans="1:7">
      <c r="A226" s="128"/>
      <c r="B226" s="15"/>
      <c r="C226" s="7">
        <v>2019283121</v>
      </c>
      <c r="D226" s="216" t="s">
        <v>300</v>
      </c>
      <c r="E226" s="53" t="s">
        <v>299</v>
      </c>
      <c r="F226" s="54" t="s">
        <v>50</v>
      </c>
      <c r="G226" s="72">
        <v>3</v>
      </c>
    </row>
    <row r="227" s="121" customFormat="1" ht="17.5" hidden="1" customHeight="1" spans="1:7">
      <c r="A227" s="128"/>
      <c r="B227" s="7">
        <v>20192833</v>
      </c>
      <c r="C227" s="144">
        <v>2019283310</v>
      </c>
      <c r="D227" s="144" t="s">
        <v>301</v>
      </c>
      <c r="E227" s="144" t="s">
        <v>302</v>
      </c>
      <c r="F227" s="144" t="s">
        <v>91</v>
      </c>
      <c r="G227" s="7">
        <v>5</v>
      </c>
    </row>
    <row r="228" s="121" customFormat="1" ht="17.5" hidden="1" customHeight="1" spans="1:7">
      <c r="A228" s="128"/>
      <c r="B228" s="7"/>
      <c r="C228" s="144"/>
      <c r="D228" s="144"/>
      <c r="E228" s="144" t="s">
        <v>303</v>
      </c>
      <c r="F228" s="144" t="s">
        <v>67</v>
      </c>
      <c r="G228" s="7"/>
    </row>
    <row r="229" s="121" customFormat="1" ht="17.5" hidden="1" customHeight="1" spans="1:7">
      <c r="A229" s="128"/>
      <c r="B229" s="7"/>
      <c r="C229" s="144">
        <v>2019283329</v>
      </c>
      <c r="D229" s="144" t="s">
        <v>304</v>
      </c>
      <c r="E229" s="144" t="s">
        <v>303</v>
      </c>
      <c r="F229" s="144" t="s">
        <v>67</v>
      </c>
      <c r="G229" s="144">
        <v>2</v>
      </c>
    </row>
    <row r="230" s="121" customFormat="1" ht="17.5" hidden="1" customHeight="1" spans="1:7">
      <c r="A230" s="128"/>
      <c r="B230" s="7">
        <v>20193032</v>
      </c>
      <c r="C230" s="110">
        <v>2019303213</v>
      </c>
      <c r="D230" s="7" t="s">
        <v>305</v>
      </c>
      <c r="E230" s="15" t="s">
        <v>306</v>
      </c>
      <c r="F230" s="15" t="s">
        <v>47</v>
      </c>
      <c r="G230" s="15">
        <v>4</v>
      </c>
    </row>
    <row r="231" s="121" customFormat="1" ht="17.5" hidden="1" customHeight="1" spans="1:7">
      <c r="A231" s="128"/>
      <c r="B231" s="7"/>
      <c r="C231" s="134"/>
      <c r="D231" s="7"/>
      <c r="E231" s="15" t="s">
        <v>307</v>
      </c>
      <c r="F231" s="15" t="s">
        <v>47</v>
      </c>
      <c r="G231" s="15"/>
    </row>
    <row r="232" s="121" customFormat="1" ht="17.5" hidden="1" customHeight="1" spans="1:7">
      <c r="A232" s="128"/>
      <c r="B232" s="7"/>
      <c r="C232" s="110">
        <v>2019303214</v>
      </c>
      <c r="D232" s="15" t="s">
        <v>308</v>
      </c>
      <c r="E232" s="15" t="s">
        <v>306</v>
      </c>
      <c r="F232" s="15" t="s">
        <v>47</v>
      </c>
      <c r="G232" s="15">
        <v>4</v>
      </c>
    </row>
    <row r="233" s="121" customFormat="1" ht="17.5" hidden="1" customHeight="1" spans="1:7">
      <c r="A233" s="128"/>
      <c r="B233" s="7"/>
      <c r="C233" s="134"/>
      <c r="D233" s="15"/>
      <c r="E233" s="15" t="s">
        <v>307</v>
      </c>
      <c r="F233" s="15" t="s">
        <v>47</v>
      </c>
      <c r="G233" s="15"/>
    </row>
    <row r="234" s="121" customFormat="1" ht="17.5" hidden="1" customHeight="1" spans="1:7">
      <c r="A234" s="128"/>
      <c r="B234" s="15">
        <v>20193035</v>
      </c>
      <c r="C234" s="15">
        <v>2019303527</v>
      </c>
      <c r="D234" s="144" t="s">
        <v>309</v>
      </c>
      <c r="E234" s="144" t="s">
        <v>310</v>
      </c>
      <c r="F234" s="144" t="s">
        <v>67</v>
      </c>
      <c r="G234" s="144">
        <v>6</v>
      </c>
    </row>
    <row r="235" s="121" customFormat="1" ht="17.5" hidden="1" customHeight="1" spans="1:7">
      <c r="A235" s="128"/>
      <c r="B235" s="15"/>
      <c r="C235" s="15"/>
      <c r="D235" s="144"/>
      <c r="E235" s="144" t="s">
        <v>311</v>
      </c>
      <c r="F235" s="144" t="s">
        <v>67</v>
      </c>
      <c r="G235" s="144"/>
    </row>
    <row r="236" s="121" customFormat="1" ht="17.5" hidden="1" customHeight="1" spans="1:7">
      <c r="A236" s="128"/>
      <c r="B236" s="15"/>
      <c r="C236" s="15"/>
      <c r="D236" s="144"/>
      <c r="E236" s="144" t="s">
        <v>312</v>
      </c>
      <c r="F236" s="144" t="s">
        <v>67</v>
      </c>
      <c r="G236" s="144"/>
    </row>
    <row r="237" s="121" customFormat="1" ht="17.5" hidden="1" customHeight="1" spans="1:7">
      <c r="A237" s="128"/>
      <c r="B237" s="15">
        <v>20193038</v>
      </c>
      <c r="C237" s="15">
        <v>2019303817</v>
      </c>
      <c r="D237" s="15" t="s">
        <v>313</v>
      </c>
      <c r="E237" s="15" t="s">
        <v>314</v>
      </c>
      <c r="F237" s="15" t="s">
        <v>97</v>
      </c>
      <c r="G237" s="15">
        <v>7</v>
      </c>
    </row>
    <row r="238" s="121" customFormat="1" ht="17.5" hidden="1" customHeight="1" spans="1:7">
      <c r="A238" s="128"/>
      <c r="B238" s="15"/>
      <c r="C238" s="15"/>
      <c r="D238" s="15"/>
      <c r="E238" s="15" t="s">
        <v>315</v>
      </c>
      <c r="F238" s="15" t="s">
        <v>44</v>
      </c>
      <c r="G238" s="15"/>
    </row>
    <row r="239" s="121" customFormat="1" ht="17.5" hidden="1" customHeight="1" spans="1:7">
      <c r="A239" s="128"/>
      <c r="B239" s="15"/>
      <c r="C239" s="15"/>
      <c r="D239" s="15"/>
      <c r="E239" s="15" t="s">
        <v>310</v>
      </c>
      <c r="F239" s="15" t="s">
        <v>97</v>
      </c>
      <c r="G239" s="15"/>
    </row>
    <row r="240" s="121" customFormat="1" ht="17.5" hidden="1" customHeight="1" spans="1:7">
      <c r="A240" s="128"/>
      <c r="B240" s="15">
        <v>20193631</v>
      </c>
      <c r="C240" s="15">
        <v>2019363109</v>
      </c>
      <c r="D240" s="15" t="s">
        <v>316</v>
      </c>
      <c r="E240" s="15" t="s">
        <v>317</v>
      </c>
      <c r="F240" s="15" t="s">
        <v>55</v>
      </c>
      <c r="G240" s="15">
        <v>23</v>
      </c>
    </row>
    <row r="241" s="121" customFormat="1" ht="17.5" hidden="1" customHeight="1" spans="1:7">
      <c r="A241" s="128"/>
      <c r="B241" s="15"/>
      <c r="C241" s="15"/>
      <c r="D241" s="15"/>
      <c r="E241" s="15" t="s">
        <v>318</v>
      </c>
      <c r="F241" s="15" t="s">
        <v>55</v>
      </c>
      <c r="G241" s="15"/>
    </row>
    <row r="242" s="121" customFormat="1" ht="17.5" hidden="1" customHeight="1" spans="1:7">
      <c r="A242" s="128"/>
      <c r="B242" s="15"/>
      <c r="C242" s="15"/>
      <c r="D242" s="15"/>
      <c r="E242" s="15" t="s">
        <v>319</v>
      </c>
      <c r="F242" s="15" t="s">
        <v>55</v>
      </c>
      <c r="G242" s="15"/>
    </row>
    <row r="243" s="121" customFormat="1" ht="17.5" hidden="1" customHeight="1" spans="1:7">
      <c r="A243" s="128"/>
      <c r="B243" s="15"/>
      <c r="C243" s="15"/>
      <c r="D243" s="15"/>
      <c r="E243" s="15" t="s">
        <v>320</v>
      </c>
      <c r="F243" s="15" t="s">
        <v>97</v>
      </c>
      <c r="G243" s="15"/>
    </row>
    <row r="244" s="121" customFormat="1" ht="17.5" hidden="1" customHeight="1" spans="1:7">
      <c r="A244" s="128"/>
      <c r="B244" s="15"/>
      <c r="C244" s="15"/>
      <c r="D244" s="15"/>
      <c r="E244" s="15" t="s">
        <v>321</v>
      </c>
      <c r="F244" s="15" t="s">
        <v>40</v>
      </c>
      <c r="G244" s="15"/>
    </row>
    <row r="245" s="121" customFormat="1" ht="17.5" hidden="1" customHeight="1" spans="1:7">
      <c r="A245" s="128"/>
      <c r="B245" s="15"/>
      <c r="C245" s="15"/>
      <c r="D245" s="15"/>
      <c r="E245" s="15" t="s">
        <v>322</v>
      </c>
      <c r="F245" s="15" t="s">
        <v>79</v>
      </c>
      <c r="G245" s="15"/>
    </row>
    <row r="246" s="121" customFormat="1" ht="17.5" hidden="1" customHeight="1" spans="1:7">
      <c r="A246" s="128"/>
      <c r="B246" s="15"/>
      <c r="C246" s="15"/>
      <c r="D246" s="15"/>
      <c r="E246" s="15" t="s">
        <v>323</v>
      </c>
      <c r="F246" s="15" t="s">
        <v>40</v>
      </c>
      <c r="G246" s="15"/>
    </row>
    <row r="247" s="121" customFormat="1" ht="17.5" hidden="1" customHeight="1" spans="1:7">
      <c r="A247" s="128"/>
      <c r="B247" s="15"/>
      <c r="C247" s="15"/>
      <c r="D247" s="15"/>
      <c r="E247" s="15" t="s">
        <v>324</v>
      </c>
      <c r="F247" s="15" t="s">
        <v>47</v>
      </c>
      <c r="G247" s="15"/>
    </row>
    <row r="248" s="121" customFormat="1" ht="17.5" hidden="1" customHeight="1" spans="1:7">
      <c r="A248" s="128"/>
      <c r="B248" s="15"/>
      <c r="C248" s="15"/>
      <c r="D248" s="15"/>
      <c r="E248" s="15" t="s">
        <v>325</v>
      </c>
      <c r="F248" s="15" t="s">
        <v>47</v>
      </c>
      <c r="G248" s="15"/>
    </row>
    <row r="249" s="121" customFormat="1" ht="17.5" hidden="1" customHeight="1" spans="1:7">
      <c r="A249" s="128"/>
      <c r="B249" s="15"/>
      <c r="C249" s="15"/>
      <c r="D249" s="15"/>
      <c r="E249" s="15" t="s">
        <v>325</v>
      </c>
      <c r="F249" s="15" t="s">
        <v>67</v>
      </c>
      <c r="G249" s="15"/>
    </row>
    <row r="250" s="121" customFormat="1" ht="17.5" hidden="1" customHeight="1" spans="1:7">
      <c r="A250" s="128"/>
      <c r="B250" s="15"/>
      <c r="C250" s="15"/>
      <c r="D250" s="15"/>
      <c r="E250" s="15" t="s">
        <v>326</v>
      </c>
      <c r="F250" s="15" t="s">
        <v>67</v>
      </c>
      <c r="G250" s="15"/>
    </row>
    <row r="251" s="121" customFormat="1" ht="17.5" hidden="1" customHeight="1" spans="1:7">
      <c r="A251" s="128"/>
      <c r="B251" s="110">
        <v>20202842</v>
      </c>
      <c r="C251" s="7">
        <v>2020284216</v>
      </c>
      <c r="D251" s="216" t="s">
        <v>327</v>
      </c>
      <c r="E251" s="144" t="s">
        <v>328</v>
      </c>
      <c r="F251" s="144" t="s">
        <v>40</v>
      </c>
      <c r="G251" s="144">
        <v>2</v>
      </c>
    </row>
    <row r="252" s="121" customFormat="1" ht="17.5" hidden="1" customHeight="1" spans="1:7">
      <c r="A252" s="128"/>
      <c r="B252" s="56"/>
      <c r="C252" s="110">
        <v>2020284229</v>
      </c>
      <c r="D252" s="217" t="s">
        <v>329</v>
      </c>
      <c r="E252" s="144" t="s">
        <v>330</v>
      </c>
      <c r="F252" s="7" t="s">
        <v>55</v>
      </c>
      <c r="G252" s="110">
        <v>9</v>
      </c>
    </row>
    <row r="253" s="121" customFormat="1" ht="17.5" hidden="1" customHeight="1" spans="1:7">
      <c r="A253" s="128"/>
      <c r="B253" s="56"/>
      <c r="C253" s="56"/>
      <c r="D253" s="56"/>
      <c r="E253" s="144" t="s">
        <v>331</v>
      </c>
      <c r="F253" s="7" t="s">
        <v>44</v>
      </c>
      <c r="G253" s="56"/>
    </row>
    <row r="254" s="121" customFormat="1" ht="17.5" hidden="1" customHeight="1" spans="1:7">
      <c r="A254" s="128"/>
      <c r="B254" s="56"/>
      <c r="C254" s="56"/>
      <c r="D254" s="56"/>
      <c r="E254" s="144" t="s">
        <v>328</v>
      </c>
      <c r="F254" s="7" t="s">
        <v>40</v>
      </c>
      <c r="G254" s="56"/>
    </row>
    <row r="255" s="121" customFormat="1" ht="17.5" hidden="1" customHeight="1" spans="1:7">
      <c r="A255" s="128"/>
      <c r="B255" s="56"/>
      <c r="C255" s="58"/>
      <c r="D255" s="58"/>
      <c r="E255" s="144" t="s">
        <v>330</v>
      </c>
      <c r="F255" s="7" t="s">
        <v>67</v>
      </c>
      <c r="G255" s="58"/>
    </row>
    <row r="256" s="121" customFormat="1" ht="17.5" hidden="1" customHeight="1" spans="1:7">
      <c r="A256" s="128"/>
      <c r="B256" s="56"/>
      <c r="C256" s="110">
        <v>2020284228</v>
      </c>
      <c r="D256" s="217" t="s">
        <v>332</v>
      </c>
      <c r="E256" s="144" t="s">
        <v>330</v>
      </c>
      <c r="F256" s="7" t="s">
        <v>55</v>
      </c>
      <c r="G256" s="110">
        <v>9</v>
      </c>
    </row>
    <row r="257" s="121" customFormat="1" ht="17.5" hidden="1" customHeight="1" spans="1:7">
      <c r="A257" s="128"/>
      <c r="B257" s="56"/>
      <c r="C257" s="56"/>
      <c r="D257" s="56"/>
      <c r="E257" s="144" t="s">
        <v>331</v>
      </c>
      <c r="F257" s="7" t="s">
        <v>44</v>
      </c>
      <c r="G257" s="56"/>
    </row>
    <row r="258" s="121" customFormat="1" ht="17.5" hidden="1" customHeight="1" spans="1:7">
      <c r="A258" s="128"/>
      <c r="B258" s="56"/>
      <c r="C258" s="56"/>
      <c r="D258" s="56"/>
      <c r="E258" s="144" t="s">
        <v>328</v>
      </c>
      <c r="F258" s="7" t="s">
        <v>40</v>
      </c>
      <c r="G258" s="56"/>
    </row>
    <row r="259" s="121" customFormat="1" ht="17.5" hidden="1" customHeight="1" spans="1:7">
      <c r="A259" s="128"/>
      <c r="B259" s="58"/>
      <c r="C259" s="58"/>
      <c r="D259" s="58"/>
      <c r="E259" s="144" t="s">
        <v>330</v>
      </c>
      <c r="F259" s="7" t="s">
        <v>67</v>
      </c>
      <c r="G259" s="58"/>
    </row>
    <row r="260" s="121" customFormat="1" ht="17.5" hidden="1" customHeight="1" spans="1:7">
      <c r="A260" s="128"/>
      <c r="B260" s="7">
        <v>20203032</v>
      </c>
      <c r="C260" s="7">
        <v>2020303223</v>
      </c>
      <c r="D260" s="216" t="s">
        <v>333</v>
      </c>
      <c r="E260" s="144" t="s">
        <v>334</v>
      </c>
      <c r="F260" s="144" t="s">
        <v>55</v>
      </c>
      <c r="G260" s="144">
        <v>7</v>
      </c>
    </row>
    <row r="261" s="121" customFormat="1" ht="17.5" hidden="1" customHeight="1" spans="1:7">
      <c r="A261" s="128"/>
      <c r="B261" s="15"/>
      <c r="C261" s="15"/>
      <c r="D261" s="15"/>
      <c r="E261" s="144" t="s">
        <v>335</v>
      </c>
      <c r="F261" s="144" t="s">
        <v>50</v>
      </c>
      <c r="G261" s="12"/>
    </row>
    <row r="262" s="121" customFormat="1" ht="17.5" hidden="1" customHeight="1" spans="1:7">
      <c r="A262" s="128"/>
      <c r="B262" s="15"/>
      <c r="C262" s="15"/>
      <c r="D262" s="15"/>
      <c r="E262" s="144" t="s">
        <v>336</v>
      </c>
      <c r="F262" s="144" t="s">
        <v>55</v>
      </c>
      <c r="G262" s="12"/>
    </row>
    <row r="263" s="121" customFormat="1" ht="17.5" hidden="1" customHeight="1" spans="1:7">
      <c r="A263" s="128"/>
      <c r="B263" s="7">
        <v>20203034</v>
      </c>
      <c r="C263" s="7">
        <v>2020303408</v>
      </c>
      <c r="D263" s="216" t="s">
        <v>337</v>
      </c>
      <c r="E263" s="7" t="s">
        <v>334</v>
      </c>
      <c r="F263" s="7" t="s">
        <v>115</v>
      </c>
      <c r="G263" s="7">
        <v>3</v>
      </c>
    </row>
    <row r="264" s="121" customFormat="1" ht="17.5" hidden="1" customHeight="1" spans="1:7">
      <c r="A264" s="128"/>
      <c r="B264" s="7">
        <v>20203035</v>
      </c>
      <c r="C264" s="7">
        <v>2020303533</v>
      </c>
      <c r="D264" s="216" t="s">
        <v>338</v>
      </c>
      <c r="E264" s="7" t="s">
        <v>105</v>
      </c>
      <c r="F264" s="7" t="s">
        <v>55</v>
      </c>
      <c r="G264" s="7">
        <v>4</v>
      </c>
    </row>
    <row r="265" s="121" customFormat="1" ht="17.5" hidden="1" customHeight="1" spans="1:7">
      <c r="A265" s="128"/>
      <c r="B265" s="15"/>
      <c r="C265" s="15"/>
      <c r="D265" s="15"/>
      <c r="E265" s="7" t="s">
        <v>105</v>
      </c>
      <c r="F265" s="7" t="s">
        <v>97</v>
      </c>
      <c r="G265" s="15"/>
    </row>
    <row r="266" s="121" customFormat="1" ht="17.5" hidden="1" customHeight="1" spans="1:7">
      <c r="A266" s="128"/>
      <c r="B266" s="144">
        <v>20203635</v>
      </c>
      <c r="C266" s="144">
        <v>2020363528</v>
      </c>
      <c r="D266" s="144" t="s">
        <v>339</v>
      </c>
      <c r="E266" s="144" t="s">
        <v>336</v>
      </c>
      <c r="F266" s="144" t="s">
        <v>55</v>
      </c>
      <c r="G266" s="144">
        <v>2</v>
      </c>
    </row>
    <row r="267" s="121" customFormat="1" ht="17.5" hidden="1" customHeight="1" spans="1:7">
      <c r="A267" s="128"/>
      <c r="B267" s="52">
        <v>20212731</v>
      </c>
      <c r="C267" s="15">
        <v>2021273113</v>
      </c>
      <c r="D267" s="15" t="s">
        <v>340</v>
      </c>
      <c r="E267" s="15" t="s">
        <v>341</v>
      </c>
      <c r="F267" s="144" t="s">
        <v>47</v>
      </c>
      <c r="G267" s="15">
        <v>2</v>
      </c>
    </row>
    <row r="268" s="121" customFormat="1" ht="17.5" hidden="1" customHeight="1" spans="1:7">
      <c r="A268" s="128"/>
      <c r="B268" s="56"/>
      <c r="C268" s="52">
        <v>2021273126</v>
      </c>
      <c r="D268" s="52" t="s">
        <v>342</v>
      </c>
      <c r="E268" s="15" t="s">
        <v>51</v>
      </c>
      <c r="F268" s="144" t="s">
        <v>67</v>
      </c>
      <c r="G268" s="15">
        <v>2</v>
      </c>
    </row>
    <row r="269" s="121" customFormat="1" ht="17.5" hidden="1" customHeight="1" spans="1:7">
      <c r="A269" s="128"/>
      <c r="B269" s="58"/>
      <c r="C269" s="58"/>
      <c r="D269" s="58"/>
      <c r="E269" s="15" t="s">
        <v>343</v>
      </c>
      <c r="F269" s="144" t="s">
        <v>115</v>
      </c>
      <c r="G269" s="15">
        <v>3</v>
      </c>
    </row>
    <row r="270" s="121" customFormat="1" ht="17.5" hidden="1" customHeight="1" spans="1:7">
      <c r="A270" s="128"/>
      <c r="B270" s="110">
        <v>20212831</v>
      </c>
      <c r="C270" s="7">
        <v>2021283101</v>
      </c>
      <c r="D270" s="144" t="s">
        <v>344</v>
      </c>
      <c r="E270" s="144" t="s">
        <v>105</v>
      </c>
      <c r="F270" s="144" t="s">
        <v>47</v>
      </c>
      <c r="G270" s="144">
        <v>2</v>
      </c>
    </row>
    <row r="271" s="121" customFormat="1" ht="17.5" hidden="1" customHeight="1" spans="1:7">
      <c r="A271" s="128"/>
      <c r="B271" s="112"/>
      <c r="C271" s="7">
        <v>2021283126</v>
      </c>
      <c r="D271" s="15" t="s">
        <v>345</v>
      </c>
      <c r="E271" s="144" t="s">
        <v>105</v>
      </c>
      <c r="F271" s="144" t="s">
        <v>47</v>
      </c>
      <c r="G271" s="15">
        <v>2</v>
      </c>
    </row>
    <row r="272" s="121" customFormat="1" ht="17.5" hidden="1" customHeight="1" spans="1:7">
      <c r="A272" s="128"/>
      <c r="B272" s="112"/>
      <c r="C272" s="7">
        <v>2021283140</v>
      </c>
      <c r="D272" s="15" t="s">
        <v>346</v>
      </c>
      <c r="E272" s="144" t="s">
        <v>105</v>
      </c>
      <c r="F272" s="144" t="s">
        <v>47</v>
      </c>
      <c r="G272" s="15">
        <v>2</v>
      </c>
    </row>
    <row r="273" s="121" customFormat="1" ht="17.5" hidden="1" customHeight="1" spans="1:7">
      <c r="A273" s="128"/>
      <c r="B273" s="134"/>
      <c r="C273" s="7">
        <v>2021283139</v>
      </c>
      <c r="D273" s="15" t="s">
        <v>347</v>
      </c>
      <c r="E273" s="144" t="s">
        <v>105</v>
      </c>
      <c r="F273" s="144" t="s">
        <v>47</v>
      </c>
      <c r="G273" s="15">
        <v>2</v>
      </c>
    </row>
    <row r="274" s="121" customFormat="1" ht="17.5" hidden="1" customHeight="1" spans="1:7">
      <c r="A274" s="128"/>
      <c r="B274" s="7">
        <v>20212841</v>
      </c>
      <c r="C274" s="144">
        <v>2021284103</v>
      </c>
      <c r="D274" s="144" t="s">
        <v>348</v>
      </c>
      <c r="E274" s="144" t="s">
        <v>349</v>
      </c>
      <c r="F274" s="144" t="s">
        <v>50</v>
      </c>
      <c r="G274" s="144">
        <v>3</v>
      </c>
    </row>
    <row r="275" s="121" customFormat="1" ht="17.5" hidden="1" customHeight="1" spans="1:7">
      <c r="A275" s="128"/>
      <c r="B275" s="144">
        <v>20213032</v>
      </c>
      <c r="C275" s="144">
        <v>2021303202</v>
      </c>
      <c r="D275" s="144" t="s">
        <v>350</v>
      </c>
      <c r="E275" s="144" t="s">
        <v>351</v>
      </c>
      <c r="F275" s="144" t="s">
        <v>47</v>
      </c>
      <c r="G275" s="144">
        <v>2</v>
      </c>
    </row>
    <row r="276" s="121" customFormat="1" ht="17.5" hidden="1" customHeight="1" spans="1:7">
      <c r="A276" s="128"/>
      <c r="B276" s="7">
        <v>20203631</v>
      </c>
      <c r="C276" s="7">
        <v>2020363131</v>
      </c>
      <c r="D276" s="216" t="s">
        <v>352</v>
      </c>
      <c r="E276" s="7" t="s">
        <v>153</v>
      </c>
      <c r="F276" s="7" t="s">
        <v>40</v>
      </c>
      <c r="G276" s="7">
        <v>2</v>
      </c>
    </row>
    <row r="277" s="121" customFormat="1" ht="17.5" hidden="1" customHeight="1" spans="1:7">
      <c r="A277" s="128"/>
      <c r="B277" s="7">
        <v>20203634</v>
      </c>
      <c r="C277" s="7">
        <v>2020363404</v>
      </c>
      <c r="D277" s="216" t="s">
        <v>353</v>
      </c>
      <c r="E277" s="7" t="s">
        <v>336</v>
      </c>
      <c r="F277" s="7" t="s">
        <v>55</v>
      </c>
      <c r="G277" s="7">
        <v>4</v>
      </c>
    </row>
    <row r="278" s="121" customFormat="1" ht="17.5" hidden="1" customHeight="1" spans="1:7">
      <c r="A278" s="128"/>
      <c r="B278" s="15"/>
      <c r="C278" s="15"/>
      <c r="D278" s="15"/>
      <c r="E278" s="7" t="s">
        <v>354</v>
      </c>
      <c r="F278" s="7" t="s">
        <v>97</v>
      </c>
      <c r="G278" s="102"/>
    </row>
    <row r="279" s="121" customFormat="1" ht="17.5" customHeight="1" spans="1:7">
      <c r="A279" s="145" t="s">
        <v>5</v>
      </c>
      <c r="B279" s="15">
        <v>20192332</v>
      </c>
      <c r="C279" s="53">
        <v>2019233205</v>
      </c>
      <c r="D279" s="53" t="s">
        <v>355</v>
      </c>
      <c r="E279" s="15" t="s">
        <v>356</v>
      </c>
      <c r="F279" s="54" t="s">
        <v>55</v>
      </c>
      <c r="G279" s="15">
        <v>2</v>
      </c>
    </row>
    <row r="280" s="121" customFormat="1" ht="17.5" customHeight="1" spans="1:7">
      <c r="A280" s="145"/>
      <c r="B280" s="52">
        <v>20202331</v>
      </c>
      <c r="C280" s="52">
        <v>2020233128</v>
      </c>
      <c r="D280" s="52" t="s">
        <v>357</v>
      </c>
      <c r="E280" s="15" t="s">
        <v>358</v>
      </c>
      <c r="F280" s="15" t="s">
        <v>55</v>
      </c>
      <c r="G280" s="52">
        <v>16</v>
      </c>
    </row>
    <row r="281" s="121" customFormat="1" ht="17.5" customHeight="1" spans="1:7">
      <c r="A281" s="145"/>
      <c r="B281" s="56"/>
      <c r="C281" s="56"/>
      <c r="D281" s="56"/>
      <c r="E281" s="52" t="s">
        <v>359</v>
      </c>
      <c r="F281" s="15" t="s">
        <v>55</v>
      </c>
      <c r="G281" s="56"/>
    </row>
    <row r="282" s="121" customFormat="1" ht="17.5" customHeight="1" spans="1:7">
      <c r="A282" s="145"/>
      <c r="B282" s="56"/>
      <c r="C282" s="56"/>
      <c r="D282" s="56"/>
      <c r="E282" s="58"/>
      <c r="F282" s="15" t="s">
        <v>47</v>
      </c>
      <c r="G282" s="56"/>
    </row>
    <row r="283" s="121" customFormat="1" ht="17.5" customHeight="1" spans="1:7">
      <c r="A283" s="145"/>
      <c r="B283" s="56"/>
      <c r="C283" s="56"/>
      <c r="D283" s="56"/>
      <c r="E283" s="15" t="s">
        <v>360</v>
      </c>
      <c r="F283" s="15" t="s">
        <v>264</v>
      </c>
      <c r="G283" s="56"/>
    </row>
    <row r="284" s="121" customFormat="1" ht="17.5" customHeight="1" spans="1:7">
      <c r="A284" s="145"/>
      <c r="B284" s="56"/>
      <c r="C284" s="56"/>
      <c r="D284" s="56"/>
      <c r="E284" s="52" t="s">
        <v>149</v>
      </c>
      <c r="F284" s="15" t="s">
        <v>67</v>
      </c>
      <c r="G284" s="56"/>
    </row>
    <row r="285" s="121" customFormat="1" ht="17.5" customHeight="1" spans="1:7">
      <c r="A285" s="145"/>
      <c r="B285" s="56"/>
      <c r="C285" s="56"/>
      <c r="D285" s="56"/>
      <c r="E285" s="15" t="s">
        <v>358</v>
      </c>
      <c r="F285" s="15" t="s">
        <v>40</v>
      </c>
      <c r="G285" s="56"/>
    </row>
    <row r="286" s="121" customFormat="1" ht="17.5" customHeight="1" spans="1:7">
      <c r="A286" s="145"/>
      <c r="B286" s="56"/>
      <c r="C286" s="56"/>
      <c r="D286" s="56"/>
      <c r="E286" s="15" t="s">
        <v>65</v>
      </c>
      <c r="F286" s="15" t="s">
        <v>67</v>
      </c>
      <c r="G286" s="56"/>
    </row>
    <row r="287" s="121" customFormat="1" ht="17.5" customHeight="1" spans="1:7">
      <c r="A287" s="145"/>
      <c r="B287" s="56"/>
      <c r="C287" s="58"/>
      <c r="D287" s="58"/>
      <c r="E287" s="15" t="s">
        <v>361</v>
      </c>
      <c r="F287" s="15" t="s">
        <v>67</v>
      </c>
      <c r="G287" s="58"/>
    </row>
    <row r="288" ht="18.75" spans="1:7">
      <c r="A288" s="146"/>
      <c r="B288" s="56"/>
      <c r="C288" s="52">
        <v>2020233129</v>
      </c>
      <c r="D288" s="52" t="s">
        <v>362</v>
      </c>
      <c r="E288" s="15" t="s">
        <v>359</v>
      </c>
      <c r="F288" s="15" t="s">
        <v>47</v>
      </c>
      <c r="G288" s="52">
        <v>8</v>
      </c>
    </row>
    <row r="289" ht="18.75" spans="1:7">
      <c r="A289" s="146"/>
      <c r="B289" s="56"/>
      <c r="C289" s="56"/>
      <c r="D289" s="56"/>
      <c r="E289" s="15" t="s">
        <v>149</v>
      </c>
      <c r="F289" s="15" t="s">
        <v>67</v>
      </c>
      <c r="G289" s="56"/>
    </row>
    <row r="290" ht="18.75" spans="1:7">
      <c r="A290" s="146"/>
      <c r="B290" s="56"/>
      <c r="C290" s="56"/>
      <c r="D290" s="56"/>
      <c r="E290" s="15" t="s">
        <v>65</v>
      </c>
      <c r="F290" s="15" t="s">
        <v>67</v>
      </c>
      <c r="G290" s="56"/>
    </row>
    <row r="291" ht="18.75" spans="1:7">
      <c r="A291" s="146"/>
      <c r="B291" s="56"/>
      <c r="C291" s="58"/>
      <c r="D291" s="58"/>
      <c r="E291" s="15" t="s">
        <v>361</v>
      </c>
      <c r="F291" s="15" t="s">
        <v>67</v>
      </c>
      <c r="G291" s="58"/>
    </row>
    <row r="292" ht="18.75" spans="1:7">
      <c r="A292" s="146"/>
      <c r="B292" s="56"/>
      <c r="C292" s="52">
        <v>2020233136</v>
      </c>
      <c r="D292" s="52" t="s">
        <v>363</v>
      </c>
      <c r="E292" s="15" t="s">
        <v>359</v>
      </c>
      <c r="F292" s="15" t="s">
        <v>47</v>
      </c>
      <c r="G292" s="52">
        <v>8</v>
      </c>
    </row>
    <row r="293" ht="18.75" spans="1:7">
      <c r="A293" s="146"/>
      <c r="B293" s="56"/>
      <c r="C293" s="56"/>
      <c r="D293" s="56"/>
      <c r="E293" s="15" t="s">
        <v>364</v>
      </c>
      <c r="F293" s="15" t="s">
        <v>67</v>
      </c>
      <c r="G293" s="56"/>
    </row>
    <row r="294" ht="18.75" spans="1:7">
      <c r="A294" s="146"/>
      <c r="B294" s="56"/>
      <c r="C294" s="56"/>
      <c r="D294" s="56"/>
      <c r="E294" s="15" t="s">
        <v>65</v>
      </c>
      <c r="F294" s="15" t="s">
        <v>67</v>
      </c>
      <c r="G294" s="56"/>
    </row>
    <row r="295" ht="18.75" spans="1:7">
      <c r="A295" s="146"/>
      <c r="B295" s="58"/>
      <c r="C295" s="58"/>
      <c r="D295" s="58"/>
      <c r="E295" s="15" t="s">
        <v>361</v>
      </c>
      <c r="F295" s="15" t="s">
        <v>67</v>
      </c>
      <c r="G295" s="58"/>
    </row>
    <row r="296" ht="18.75" spans="1:7">
      <c r="A296" s="146"/>
      <c r="B296" s="72">
        <v>20202332</v>
      </c>
      <c r="C296" s="72">
        <v>2018233204</v>
      </c>
      <c r="D296" s="72" t="s">
        <v>365</v>
      </c>
      <c r="E296" s="15" t="s">
        <v>366</v>
      </c>
      <c r="F296" s="54" t="s">
        <v>55</v>
      </c>
      <c r="G296" s="72">
        <v>4</v>
      </c>
    </row>
    <row r="297" ht="18.75" spans="1:7">
      <c r="A297" s="146"/>
      <c r="B297" s="138"/>
      <c r="C297" s="75"/>
      <c r="D297" s="75"/>
      <c r="E297" s="15" t="s">
        <v>358</v>
      </c>
      <c r="F297" s="54" t="s">
        <v>55</v>
      </c>
      <c r="G297" s="75"/>
    </row>
    <row r="298" ht="18.75" spans="1:7">
      <c r="A298" s="146"/>
      <c r="B298" s="138"/>
      <c r="C298" s="72">
        <v>2018233230</v>
      </c>
      <c r="D298" s="72" t="s">
        <v>367</v>
      </c>
      <c r="E298" s="15" t="s">
        <v>366</v>
      </c>
      <c r="F298" s="54" t="s">
        <v>55</v>
      </c>
      <c r="G298" s="72">
        <v>4</v>
      </c>
    </row>
    <row r="299" ht="18.75" spans="1:7">
      <c r="A299" s="81"/>
      <c r="B299" s="138"/>
      <c r="C299" s="75"/>
      <c r="D299" s="75"/>
      <c r="E299" s="15" t="s">
        <v>358</v>
      </c>
      <c r="F299" s="54" t="s">
        <v>55</v>
      </c>
      <c r="G299" s="75"/>
    </row>
    <row r="300" ht="18.75" spans="1:7">
      <c r="A300" s="81"/>
      <c r="B300" s="138"/>
      <c r="C300" s="53">
        <v>2020233230</v>
      </c>
      <c r="D300" s="53" t="s">
        <v>368</v>
      </c>
      <c r="E300" s="15" t="s">
        <v>358</v>
      </c>
      <c r="F300" s="54" t="s">
        <v>55</v>
      </c>
      <c r="G300" s="53">
        <v>2</v>
      </c>
    </row>
    <row r="301" ht="18.75" spans="1:7">
      <c r="A301" s="81"/>
      <c r="B301" s="138"/>
      <c r="C301" s="72">
        <v>2020233209</v>
      </c>
      <c r="D301" s="72" t="s">
        <v>369</v>
      </c>
      <c r="E301" s="15" t="s">
        <v>366</v>
      </c>
      <c r="F301" s="54" t="s">
        <v>55</v>
      </c>
      <c r="G301" s="72">
        <v>12</v>
      </c>
    </row>
    <row r="302" ht="18.75" spans="1:7">
      <c r="A302" s="81"/>
      <c r="B302" s="138"/>
      <c r="C302" s="138"/>
      <c r="D302" s="138"/>
      <c r="E302" s="15" t="s">
        <v>358</v>
      </c>
      <c r="F302" s="54" t="s">
        <v>55</v>
      </c>
      <c r="G302" s="138"/>
    </row>
    <row r="303" ht="18.75" spans="1:7">
      <c r="A303" s="81"/>
      <c r="B303" s="138"/>
      <c r="C303" s="138"/>
      <c r="D303" s="138"/>
      <c r="E303" s="15" t="s">
        <v>359</v>
      </c>
      <c r="F303" s="54" t="s">
        <v>55</v>
      </c>
      <c r="G303" s="138"/>
    </row>
    <row r="304" ht="18.75" spans="1:7">
      <c r="A304" s="81"/>
      <c r="B304" s="138"/>
      <c r="C304" s="138"/>
      <c r="D304" s="138"/>
      <c r="E304" s="15" t="s">
        <v>360</v>
      </c>
      <c r="F304" s="54" t="s">
        <v>97</v>
      </c>
      <c r="G304" s="138"/>
    </row>
    <row r="305" ht="18.75" spans="1:7">
      <c r="A305" s="81"/>
      <c r="B305" s="138"/>
      <c r="C305" s="138"/>
      <c r="D305" s="138"/>
      <c r="E305" s="15" t="s">
        <v>359</v>
      </c>
      <c r="F305" s="54" t="s">
        <v>47</v>
      </c>
      <c r="G305" s="138"/>
    </row>
    <row r="306" ht="18.75" spans="1:7">
      <c r="A306" s="81"/>
      <c r="B306" s="138"/>
      <c r="C306" s="75"/>
      <c r="D306" s="75"/>
      <c r="E306" s="15" t="s">
        <v>153</v>
      </c>
      <c r="F306" s="54" t="s">
        <v>40</v>
      </c>
      <c r="G306" s="75"/>
    </row>
    <row r="307" ht="18.75" spans="1:7">
      <c r="A307" s="81"/>
      <c r="B307" s="138"/>
      <c r="C307" s="72">
        <v>2020233236</v>
      </c>
      <c r="D307" s="72" t="s">
        <v>370</v>
      </c>
      <c r="E307" s="15" t="s">
        <v>153</v>
      </c>
      <c r="F307" s="54" t="s">
        <v>40</v>
      </c>
      <c r="G307" s="52">
        <v>6</v>
      </c>
    </row>
    <row r="308" ht="18.75" spans="1:7">
      <c r="A308" s="81"/>
      <c r="B308" s="138"/>
      <c r="C308" s="138"/>
      <c r="D308" s="138"/>
      <c r="E308" s="15" t="s">
        <v>358</v>
      </c>
      <c r="F308" s="54" t="s">
        <v>40</v>
      </c>
      <c r="G308" s="56"/>
    </row>
    <row r="309" ht="18.75" spans="1:7">
      <c r="A309" s="81"/>
      <c r="B309" s="138"/>
      <c r="C309" s="75"/>
      <c r="D309" s="75"/>
      <c r="E309" s="15" t="s">
        <v>359</v>
      </c>
      <c r="F309" s="15" t="s">
        <v>47</v>
      </c>
      <c r="G309" s="58"/>
    </row>
    <row r="310" ht="18.75" spans="1:7">
      <c r="A310" s="81"/>
      <c r="B310" s="75"/>
      <c r="C310" s="53">
        <v>2020233226</v>
      </c>
      <c r="D310" s="15" t="s">
        <v>371</v>
      </c>
      <c r="E310" s="15" t="s">
        <v>65</v>
      </c>
      <c r="F310" s="15" t="s">
        <v>67</v>
      </c>
      <c r="G310" s="15">
        <v>2</v>
      </c>
    </row>
    <row r="311" ht="18.75" spans="1:7">
      <c r="A311" s="81"/>
      <c r="B311" s="72">
        <v>20212331</v>
      </c>
      <c r="C311" s="53">
        <v>2021233111</v>
      </c>
      <c r="D311" s="53" t="s">
        <v>372</v>
      </c>
      <c r="E311" s="15" t="s">
        <v>373</v>
      </c>
      <c r="F311" s="54" t="s">
        <v>47</v>
      </c>
      <c r="G311" s="53">
        <v>2</v>
      </c>
    </row>
    <row r="312" ht="18.75" spans="1:7">
      <c r="A312" s="81"/>
      <c r="B312" s="14"/>
      <c r="C312" s="72">
        <v>2021233115</v>
      </c>
      <c r="D312" s="72" t="s">
        <v>374</v>
      </c>
      <c r="E312" s="15" t="s">
        <v>375</v>
      </c>
      <c r="F312" s="54" t="s">
        <v>97</v>
      </c>
      <c r="G312" s="72">
        <v>6</v>
      </c>
    </row>
    <row r="313" ht="18.75" spans="1:7">
      <c r="A313" s="81"/>
      <c r="B313" s="14"/>
      <c r="C313" s="138"/>
      <c r="D313" s="138"/>
      <c r="E313" s="15" t="s">
        <v>51</v>
      </c>
      <c r="F313" s="54" t="s">
        <v>47</v>
      </c>
      <c r="G313" s="138"/>
    </row>
    <row r="314" ht="18.75" spans="1:7">
      <c r="A314" s="81"/>
      <c r="B314" s="14"/>
      <c r="C314" s="138"/>
      <c r="D314" s="138"/>
      <c r="E314" s="147" t="s">
        <v>373</v>
      </c>
      <c r="F314" s="110" t="s">
        <v>47</v>
      </c>
      <c r="G314" s="138"/>
    </row>
    <row r="315" ht="18.75" spans="1:7">
      <c r="A315" s="81"/>
      <c r="B315" s="14"/>
      <c r="C315" s="72">
        <v>2021233126</v>
      </c>
      <c r="D315" s="72" t="s">
        <v>376</v>
      </c>
      <c r="E315" s="7" t="s">
        <v>375</v>
      </c>
      <c r="F315" s="7" t="s">
        <v>97</v>
      </c>
      <c r="G315" s="72">
        <v>4</v>
      </c>
    </row>
    <row r="316" ht="18.75" spans="1:7">
      <c r="A316" s="81"/>
      <c r="B316" s="14"/>
      <c r="C316" s="75"/>
      <c r="D316" s="75"/>
      <c r="E316" s="7" t="s">
        <v>373</v>
      </c>
      <c r="F316" s="7" t="s">
        <v>97</v>
      </c>
      <c r="G316" s="75"/>
    </row>
    <row r="317" ht="18.75" spans="1:7">
      <c r="A317" s="81"/>
      <c r="B317" s="14"/>
      <c r="C317" s="72">
        <v>2021233113</v>
      </c>
      <c r="D317" s="72" t="s">
        <v>377</v>
      </c>
      <c r="E317" s="7" t="s">
        <v>373</v>
      </c>
      <c r="F317" s="7" t="s">
        <v>97</v>
      </c>
      <c r="G317" s="72">
        <v>6</v>
      </c>
    </row>
    <row r="318" ht="18.75" spans="1:7">
      <c r="A318" s="81"/>
      <c r="B318" s="14"/>
      <c r="C318" s="138"/>
      <c r="D318" s="138"/>
      <c r="E318" s="7" t="s">
        <v>373</v>
      </c>
      <c r="F318" s="7" t="s">
        <v>47</v>
      </c>
      <c r="G318" s="138"/>
    </row>
    <row r="319" ht="18.75" spans="1:7">
      <c r="A319" s="81"/>
      <c r="B319" s="14"/>
      <c r="C319" s="75"/>
      <c r="D319" s="75"/>
      <c r="E319" s="7" t="s">
        <v>378</v>
      </c>
      <c r="F319" s="7" t="s">
        <v>97</v>
      </c>
      <c r="G319" s="75"/>
    </row>
    <row r="320" ht="18.75" spans="1:7">
      <c r="A320" s="81"/>
      <c r="B320" s="14"/>
      <c r="C320" s="72">
        <v>2021233117</v>
      </c>
      <c r="D320" s="72" t="s">
        <v>379</v>
      </c>
      <c r="E320" s="7" t="s">
        <v>380</v>
      </c>
      <c r="F320" s="7" t="s">
        <v>254</v>
      </c>
      <c r="G320" s="72">
        <v>4</v>
      </c>
    </row>
    <row r="321" ht="18.75" spans="1:7">
      <c r="A321" s="81"/>
      <c r="B321" s="14"/>
      <c r="C321" s="75"/>
      <c r="D321" s="75"/>
      <c r="E321" s="7" t="s">
        <v>69</v>
      </c>
      <c r="F321" s="7" t="s">
        <v>254</v>
      </c>
      <c r="G321" s="75"/>
    </row>
    <row r="322" ht="18.75" spans="1:7">
      <c r="A322" s="81"/>
      <c r="B322" s="14"/>
      <c r="C322" s="53">
        <v>2021233116</v>
      </c>
      <c r="D322" s="53" t="s">
        <v>381</v>
      </c>
      <c r="E322" s="7" t="s">
        <v>373</v>
      </c>
      <c r="F322" s="7" t="s">
        <v>47</v>
      </c>
      <c r="G322" s="53">
        <v>2</v>
      </c>
    </row>
    <row r="323" ht="18.75" spans="1:7">
      <c r="A323" s="81"/>
      <c r="B323" s="14"/>
      <c r="C323" s="53">
        <v>2021233110</v>
      </c>
      <c r="D323" s="53" t="s">
        <v>382</v>
      </c>
      <c r="E323" s="7" t="s">
        <v>373</v>
      </c>
      <c r="F323" s="7" t="s">
        <v>47</v>
      </c>
      <c r="G323" s="53">
        <v>2</v>
      </c>
    </row>
    <row r="324" ht="18.75" spans="1:7">
      <c r="A324" s="81"/>
      <c r="B324" s="14"/>
      <c r="C324" s="53">
        <v>2021233122</v>
      </c>
      <c r="D324" s="53" t="s">
        <v>383</v>
      </c>
      <c r="E324" s="7" t="s">
        <v>373</v>
      </c>
      <c r="F324" s="7" t="s">
        <v>47</v>
      </c>
      <c r="G324" s="53">
        <v>2</v>
      </c>
    </row>
    <row r="325" ht="18.75" spans="1:7">
      <c r="A325" s="81"/>
      <c r="B325" s="14"/>
      <c r="C325" s="53">
        <v>2021233121</v>
      </c>
      <c r="D325" s="53" t="s">
        <v>384</v>
      </c>
      <c r="E325" s="7" t="s">
        <v>373</v>
      </c>
      <c r="F325" s="7" t="s">
        <v>47</v>
      </c>
      <c r="G325" s="53">
        <v>2</v>
      </c>
    </row>
    <row r="326" ht="18.75" spans="1:7">
      <c r="A326" s="81"/>
      <c r="B326" s="14"/>
      <c r="C326" s="53">
        <v>2021233128</v>
      </c>
      <c r="D326" s="53" t="s">
        <v>385</v>
      </c>
      <c r="E326" s="7" t="s">
        <v>373</v>
      </c>
      <c r="F326" s="7" t="s">
        <v>47</v>
      </c>
      <c r="G326" s="53">
        <v>2</v>
      </c>
    </row>
    <row r="327" ht="18.75" spans="1:7">
      <c r="A327" s="81"/>
      <c r="B327" s="14"/>
      <c r="C327" s="53">
        <v>2021233123</v>
      </c>
      <c r="D327" s="53" t="s">
        <v>386</v>
      </c>
      <c r="E327" s="7" t="s">
        <v>373</v>
      </c>
      <c r="F327" s="7" t="s">
        <v>47</v>
      </c>
      <c r="G327" s="53">
        <v>2</v>
      </c>
    </row>
    <row r="328" ht="18.75" spans="1:7">
      <c r="A328" s="81"/>
      <c r="B328" s="14"/>
      <c r="C328" s="72">
        <v>2021233114</v>
      </c>
      <c r="D328" s="72" t="s">
        <v>387</v>
      </c>
      <c r="E328" s="7" t="s">
        <v>375</v>
      </c>
      <c r="F328" s="7" t="s">
        <v>97</v>
      </c>
      <c r="G328" s="72">
        <v>12</v>
      </c>
    </row>
    <row r="329" ht="18.75" spans="1:7">
      <c r="A329" s="81"/>
      <c r="B329" s="14"/>
      <c r="C329" s="138"/>
      <c r="D329" s="138"/>
      <c r="E329" s="7" t="s">
        <v>375</v>
      </c>
      <c r="F329" s="7" t="s">
        <v>67</v>
      </c>
      <c r="G329" s="138"/>
    </row>
    <row r="330" ht="18.75" spans="1:7">
      <c r="A330" s="81"/>
      <c r="B330" s="14"/>
      <c r="C330" s="138"/>
      <c r="D330" s="138"/>
      <c r="E330" s="7" t="s">
        <v>373</v>
      </c>
      <c r="F330" s="7" t="s">
        <v>97</v>
      </c>
      <c r="G330" s="138"/>
    </row>
    <row r="331" ht="18.75" spans="1:7">
      <c r="A331" s="81"/>
      <c r="B331" s="14"/>
      <c r="C331" s="138"/>
      <c r="D331" s="138"/>
      <c r="E331" s="7" t="s">
        <v>373</v>
      </c>
      <c r="F331" s="7" t="s">
        <v>47</v>
      </c>
      <c r="G331" s="138"/>
    </row>
    <row r="332" ht="18.75" spans="1:7">
      <c r="A332" s="81"/>
      <c r="B332" s="14"/>
      <c r="C332" s="138"/>
      <c r="D332" s="138"/>
      <c r="E332" s="7" t="s">
        <v>378</v>
      </c>
      <c r="F332" s="7" t="s">
        <v>97</v>
      </c>
      <c r="G332" s="138"/>
    </row>
    <row r="333" ht="18.75" spans="1:7">
      <c r="A333" s="81"/>
      <c r="B333" s="59"/>
      <c r="C333" s="138"/>
      <c r="D333" s="138"/>
      <c r="E333" s="7" t="s">
        <v>388</v>
      </c>
      <c r="F333" s="7" t="s">
        <v>67</v>
      </c>
      <c r="G333" s="75"/>
    </row>
    <row r="334" ht="18.75" spans="1:7">
      <c r="A334" s="81"/>
      <c r="B334" s="72">
        <v>20212332</v>
      </c>
      <c r="C334" s="72">
        <v>2021233203</v>
      </c>
      <c r="D334" s="72" t="s">
        <v>389</v>
      </c>
      <c r="E334" s="15" t="s">
        <v>158</v>
      </c>
      <c r="F334" s="54" t="s">
        <v>50</v>
      </c>
      <c r="G334" s="72">
        <v>26</v>
      </c>
    </row>
    <row r="335" ht="18.75" spans="1:7">
      <c r="A335" s="81"/>
      <c r="B335" s="138"/>
      <c r="C335" s="138"/>
      <c r="D335" s="138"/>
      <c r="E335" s="52" t="s">
        <v>373</v>
      </c>
      <c r="F335" s="54" t="s">
        <v>55</v>
      </c>
      <c r="G335" s="138"/>
    </row>
    <row r="336" ht="18.75" spans="1:7">
      <c r="A336" s="81"/>
      <c r="B336" s="138"/>
      <c r="C336" s="138"/>
      <c r="D336" s="138"/>
      <c r="E336" s="58"/>
      <c r="F336" s="54" t="s">
        <v>47</v>
      </c>
      <c r="G336" s="138"/>
    </row>
    <row r="337" ht="18.75" spans="1:7">
      <c r="A337" s="81"/>
      <c r="B337" s="138"/>
      <c r="C337" s="138"/>
      <c r="D337" s="138"/>
      <c r="E337" s="52" t="s">
        <v>388</v>
      </c>
      <c r="F337" s="54" t="s">
        <v>55</v>
      </c>
      <c r="G337" s="138"/>
    </row>
    <row r="338" ht="18.75" spans="1:7">
      <c r="A338" s="81"/>
      <c r="B338" s="138"/>
      <c r="C338" s="138"/>
      <c r="D338" s="138"/>
      <c r="E338" s="58"/>
      <c r="F338" s="54" t="s">
        <v>67</v>
      </c>
      <c r="G338" s="138"/>
    </row>
    <row r="339" ht="18.75" spans="1:7">
      <c r="A339" s="81"/>
      <c r="B339" s="138"/>
      <c r="C339" s="138"/>
      <c r="D339" s="138"/>
      <c r="E339" s="58" t="s">
        <v>380</v>
      </c>
      <c r="F339" s="54" t="s">
        <v>55</v>
      </c>
      <c r="G339" s="138"/>
    </row>
    <row r="340" ht="18.75" spans="1:7">
      <c r="A340" s="81"/>
      <c r="B340" s="138"/>
      <c r="C340" s="138"/>
      <c r="D340" s="138"/>
      <c r="E340" s="15" t="s">
        <v>390</v>
      </c>
      <c r="F340" s="54" t="s">
        <v>264</v>
      </c>
      <c r="G340" s="138"/>
    </row>
    <row r="341" ht="18.75" spans="1:7">
      <c r="A341" s="81"/>
      <c r="B341" s="138"/>
      <c r="C341" s="138"/>
      <c r="D341" s="138"/>
      <c r="E341" s="15" t="s">
        <v>378</v>
      </c>
      <c r="F341" s="54" t="s">
        <v>97</v>
      </c>
      <c r="G341" s="138"/>
    </row>
    <row r="342" ht="18.75" spans="1:7">
      <c r="A342" s="81"/>
      <c r="B342" s="138"/>
      <c r="C342" s="138"/>
      <c r="D342" s="138"/>
      <c r="E342" s="52" t="s">
        <v>375</v>
      </c>
      <c r="F342" s="54" t="s">
        <v>40</v>
      </c>
      <c r="G342" s="138"/>
    </row>
    <row r="343" ht="18.75" spans="1:7">
      <c r="A343" s="81"/>
      <c r="B343" s="138"/>
      <c r="C343" s="138"/>
      <c r="D343" s="138"/>
      <c r="E343" s="58"/>
      <c r="F343" s="54" t="s">
        <v>67</v>
      </c>
      <c r="G343" s="138"/>
    </row>
    <row r="344" ht="18.75" spans="1:7">
      <c r="A344" s="81"/>
      <c r="B344" s="138"/>
      <c r="C344" s="138"/>
      <c r="D344" s="138"/>
      <c r="E344" s="15" t="s">
        <v>69</v>
      </c>
      <c r="F344" s="54" t="s">
        <v>79</v>
      </c>
      <c r="G344" s="138"/>
    </row>
    <row r="345" ht="18.75" spans="1:7">
      <c r="A345" s="81"/>
      <c r="B345" s="138"/>
      <c r="C345" s="138"/>
      <c r="D345" s="138"/>
      <c r="E345" s="15" t="s">
        <v>51</v>
      </c>
      <c r="F345" s="54" t="s">
        <v>47</v>
      </c>
      <c r="G345" s="75"/>
    </row>
    <row r="346" ht="18.75" spans="1:7">
      <c r="A346" s="81"/>
      <c r="B346" s="72">
        <v>20212333</v>
      </c>
      <c r="C346" s="72">
        <v>2021233304</v>
      </c>
      <c r="D346" s="72" t="s">
        <v>391</v>
      </c>
      <c r="E346" s="15" t="s">
        <v>158</v>
      </c>
      <c r="F346" s="54" t="s">
        <v>115</v>
      </c>
      <c r="G346" s="53">
        <v>3</v>
      </c>
    </row>
    <row r="347" ht="18.75" spans="1:7">
      <c r="A347" s="81"/>
      <c r="B347" s="138"/>
      <c r="C347" s="138"/>
      <c r="D347" s="138"/>
      <c r="E347" s="15" t="s">
        <v>392</v>
      </c>
      <c r="F347" s="54" t="s">
        <v>67</v>
      </c>
      <c r="G347" s="53">
        <v>2</v>
      </c>
    </row>
    <row r="348" ht="18.75" spans="1:7">
      <c r="A348" s="81"/>
      <c r="B348" s="75"/>
      <c r="C348" s="75"/>
      <c r="D348" s="75"/>
      <c r="E348" s="15" t="s">
        <v>393</v>
      </c>
      <c r="F348" s="54" t="s">
        <v>67</v>
      </c>
      <c r="G348" s="53">
        <v>2</v>
      </c>
    </row>
    <row r="349" ht="18.75" spans="1:6">
      <c r="A349" s="148"/>
      <c r="B349" s="149"/>
      <c r="C349" s="148"/>
      <c r="D349" s="148"/>
      <c r="E349" s="148"/>
      <c r="F349" s="149"/>
    </row>
    <row r="350" ht="18.75" spans="1:6">
      <c r="A350" s="148"/>
      <c r="B350" s="149"/>
      <c r="C350" s="148"/>
      <c r="D350" s="148"/>
      <c r="E350" s="148"/>
      <c r="F350" s="149"/>
    </row>
    <row r="351" ht="18.75" spans="1:6">
      <c r="A351" s="148"/>
      <c r="B351" s="149"/>
      <c r="C351" s="148"/>
      <c r="D351" s="148"/>
      <c r="E351" s="148"/>
      <c r="F351" s="149"/>
    </row>
    <row r="352" ht="18.75" spans="1:6">
      <c r="A352" s="148"/>
      <c r="B352" s="149"/>
      <c r="C352" s="148"/>
      <c r="D352" s="148"/>
      <c r="E352" s="148"/>
      <c r="F352" s="149"/>
    </row>
    <row r="353" ht="18.75" spans="1:6">
      <c r="A353" s="148"/>
      <c r="B353" s="149"/>
      <c r="C353" s="148"/>
      <c r="D353" s="148"/>
      <c r="E353" s="148"/>
      <c r="F353" s="149"/>
    </row>
    <row r="354" ht="18.75" spans="1:6">
      <c r="A354" s="148"/>
      <c r="B354" s="149"/>
      <c r="C354" s="148"/>
      <c r="D354" s="148"/>
      <c r="E354" s="148"/>
      <c r="F354" s="149"/>
    </row>
    <row r="355" ht="18.75" spans="1:6">
      <c r="A355" s="148"/>
      <c r="B355" s="149"/>
      <c r="C355" s="148"/>
      <c r="D355" s="148"/>
      <c r="E355" s="148"/>
      <c r="F355" s="149"/>
    </row>
    <row r="356" ht="18.75" spans="1:6">
      <c r="A356" s="148"/>
      <c r="B356" s="149"/>
      <c r="C356" s="148"/>
      <c r="D356" s="148"/>
      <c r="E356" s="148"/>
      <c r="F356" s="149"/>
    </row>
    <row r="357" ht="18.75" spans="1:6">
      <c r="A357" s="148"/>
      <c r="B357" s="149"/>
      <c r="C357" s="148"/>
      <c r="D357" s="148"/>
      <c r="E357" s="148"/>
      <c r="F357" s="149"/>
    </row>
    <row r="358" ht="18.75" spans="1:6">
      <c r="A358" s="148"/>
      <c r="B358" s="149"/>
      <c r="C358" s="148"/>
      <c r="D358" s="148"/>
      <c r="E358" s="148"/>
      <c r="F358" s="149"/>
    </row>
    <row r="359" ht="18.75" spans="1:6">
      <c r="A359" s="148"/>
      <c r="B359" s="149"/>
      <c r="C359" s="148"/>
      <c r="D359" s="148"/>
      <c r="E359" s="148"/>
      <c r="F359" s="149"/>
    </row>
    <row r="360" ht="18.75" spans="1:6">
      <c r="A360" s="148"/>
      <c r="B360" s="149"/>
      <c r="C360" s="148"/>
      <c r="D360" s="148"/>
      <c r="E360" s="148"/>
      <c r="F360" s="149"/>
    </row>
    <row r="361" ht="18.75" spans="1:6">
      <c r="A361" s="148"/>
      <c r="B361" s="149"/>
      <c r="C361" s="148"/>
      <c r="D361" s="148"/>
      <c r="E361" s="148"/>
      <c r="F361" s="149"/>
    </row>
    <row r="362" ht="18.75" spans="1:6">
      <c r="A362" s="148"/>
      <c r="B362" s="149"/>
      <c r="C362" s="148"/>
      <c r="D362" s="148"/>
      <c r="E362" s="148"/>
      <c r="F362" s="149"/>
    </row>
    <row r="363" ht="18.75" spans="1:6">
      <c r="A363" s="148"/>
      <c r="B363" s="149"/>
      <c r="C363" s="148"/>
      <c r="D363" s="148"/>
      <c r="E363" s="148"/>
      <c r="F363" s="149"/>
    </row>
    <row r="364" ht="18.75" spans="1:6">
      <c r="A364" s="148"/>
      <c r="B364" s="149"/>
      <c r="C364" s="148"/>
      <c r="D364" s="148"/>
      <c r="E364" s="148"/>
      <c r="F364" s="149"/>
    </row>
    <row r="365" ht="18.75" spans="1:6">
      <c r="A365" s="148"/>
      <c r="B365" s="149"/>
      <c r="C365" s="148"/>
      <c r="D365" s="148"/>
      <c r="E365" s="148"/>
      <c r="F365" s="149"/>
    </row>
    <row r="366" ht="18.75" spans="1:6">
      <c r="A366" s="148"/>
      <c r="B366" s="149"/>
      <c r="C366" s="148"/>
      <c r="D366" s="148"/>
      <c r="E366" s="148"/>
      <c r="F366" s="149"/>
    </row>
    <row r="367" ht="18.75" spans="1:6">
      <c r="A367" s="148"/>
      <c r="B367" s="149"/>
      <c r="C367" s="148"/>
      <c r="D367" s="148"/>
      <c r="E367" s="148"/>
      <c r="F367" s="149"/>
    </row>
    <row r="368" ht="18.75" spans="1:6">
      <c r="A368" s="148"/>
      <c r="B368" s="149"/>
      <c r="C368" s="148"/>
      <c r="D368" s="148"/>
      <c r="E368" s="148"/>
      <c r="F368" s="149"/>
    </row>
    <row r="369" ht="18.75" spans="1:6">
      <c r="A369" s="148"/>
      <c r="B369" s="149"/>
      <c r="C369" s="148"/>
      <c r="D369" s="148"/>
      <c r="E369" s="148"/>
      <c r="F369" s="149"/>
    </row>
    <row r="370" ht="18.75" spans="1:6">
      <c r="A370" s="148"/>
      <c r="B370" s="149"/>
      <c r="C370" s="148"/>
      <c r="D370" s="148"/>
      <c r="E370" s="148"/>
      <c r="F370" s="149"/>
    </row>
    <row r="371" ht="18.75" spans="1:6">
      <c r="A371" s="148"/>
      <c r="B371" s="149"/>
      <c r="C371" s="148"/>
      <c r="D371" s="148"/>
      <c r="E371" s="148"/>
      <c r="F371" s="149"/>
    </row>
    <row r="372" ht="18.75" spans="1:6">
      <c r="A372" s="148"/>
      <c r="B372" s="149"/>
      <c r="C372" s="148"/>
      <c r="D372" s="148"/>
      <c r="E372" s="148"/>
      <c r="F372" s="149"/>
    </row>
    <row r="373" ht="18.75" spans="1:6">
      <c r="A373" s="148"/>
      <c r="B373" s="149"/>
      <c r="C373" s="148"/>
      <c r="D373" s="148"/>
      <c r="E373" s="148"/>
      <c r="F373" s="149"/>
    </row>
    <row r="374" ht="18.75" spans="1:6">
      <c r="A374" s="148"/>
      <c r="B374" s="149"/>
      <c r="C374" s="148"/>
      <c r="D374" s="148"/>
      <c r="E374" s="148"/>
      <c r="F374" s="149"/>
    </row>
    <row r="375" ht="18.75" spans="1:6">
      <c r="A375" s="148"/>
      <c r="B375" s="149"/>
      <c r="C375" s="148"/>
      <c r="D375" s="148"/>
      <c r="E375" s="148"/>
      <c r="F375" s="149"/>
    </row>
    <row r="376" ht="18.75" spans="1:6">
      <c r="A376" s="148"/>
      <c r="B376" s="149"/>
      <c r="C376" s="148"/>
      <c r="D376" s="148"/>
      <c r="E376" s="148"/>
      <c r="F376" s="149"/>
    </row>
    <row r="377" ht="18.75" spans="1:6">
      <c r="A377" s="148"/>
      <c r="B377" s="149"/>
      <c r="C377" s="148"/>
      <c r="D377" s="148"/>
      <c r="E377" s="148"/>
      <c r="F377" s="149"/>
    </row>
    <row r="378" ht="18.75" spans="1:6">
      <c r="A378" s="148"/>
      <c r="B378" s="149"/>
      <c r="C378" s="148"/>
      <c r="D378" s="148"/>
      <c r="E378" s="148"/>
      <c r="F378" s="149"/>
    </row>
    <row r="379" ht="18.75" spans="1:6">
      <c r="A379" s="148"/>
      <c r="B379" s="149"/>
      <c r="C379" s="148"/>
      <c r="D379" s="148"/>
      <c r="E379" s="148"/>
      <c r="F379" s="149"/>
    </row>
    <row r="380" ht="18.75" spans="1:6">
      <c r="A380" s="148"/>
      <c r="B380" s="149"/>
      <c r="C380" s="148"/>
      <c r="D380" s="148"/>
      <c r="E380" s="148"/>
      <c r="F380" s="149"/>
    </row>
  </sheetData>
  <autoFilter ref="A2:I348">
    <filterColumn colId="0">
      <customFilters>
        <customFilter operator="equal" val="马克思主义学院"/>
      </customFilters>
    </filterColumn>
    <extLst/>
  </autoFilter>
  <mergeCells count="244">
    <mergeCell ref="A1:G1"/>
    <mergeCell ref="A3:A113"/>
    <mergeCell ref="A114:A219"/>
    <mergeCell ref="A220:A278"/>
    <mergeCell ref="A279:A348"/>
    <mergeCell ref="B4:B8"/>
    <mergeCell ref="B9:B16"/>
    <mergeCell ref="B18:B19"/>
    <mergeCell ref="B20:B22"/>
    <mergeCell ref="B23:B24"/>
    <mergeCell ref="B25:B28"/>
    <mergeCell ref="B29:B32"/>
    <mergeCell ref="B33:B60"/>
    <mergeCell ref="B61:B68"/>
    <mergeCell ref="B69:B75"/>
    <mergeCell ref="B76:B78"/>
    <mergeCell ref="B80:B81"/>
    <mergeCell ref="B82:B93"/>
    <mergeCell ref="B94:B102"/>
    <mergeCell ref="B104:B105"/>
    <mergeCell ref="B108:B113"/>
    <mergeCell ref="B114:B123"/>
    <mergeCell ref="B124:B127"/>
    <mergeCell ref="B128:B130"/>
    <mergeCell ref="B131:B132"/>
    <mergeCell ref="B133:B134"/>
    <mergeCell ref="B135:B137"/>
    <mergeCell ref="B139:B140"/>
    <mergeCell ref="B141:B143"/>
    <mergeCell ref="B145:B147"/>
    <mergeCell ref="B148:B154"/>
    <mergeCell ref="B157:B159"/>
    <mergeCell ref="B160:B162"/>
    <mergeCell ref="B164:B179"/>
    <mergeCell ref="B181:B192"/>
    <mergeCell ref="B193:B196"/>
    <mergeCell ref="B197:B214"/>
    <mergeCell ref="B215:B216"/>
    <mergeCell ref="B217:B219"/>
    <mergeCell ref="B220:B223"/>
    <mergeCell ref="B225:B226"/>
    <mergeCell ref="B227:B229"/>
    <mergeCell ref="B230:B233"/>
    <mergeCell ref="B234:B236"/>
    <mergeCell ref="B237:B239"/>
    <mergeCell ref="B240:B250"/>
    <mergeCell ref="B251:B259"/>
    <mergeCell ref="B260:B262"/>
    <mergeCell ref="B264:B265"/>
    <mergeCell ref="B267:B269"/>
    <mergeCell ref="B270:B273"/>
    <mergeCell ref="B277:B278"/>
    <mergeCell ref="B280:B295"/>
    <mergeCell ref="B296:B310"/>
    <mergeCell ref="B311:B333"/>
    <mergeCell ref="B334:B345"/>
    <mergeCell ref="B346:B348"/>
    <mergeCell ref="C4:C5"/>
    <mergeCell ref="C6:C7"/>
    <mergeCell ref="C9:C16"/>
    <mergeCell ref="C18:C19"/>
    <mergeCell ref="C20:C22"/>
    <mergeCell ref="C25:C27"/>
    <mergeCell ref="C29:C32"/>
    <mergeCell ref="C33:C40"/>
    <mergeCell ref="C41:C48"/>
    <mergeCell ref="C50:C51"/>
    <mergeCell ref="C52:C53"/>
    <mergeCell ref="C55:C56"/>
    <mergeCell ref="C58:C59"/>
    <mergeCell ref="C62:C65"/>
    <mergeCell ref="C66:C68"/>
    <mergeCell ref="C70:C71"/>
    <mergeCell ref="C72:C73"/>
    <mergeCell ref="C74:C75"/>
    <mergeCell ref="C76:C78"/>
    <mergeCell ref="C80:C81"/>
    <mergeCell ref="C82:C93"/>
    <mergeCell ref="C94:C102"/>
    <mergeCell ref="C104:C105"/>
    <mergeCell ref="C108:C113"/>
    <mergeCell ref="C114:C115"/>
    <mergeCell ref="C125:C127"/>
    <mergeCell ref="C128:C130"/>
    <mergeCell ref="C133:C134"/>
    <mergeCell ref="C136:C137"/>
    <mergeCell ref="C141:C142"/>
    <mergeCell ref="C145:C146"/>
    <mergeCell ref="C148:C154"/>
    <mergeCell ref="C157:C159"/>
    <mergeCell ref="C160:C162"/>
    <mergeCell ref="C227:C228"/>
    <mergeCell ref="C230:C231"/>
    <mergeCell ref="C232:C233"/>
    <mergeCell ref="C234:C236"/>
    <mergeCell ref="C237:C239"/>
    <mergeCell ref="C240:C250"/>
    <mergeCell ref="C252:C255"/>
    <mergeCell ref="C256:C259"/>
    <mergeCell ref="C260:C262"/>
    <mergeCell ref="C264:C265"/>
    <mergeCell ref="C268:C269"/>
    <mergeCell ref="C277:C278"/>
    <mergeCell ref="C280:C287"/>
    <mergeCell ref="C288:C291"/>
    <mergeCell ref="C292:C295"/>
    <mergeCell ref="C296:C297"/>
    <mergeCell ref="C298:C299"/>
    <mergeCell ref="C301:C306"/>
    <mergeCell ref="C307:C309"/>
    <mergeCell ref="C312:C314"/>
    <mergeCell ref="C315:C316"/>
    <mergeCell ref="C317:C319"/>
    <mergeCell ref="C320:C321"/>
    <mergeCell ref="C328:C333"/>
    <mergeCell ref="C334:C345"/>
    <mergeCell ref="C346:C348"/>
    <mergeCell ref="D4:D5"/>
    <mergeCell ref="D6:D7"/>
    <mergeCell ref="D9:D16"/>
    <mergeCell ref="D18:D19"/>
    <mergeCell ref="D20:D22"/>
    <mergeCell ref="D25:D27"/>
    <mergeCell ref="D29:D32"/>
    <mergeCell ref="D33:D40"/>
    <mergeCell ref="D41:D48"/>
    <mergeCell ref="D50:D51"/>
    <mergeCell ref="D52:D53"/>
    <mergeCell ref="D55:D56"/>
    <mergeCell ref="D58:D59"/>
    <mergeCell ref="D62:D65"/>
    <mergeCell ref="D66:D68"/>
    <mergeCell ref="D70:D71"/>
    <mergeCell ref="D72:D73"/>
    <mergeCell ref="D74:D75"/>
    <mergeCell ref="D76:D78"/>
    <mergeCell ref="D80:D81"/>
    <mergeCell ref="D82:D93"/>
    <mergeCell ref="D94:D102"/>
    <mergeCell ref="D104:D105"/>
    <mergeCell ref="D108:D113"/>
    <mergeCell ref="D114:D115"/>
    <mergeCell ref="D125:D127"/>
    <mergeCell ref="D128:D130"/>
    <mergeCell ref="D133:D134"/>
    <mergeCell ref="D136:D137"/>
    <mergeCell ref="D141:D142"/>
    <mergeCell ref="D145:D146"/>
    <mergeCell ref="D148:D154"/>
    <mergeCell ref="D157:D159"/>
    <mergeCell ref="D160:D162"/>
    <mergeCell ref="D183:D185"/>
    <mergeCell ref="D197:D200"/>
    <mergeCell ref="D215:D216"/>
    <mergeCell ref="D217:D218"/>
    <mergeCell ref="D227:D228"/>
    <mergeCell ref="D230:D231"/>
    <mergeCell ref="D232:D233"/>
    <mergeCell ref="D234:D236"/>
    <mergeCell ref="D237:D239"/>
    <mergeCell ref="D240:D250"/>
    <mergeCell ref="D252:D255"/>
    <mergeCell ref="D256:D259"/>
    <mergeCell ref="D260:D262"/>
    <mergeCell ref="D264:D265"/>
    <mergeCell ref="D268:D269"/>
    <mergeCell ref="D277:D278"/>
    <mergeCell ref="D280:D287"/>
    <mergeCell ref="D288:D291"/>
    <mergeCell ref="D292:D295"/>
    <mergeCell ref="D296:D297"/>
    <mergeCell ref="D298:D299"/>
    <mergeCell ref="D301:D306"/>
    <mergeCell ref="D307:D309"/>
    <mergeCell ref="D312:D314"/>
    <mergeCell ref="D315:D316"/>
    <mergeCell ref="D317:D319"/>
    <mergeCell ref="D320:D321"/>
    <mergeCell ref="D328:D333"/>
    <mergeCell ref="D334:D345"/>
    <mergeCell ref="D346:D348"/>
    <mergeCell ref="E281:E282"/>
    <mergeCell ref="E335:E336"/>
    <mergeCell ref="E337:E338"/>
    <mergeCell ref="E342:E343"/>
    <mergeCell ref="G4:G5"/>
    <mergeCell ref="G6:G7"/>
    <mergeCell ref="G9:G16"/>
    <mergeCell ref="G18:G19"/>
    <mergeCell ref="G20:G22"/>
    <mergeCell ref="G25:G27"/>
    <mergeCell ref="G29:G31"/>
    <mergeCell ref="G33:G40"/>
    <mergeCell ref="G41:G48"/>
    <mergeCell ref="G50:G51"/>
    <mergeCell ref="G52:G53"/>
    <mergeCell ref="G55:G56"/>
    <mergeCell ref="G58:G59"/>
    <mergeCell ref="G62:G65"/>
    <mergeCell ref="G66:G68"/>
    <mergeCell ref="G70:G71"/>
    <mergeCell ref="G72:G73"/>
    <mergeCell ref="G74:G75"/>
    <mergeCell ref="G76:G78"/>
    <mergeCell ref="G80:G81"/>
    <mergeCell ref="G82:G93"/>
    <mergeCell ref="G94:G102"/>
    <mergeCell ref="G104:G105"/>
    <mergeCell ref="G108:G113"/>
    <mergeCell ref="G114:G115"/>
    <mergeCell ref="G125:G127"/>
    <mergeCell ref="G128:G130"/>
    <mergeCell ref="G133:G134"/>
    <mergeCell ref="G136:G137"/>
    <mergeCell ref="G145:G146"/>
    <mergeCell ref="G148:G154"/>
    <mergeCell ref="G157:G159"/>
    <mergeCell ref="G160:G162"/>
    <mergeCell ref="G183:G185"/>
    <mergeCell ref="G197:G200"/>
    <mergeCell ref="G227:G228"/>
    <mergeCell ref="G230:G231"/>
    <mergeCell ref="G232:G233"/>
    <mergeCell ref="G234:G236"/>
    <mergeCell ref="G237:G239"/>
    <mergeCell ref="G240:G250"/>
    <mergeCell ref="G252:G255"/>
    <mergeCell ref="G256:G259"/>
    <mergeCell ref="G260:G262"/>
    <mergeCell ref="G264:G265"/>
    <mergeCell ref="G277:G278"/>
    <mergeCell ref="G280:G287"/>
    <mergeCell ref="G288:G291"/>
    <mergeCell ref="G292:G295"/>
    <mergeCell ref="G296:G297"/>
    <mergeCell ref="G298:G299"/>
    <mergeCell ref="G301:G306"/>
    <mergeCell ref="G307:G309"/>
    <mergeCell ref="G312:G314"/>
    <mergeCell ref="G315:G316"/>
    <mergeCell ref="G317:G319"/>
    <mergeCell ref="G320:G321"/>
    <mergeCell ref="G328:G333"/>
    <mergeCell ref="G334:G345"/>
  </mergeCells>
  <pageMargins left="0.75" right="0.75" top="1" bottom="1" header="0.5" footer="0.5"/>
  <pageSetup paperSize="9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workbookViewId="0">
      <selection activeCell="A12" sqref="A12:A18"/>
    </sheetView>
  </sheetViews>
  <sheetFormatPr defaultColWidth="9" defaultRowHeight="13.5" outlineLevelCol="7"/>
  <cols>
    <col min="1" max="1" width="24" style="62" customWidth="1"/>
    <col min="2" max="2" width="15.1833333333333" style="62" customWidth="1"/>
    <col min="3" max="3" width="18.6333333333333" style="62" customWidth="1"/>
    <col min="4" max="4" width="14.45" style="62" customWidth="1"/>
    <col min="5" max="5" width="44.725" style="62" customWidth="1"/>
    <col min="6" max="6" width="21" style="62" customWidth="1"/>
    <col min="7" max="7" width="14.5416666666667" style="62" customWidth="1"/>
    <col min="8" max="8" width="32.3666666666667" style="62" customWidth="1"/>
    <col min="9" max="16384" width="9" style="62"/>
  </cols>
  <sheetData>
    <row r="1" s="104" customFormat="1" ht="22.5" spans="1:8">
      <c r="A1" s="106" t="s">
        <v>394</v>
      </c>
      <c r="B1" s="107"/>
      <c r="C1" s="107"/>
      <c r="D1" s="107"/>
      <c r="E1" s="107"/>
      <c r="F1" s="107"/>
      <c r="G1" s="107"/>
      <c r="H1" s="107"/>
    </row>
    <row r="2" s="105" customFormat="1" ht="20.25" spans="1:8">
      <c r="A2" s="108" t="s">
        <v>19</v>
      </c>
      <c r="B2" s="27" t="s">
        <v>21</v>
      </c>
      <c r="C2" s="27" t="s">
        <v>31</v>
      </c>
      <c r="D2" s="27" t="s">
        <v>33</v>
      </c>
      <c r="E2" s="27" t="s">
        <v>32</v>
      </c>
      <c r="F2" s="27" t="s">
        <v>395</v>
      </c>
      <c r="G2" s="109" t="s">
        <v>396</v>
      </c>
      <c r="H2" s="27" t="s">
        <v>26</v>
      </c>
    </row>
    <row r="3" s="104" customFormat="1" ht="18.75" spans="1:8">
      <c r="A3" s="69" t="s">
        <v>2</v>
      </c>
      <c r="B3" s="110">
        <v>20202141</v>
      </c>
      <c r="C3" s="53">
        <v>2020214137</v>
      </c>
      <c r="D3" s="53" t="s">
        <v>397</v>
      </c>
      <c r="E3" s="7" t="s">
        <v>122</v>
      </c>
      <c r="F3" s="15" t="s">
        <v>398</v>
      </c>
      <c r="G3" s="15">
        <v>11.26</v>
      </c>
      <c r="H3" s="7"/>
    </row>
    <row r="4" s="104" customFormat="1" ht="18.75" spans="1:8">
      <c r="A4" s="111"/>
      <c r="B4" s="112"/>
      <c r="C4" s="53">
        <v>2020214128</v>
      </c>
      <c r="D4" s="53" t="s">
        <v>399</v>
      </c>
      <c r="E4" s="7" t="s">
        <v>122</v>
      </c>
      <c r="F4" s="15" t="s">
        <v>398</v>
      </c>
      <c r="G4" s="15">
        <v>11.26</v>
      </c>
      <c r="H4" s="7"/>
    </row>
    <row r="5" s="104" customFormat="1" ht="18.75" spans="1:8">
      <c r="A5" s="111"/>
      <c r="B5" s="112"/>
      <c r="C5" s="53">
        <v>2020214105</v>
      </c>
      <c r="D5" s="53" t="s">
        <v>400</v>
      </c>
      <c r="E5" s="7" t="s">
        <v>122</v>
      </c>
      <c r="F5" s="15" t="s">
        <v>398</v>
      </c>
      <c r="G5" s="15">
        <v>11.26</v>
      </c>
      <c r="H5" s="7"/>
    </row>
    <row r="6" s="104" customFormat="1" ht="18.75" spans="1:8">
      <c r="A6" s="111"/>
      <c r="B6" s="112"/>
      <c r="C6" s="53">
        <v>2020214104</v>
      </c>
      <c r="D6" s="53" t="s">
        <v>127</v>
      </c>
      <c r="E6" s="7" t="s">
        <v>122</v>
      </c>
      <c r="F6" s="15" t="s">
        <v>398</v>
      </c>
      <c r="G6" s="15">
        <v>11.26</v>
      </c>
      <c r="H6" s="7"/>
    </row>
    <row r="7" s="104" customFormat="1" ht="18.75" spans="1:8">
      <c r="A7" s="14"/>
      <c r="B7" s="7">
        <v>20202144</v>
      </c>
      <c r="C7" s="7">
        <v>2020214410</v>
      </c>
      <c r="D7" s="7" t="s">
        <v>401</v>
      </c>
      <c r="E7" s="7" t="s">
        <v>402</v>
      </c>
      <c r="F7" s="7" t="s">
        <v>398</v>
      </c>
      <c r="G7" s="7">
        <v>11.25</v>
      </c>
      <c r="H7" s="7"/>
    </row>
    <row r="8" s="104" customFormat="1" ht="18.75" spans="1:8">
      <c r="A8" s="59"/>
      <c r="B8" s="7"/>
      <c r="C8" s="7">
        <v>2020214411</v>
      </c>
      <c r="D8" s="53" t="s">
        <v>403</v>
      </c>
      <c r="E8" s="7" t="s">
        <v>402</v>
      </c>
      <c r="F8" s="7" t="s">
        <v>398</v>
      </c>
      <c r="G8" s="7">
        <v>11.25</v>
      </c>
      <c r="H8" s="7"/>
    </row>
    <row r="9" s="104" customFormat="1" ht="18.75" spans="1:8">
      <c r="A9" s="6" t="s">
        <v>3</v>
      </c>
      <c r="B9" s="7">
        <v>20182632</v>
      </c>
      <c r="C9" s="7">
        <v>2018263401</v>
      </c>
      <c r="D9" s="7" t="s">
        <v>404</v>
      </c>
      <c r="E9" s="7" t="s">
        <v>268</v>
      </c>
      <c r="F9" s="7" t="s">
        <v>398</v>
      </c>
      <c r="G9" s="7">
        <v>11.25</v>
      </c>
      <c r="H9" s="7"/>
    </row>
    <row r="10" s="104" customFormat="1" ht="18.75" spans="1:8">
      <c r="A10" s="59"/>
      <c r="B10" s="7">
        <v>20182632</v>
      </c>
      <c r="C10" s="7">
        <v>2018263204</v>
      </c>
      <c r="D10" s="7" t="s">
        <v>405</v>
      </c>
      <c r="E10" s="7" t="s">
        <v>268</v>
      </c>
      <c r="F10" s="7" t="s">
        <v>398</v>
      </c>
      <c r="G10" s="7">
        <v>11.25</v>
      </c>
      <c r="H10" s="113"/>
    </row>
    <row r="11" s="62" customFormat="1" ht="18.75" spans="1:8">
      <c r="A11" s="52" t="s">
        <v>4</v>
      </c>
      <c r="B11" s="80">
        <v>20202842</v>
      </c>
      <c r="C11" s="7">
        <v>2020284217</v>
      </c>
      <c r="D11" s="216" t="s">
        <v>406</v>
      </c>
      <c r="E11" s="80" t="s">
        <v>328</v>
      </c>
      <c r="F11" s="114" t="s">
        <v>398</v>
      </c>
      <c r="G11" s="80">
        <v>11.24</v>
      </c>
      <c r="H11" s="80" t="s">
        <v>407</v>
      </c>
    </row>
    <row r="12" s="104" customFormat="1" ht="18.75" spans="1:8">
      <c r="A12" s="60" t="s">
        <v>5</v>
      </c>
      <c r="B12" s="15">
        <v>20212331</v>
      </c>
      <c r="C12" s="53">
        <v>2021233113</v>
      </c>
      <c r="D12" s="53" t="s">
        <v>377</v>
      </c>
      <c r="E12" s="53" t="s">
        <v>375</v>
      </c>
      <c r="F12" s="114" t="s">
        <v>398</v>
      </c>
      <c r="G12" s="53">
        <v>11.23</v>
      </c>
      <c r="H12" s="53" t="s">
        <v>408</v>
      </c>
    </row>
    <row r="13" ht="18.75" spans="1:8">
      <c r="A13" s="15"/>
      <c r="B13" s="15">
        <v>20212331</v>
      </c>
      <c r="C13" s="53">
        <v>2021233117</v>
      </c>
      <c r="D13" s="53" t="s">
        <v>379</v>
      </c>
      <c r="E13" s="53" t="s">
        <v>375</v>
      </c>
      <c r="F13" s="114" t="s">
        <v>398</v>
      </c>
      <c r="G13" s="53">
        <v>11.23</v>
      </c>
      <c r="H13" s="53" t="s">
        <v>408</v>
      </c>
    </row>
    <row r="14" ht="18.75" spans="1:8">
      <c r="A14" s="15"/>
      <c r="B14" s="15">
        <v>20212331</v>
      </c>
      <c r="C14" s="53">
        <v>2021233118</v>
      </c>
      <c r="D14" s="53" t="s">
        <v>409</v>
      </c>
      <c r="E14" s="53" t="s">
        <v>375</v>
      </c>
      <c r="F14" s="114" t="s">
        <v>398</v>
      </c>
      <c r="G14" s="53">
        <v>11.23</v>
      </c>
      <c r="H14" s="53" t="s">
        <v>408</v>
      </c>
    </row>
    <row r="15" ht="18.75" spans="1:8">
      <c r="A15" s="15"/>
      <c r="B15" s="7">
        <v>20212333</v>
      </c>
      <c r="C15" s="7">
        <v>2021233325</v>
      </c>
      <c r="D15" s="7" t="s">
        <v>410</v>
      </c>
      <c r="E15" s="7" t="s">
        <v>69</v>
      </c>
      <c r="F15" s="114" t="s">
        <v>398</v>
      </c>
      <c r="G15" s="7">
        <v>11.24</v>
      </c>
      <c r="H15" s="7" t="s">
        <v>411</v>
      </c>
    </row>
    <row r="16" ht="18.75" spans="1:8">
      <c r="A16" s="15"/>
      <c r="B16" s="7">
        <v>20212333</v>
      </c>
      <c r="C16" s="7">
        <v>2020233326</v>
      </c>
      <c r="D16" s="7" t="s">
        <v>412</v>
      </c>
      <c r="E16" s="7" t="s">
        <v>69</v>
      </c>
      <c r="F16" s="114" t="s">
        <v>398</v>
      </c>
      <c r="G16" s="7">
        <v>11.24</v>
      </c>
      <c r="H16" s="7" t="s">
        <v>411</v>
      </c>
    </row>
    <row r="17" ht="18.75" spans="1:8">
      <c r="A17" s="15"/>
      <c r="B17" s="7">
        <v>20212333</v>
      </c>
      <c r="C17" s="7">
        <v>2021233317</v>
      </c>
      <c r="D17" s="7" t="s">
        <v>413</v>
      </c>
      <c r="E17" s="7" t="s">
        <v>69</v>
      </c>
      <c r="F17" s="114" t="s">
        <v>398</v>
      </c>
      <c r="G17" s="7">
        <v>11.24</v>
      </c>
      <c r="H17" s="7" t="s">
        <v>414</v>
      </c>
    </row>
    <row r="18" ht="18.75" spans="1:8">
      <c r="A18" s="15"/>
      <c r="B18" s="7">
        <v>20212333</v>
      </c>
      <c r="C18" s="7">
        <v>2020233323</v>
      </c>
      <c r="D18" s="7" t="s">
        <v>415</v>
      </c>
      <c r="E18" s="7" t="s">
        <v>69</v>
      </c>
      <c r="F18" s="114" t="s">
        <v>398</v>
      </c>
      <c r="G18" s="7">
        <v>11.24</v>
      </c>
      <c r="H18" s="7" t="s">
        <v>411</v>
      </c>
    </row>
    <row r="19" spans="1:8">
      <c r="A19" s="35"/>
      <c r="B19" s="35"/>
      <c r="C19" s="35"/>
      <c r="D19" s="35"/>
      <c r="E19" s="35"/>
      <c r="F19" s="35"/>
      <c r="G19" s="35"/>
      <c r="H19" s="35"/>
    </row>
    <row r="20" spans="1:8">
      <c r="A20" s="35"/>
      <c r="B20" s="35"/>
      <c r="C20" s="35"/>
      <c r="D20" s="35"/>
      <c r="E20" s="35"/>
      <c r="F20" s="35"/>
      <c r="G20" s="35"/>
      <c r="H20" s="35"/>
    </row>
    <row r="21" ht="18.75" spans="1:8">
      <c r="A21" s="35"/>
      <c r="B21" s="115"/>
      <c r="C21" s="116"/>
      <c r="D21" s="116"/>
      <c r="E21" s="117"/>
      <c r="F21" s="118"/>
      <c r="G21" s="118"/>
      <c r="H21" s="35"/>
    </row>
    <row r="22" ht="18.75" spans="1:8">
      <c r="A22" s="35"/>
      <c r="B22" s="115"/>
      <c r="C22" s="116"/>
      <c r="D22" s="116"/>
      <c r="E22" s="117"/>
      <c r="F22" s="118"/>
      <c r="G22" s="118"/>
      <c r="H22" s="35"/>
    </row>
    <row r="23" ht="18.75" spans="1:8">
      <c r="A23" s="35"/>
      <c r="B23" s="115"/>
      <c r="C23" s="116"/>
      <c r="D23" s="116"/>
      <c r="E23" s="117"/>
      <c r="F23" s="118"/>
      <c r="G23" s="118"/>
      <c r="H23" s="35"/>
    </row>
    <row r="24" ht="18.75" spans="1:8">
      <c r="A24" s="35"/>
      <c r="B24" s="115"/>
      <c r="C24" s="116"/>
      <c r="D24" s="116"/>
      <c r="E24" s="117"/>
      <c r="F24" s="118"/>
      <c r="G24" s="118"/>
      <c r="H24" s="35"/>
    </row>
    <row r="25" ht="18.75" spans="1:8">
      <c r="A25" s="35"/>
      <c r="B25" s="118"/>
      <c r="C25" s="116"/>
      <c r="D25" s="116"/>
      <c r="E25" s="117"/>
      <c r="F25" s="116"/>
      <c r="G25" s="119"/>
      <c r="H25" s="35"/>
    </row>
    <row r="26" ht="18.75" spans="1:8">
      <c r="A26" s="35"/>
      <c r="B26" s="118"/>
      <c r="C26" s="116"/>
      <c r="D26" s="116"/>
      <c r="E26" s="117"/>
      <c r="F26" s="118"/>
      <c r="G26" s="120"/>
      <c r="H26" s="35"/>
    </row>
    <row r="27" ht="18.75" spans="1:8">
      <c r="A27" s="35"/>
      <c r="B27" s="118"/>
      <c r="C27" s="116"/>
      <c r="D27" s="116"/>
      <c r="E27" s="117"/>
      <c r="F27" s="118"/>
      <c r="G27" s="120"/>
      <c r="H27" s="35"/>
    </row>
    <row r="28" ht="18.75" spans="1:8">
      <c r="A28" s="35"/>
      <c r="B28" s="118"/>
      <c r="C28" s="116"/>
      <c r="D28" s="116"/>
      <c r="E28" s="117"/>
      <c r="F28" s="118"/>
      <c r="G28" s="120"/>
      <c r="H28" s="35"/>
    </row>
    <row r="29" ht="18.75" spans="1:8">
      <c r="A29" s="35"/>
      <c r="B29" s="118"/>
      <c r="C29" s="116"/>
      <c r="D29" s="116"/>
      <c r="E29" s="117"/>
      <c r="F29" s="118"/>
      <c r="G29" s="120"/>
      <c r="H29" s="35"/>
    </row>
    <row r="30" spans="1:8">
      <c r="A30" s="35"/>
      <c r="B30" s="35"/>
      <c r="C30" s="35"/>
      <c r="D30" s="35"/>
      <c r="E30" s="35"/>
      <c r="F30" s="35"/>
      <c r="G30" s="35"/>
      <c r="H30" s="35"/>
    </row>
    <row r="31" spans="1:8">
      <c r="A31" s="35"/>
      <c r="B31" s="35"/>
      <c r="C31" s="35"/>
      <c r="D31" s="35"/>
      <c r="E31" s="35"/>
      <c r="F31" s="35"/>
      <c r="G31" s="35"/>
      <c r="H31" s="35"/>
    </row>
    <row r="32" spans="1:8">
      <c r="A32" s="35"/>
      <c r="B32" s="35"/>
      <c r="C32" s="35"/>
      <c r="D32" s="35"/>
      <c r="E32" s="35"/>
      <c r="F32" s="35"/>
      <c r="G32" s="35"/>
      <c r="H32" s="35"/>
    </row>
  </sheetData>
  <mergeCells count="6">
    <mergeCell ref="A1:H1"/>
    <mergeCell ref="A3:A8"/>
    <mergeCell ref="A9:A10"/>
    <mergeCell ref="A12:A18"/>
    <mergeCell ref="B3:B6"/>
    <mergeCell ref="B7:B8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2"/>
  <sheetViews>
    <sheetView topLeftCell="A19" workbookViewId="0">
      <selection activeCell="A40" sqref="A40:A42"/>
    </sheetView>
  </sheetViews>
  <sheetFormatPr defaultColWidth="9" defaultRowHeight="13.5"/>
  <cols>
    <col min="1" max="1" width="20.3666666666667" style="62" customWidth="1"/>
    <col min="2" max="2" width="7.36666666666667" style="83" customWidth="1"/>
    <col min="3" max="3" width="13.6333333333333" style="62" customWidth="1"/>
    <col min="4" max="4" width="10" style="62" customWidth="1"/>
    <col min="5" max="13" width="9" style="62"/>
    <col min="14" max="14" width="9.54166666666667" style="62" customWidth="1"/>
    <col min="15" max="15" width="9.09166666666667" style="62" customWidth="1"/>
    <col min="16" max="16" width="17.0916666666667" style="62" customWidth="1"/>
    <col min="17" max="17" width="78.8166666666667" style="62" customWidth="1"/>
    <col min="18" max="18" width="140.816666666667" style="62" customWidth="1"/>
    <col min="19" max="16384" width="9" style="62"/>
  </cols>
  <sheetData>
    <row r="1" s="24" customFormat="1" ht="22.5" spans="1:20">
      <c r="A1" s="84" t="s">
        <v>416</v>
      </c>
      <c r="B1" s="85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99"/>
      <c r="T1" s="99"/>
    </row>
    <row r="2" s="82" customFormat="1" ht="60.75" spans="1:19">
      <c r="A2" s="27" t="s">
        <v>19</v>
      </c>
      <c r="B2" s="27" t="s">
        <v>20</v>
      </c>
      <c r="C2" s="27" t="s">
        <v>21</v>
      </c>
      <c r="D2" s="87" t="s">
        <v>417</v>
      </c>
      <c r="E2" s="87" t="s">
        <v>418</v>
      </c>
      <c r="F2" s="87" t="s">
        <v>419</v>
      </c>
      <c r="G2" s="87" t="s">
        <v>420</v>
      </c>
      <c r="H2" s="87" t="s">
        <v>421</v>
      </c>
      <c r="I2" s="87" t="s">
        <v>422</v>
      </c>
      <c r="J2" s="87" t="s">
        <v>423</v>
      </c>
      <c r="K2" s="87" t="s">
        <v>424</v>
      </c>
      <c r="L2" s="87" t="s">
        <v>425</v>
      </c>
      <c r="M2" s="87" t="s">
        <v>426</v>
      </c>
      <c r="N2" s="87" t="s">
        <v>427</v>
      </c>
      <c r="O2" s="94" t="s">
        <v>428</v>
      </c>
      <c r="P2" s="87" t="s">
        <v>429</v>
      </c>
      <c r="Q2" s="27" t="s">
        <v>26</v>
      </c>
      <c r="R2" s="27" t="s">
        <v>430</v>
      </c>
      <c r="S2" s="100"/>
    </row>
    <row r="3" s="24" customFormat="1" ht="15.65" customHeight="1" spans="1:19">
      <c r="A3" s="88" t="s">
        <v>2</v>
      </c>
      <c r="B3" s="88">
        <v>1</v>
      </c>
      <c r="C3" s="53">
        <v>20212131</v>
      </c>
      <c r="D3" s="53">
        <v>4.8</v>
      </c>
      <c r="E3" s="53">
        <v>5</v>
      </c>
      <c r="F3" s="53">
        <v>4.8</v>
      </c>
      <c r="G3" s="53">
        <v>5</v>
      </c>
      <c r="H3" s="53">
        <v>4.8</v>
      </c>
      <c r="I3" s="53">
        <v>5</v>
      </c>
      <c r="J3" s="53" t="s">
        <v>431</v>
      </c>
      <c r="K3" s="53" t="s">
        <v>431</v>
      </c>
      <c r="L3" s="53">
        <v>4.8</v>
      </c>
      <c r="M3" s="53">
        <v>5</v>
      </c>
      <c r="N3" s="95">
        <f>SUM(D3:M3)</f>
        <v>39.2</v>
      </c>
      <c r="O3" s="96">
        <f>AVERAGE(D3:M3)</f>
        <v>4.9</v>
      </c>
      <c r="P3" s="53">
        <f>RANK(O3,$O$3:$O$11,0)</f>
        <v>6</v>
      </c>
      <c r="Q3" s="53" t="s">
        <v>432</v>
      </c>
      <c r="R3" s="53"/>
      <c r="S3" s="33"/>
    </row>
    <row r="4" s="24" customFormat="1" ht="18.75" spans="1:19">
      <c r="A4" s="89"/>
      <c r="B4" s="88">
        <v>2</v>
      </c>
      <c r="C4" s="53">
        <v>20212132</v>
      </c>
      <c r="D4" s="53">
        <v>5</v>
      </c>
      <c r="E4" s="53">
        <v>5</v>
      </c>
      <c r="F4" s="53">
        <v>5</v>
      </c>
      <c r="G4" s="53">
        <v>5</v>
      </c>
      <c r="H4" s="53">
        <v>5</v>
      </c>
      <c r="I4" s="53">
        <v>5</v>
      </c>
      <c r="J4" s="53" t="s">
        <v>431</v>
      </c>
      <c r="K4" s="53" t="s">
        <v>431</v>
      </c>
      <c r="L4" s="53">
        <v>5</v>
      </c>
      <c r="M4" s="53">
        <v>5</v>
      </c>
      <c r="N4" s="95">
        <f t="shared" ref="N4:N12" si="0">SUM(D4:M4)</f>
        <v>40</v>
      </c>
      <c r="O4" s="96">
        <f>AVERAGE(D4:M4)</f>
        <v>5</v>
      </c>
      <c r="P4" s="53">
        <f t="shared" ref="P4:P11" si="1">RANK(O4,$O$3:$O$11,0)</f>
        <v>1</v>
      </c>
      <c r="Q4" s="53" t="s">
        <v>432</v>
      </c>
      <c r="R4" s="53"/>
      <c r="S4" s="33"/>
    </row>
    <row r="5" s="24" customFormat="1" ht="18.75" spans="1:19">
      <c r="A5" s="89"/>
      <c r="B5" s="88">
        <v>3</v>
      </c>
      <c r="C5" s="53">
        <v>20212133</v>
      </c>
      <c r="D5" s="53">
        <v>5</v>
      </c>
      <c r="E5" s="53">
        <v>5</v>
      </c>
      <c r="F5" s="53">
        <v>5</v>
      </c>
      <c r="G5" s="53">
        <v>5</v>
      </c>
      <c r="H5" s="53" t="s">
        <v>431</v>
      </c>
      <c r="I5" s="53" t="s">
        <v>431</v>
      </c>
      <c r="J5" s="53" t="s">
        <v>431</v>
      </c>
      <c r="K5" s="53" t="s">
        <v>431</v>
      </c>
      <c r="L5" s="53">
        <v>5</v>
      </c>
      <c r="M5" s="53">
        <v>5</v>
      </c>
      <c r="N5" s="95">
        <f t="shared" si="0"/>
        <v>30</v>
      </c>
      <c r="O5" s="96">
        <f t="shared" ref="O5:O12" si="2">AVERAGE(D5:M5)</f>
        <v>5</v>
      </c>
      <c r="P5" s="53">
        <f t="shared" si="1"/>
        <v>1</v>
      </c>
      <c r="Q5" s="53" t="s">
        <v>433</v>
      </c>
      <c r="R5" s="53"/>
      <c r="S5" s="33"/>
    </row>
    <row r="6" s="24" customFormat="1" ht="18.75" spans="1:19">
      <c r="A6" s="89"/>
      <c r="B6" s="88">
        <v>4</v>
      </c>
      <c r="C6" s="53">
        <v>20212134</v>
      </c>
      <c r="D6" s="53">
        <v>4.8</v>
      </c>
      <c r="E6" s="53">
        <v>5</v>
      </c>
      <c r="F6" s="53">
        <v>5</v>
      </c>
      <c r="G6" s="53">
        <v>5</v>
      </c>
      <c r="H6" s="53">
        <v>5</v>
      </c>
      <c r="I6" s="53">
        <v>5</v>
      </c>
      <c r="J6" s="53">
        <v>4.6</v>
      </c>
      <c r="K6" s="53">
        <v>5</v>
      </c>
      <c r="L6" s="53" t="s">
        <v>431</v>
      </c>
      <c r="M6" s="53" t="s">
        <v>431</v>
      </c>
      <c r="N6" s="95">
        <f t="shared" si="0"/>
        <v>39.4</v>
      </c>
      <c r="O6" s="96">
        <f t="shared" si="2"/>
        <v>4.925</v>
      </c>
      <c r="P6" s="53">
        <f t="shared" si="1"/>
        <v>5</v>
      </c>
      <c r="Q6" s="53" t="s">
        <v>434</v>
      </c>
      <c r="R6" s="53"/>
      <c r="S6" s="33"/>
    </row>
    <row r="7" s="24" customFormat="1" ht="18.75" spans="1:19">
      <c r="A7" s="89"/>
      <c r="B7" s="88">
        <v>5</v>
      </c>
      <c r="C7" s="53">
        <v>20212135</v>
      </c>
      <c r="D7" s="53">
        <v>4.8</v>
      </c>
      <c r="E7" s="53">
        <v>5</v>
      </c>
      <c r="F7" s="53">
        <v>5</v>
      </c>
      <c r="G7" s="53">
        <v>5</v>
      </c>
      <c r="H7" s="53" t="s">
        <v>431</v>
      </c>
      <c r="I7" s="53" t="s">
        <v>431</v>
      </c>
      <c r="J7" s="53">
        <v>5</v>
      </c>
      <c r="K7" s="53">
        <v>5</v>
      </c>
      <c r="L7" s="53" t="s">
        <v>431</v>
      </c>
      <c r="M7" s="53" t="s">
        <v>431</v>
      </c>
      <c r="N7" s="95">
        <f t="shared" si="0"/>
        <v>29.8</v>
      </c>
      <c r="O7" s="96">
        <f t="shared" si="2"/>
        <v>4.96666666666667</v>
      </c>
      <c r="P7" s="53">
        <f t="shared" si="1"/>
        <v>3</v>
      </c>
      <c r="Q7" s="53" t="s">
        <v>435</v>
      </c>
      <c r="R7" s="53"/>
      <c r="S7" s="33"/>
    </row>
    <row r="8" s="24" customFormat="1" ht="18.75" spans="1:18">
      <c r="A8" s="89"/>
      <c r="B8" s="88">
        <v>6</v>
      </c>
      <c r="C8" s="53">
        <v>20212136</v>
      </c>
      <c r="D8" s="53">
        <v>4.6</v>
      </c>
      <c r="E8" s="53">
        <v>5</v>
      </c>
      <c r="F8" s="53">
        <v>5</v>
      </c>
      <c r="G8" s="53">
        <v>5</v>
      </c>
      <c r="H8" s="53" t="s">
        <v>431</v>
      </c>
      <c r="I8" s="53" t="s">
        <v>431</v>
      </c>
      <c r="J8" s="53">
        <v>5</v>
      </c>
      <c r="K8" s="53">
        <v>5</v>
      </c>
      <c r="L8" s="53" t="s">
        <v>431</v>
      </c>
      <c r="M8" s="53" t="s">
        <v>431</v>
      </c>
      <c r="N8" s="95">
        <f t="shared" si="0"/>
        <v>29.6</v>
      </c>
      <c r="O8" s="96">
        <f t="shared" si="2"/>
        <v>4.93333333333333</v>
      </c>
      <c r="P8" s="53">
        <f t="shared" si="1"/>
        <v>4</v>
      </c>
      <c r="Q8" s="53" t="s">
        <v>435</v>
      </c>
      <c r="R8" s="53"/>
    </row>
    <row r="9" s="24" customFormat="1" ht="18.75" spans="1:18">
      <c r="A9" s="89"/>
      <c r="B9" s="88">
        <v>7</v>
      </c>
      <c r="C9" s="53">
        <v>20212137</v>
      </c>
      <c r="D9" s="53">
        <v>5</v>
      </c>
      <c r="E9" s="53">
        <v>5</v>
      </c>
      <c r="F9" s="53">
        <v>4.8</v>
      </c>
      <c r="G9" s="53">
        <v>5</v>
      </c>
      <c r="H9" s="53" t="s">
        <v>431</v>
      </c>
      <c r="I9" s="53" t="s">
        <v>431</v>
      </c>
      <c r="J9" s="53">
        <v>4.2</v>
      </c>
      <c r="K9" s="53">
        <v>5</v>
      </c>
      <c r="L9" s="53" t="s">
        <v>431</v>
      </c>
      <c r="M9" s="53" t="s">
        <v>431</v>
      </c>
      <c r="N9" s="95">
        <f t="shared" si="0"/>
        <v>29</v>
      </c>
      <c r="O9" s="96">
        <f t="shared" si="2"/>
        <v>4.83333333333333</v>
      </c>
      <c r="P9" s="53">
        <f t="shared" si="1"/>
        <v>9</v>
      </c>
      <c r="Q9" s="53" t="s">
        <v>435</v>
      </c>
      <c r="R9" s="53"/>
    </row>
    <row r="10" s="24" customFormat="1" ht="18.75" spans="1:18">
      <c r="A10" s="89"/>
      <c r="B10" s="88">
        <v>8</v>
      </c>
      <c r="C10" s="53">
        <v>20212138</v>
      </c>
      <c r="D10" s="53">
        <v>5</v>
      </c>
      <c r="E10" s="53">
        <v>5</v>
      </c>
      <c r="F10" s="53">
        <v>4.6</v>
      </c>
      <c r="G10" s="53">
        <v>5</v>
      </c>
      <c r="H10" s="53" t="s">
        <v>431</v>
      </c>
      <c r="I10" s="53" t="s">
        <v>431</v>
      </c>
      <c r="J10" s="53">
        <v>4.8</v>
      </c>
      <c r="K10" s="53">
        <v>5</v>
      </c>
      <c r="L10" s="53" t="s">
        <v>431</v>
      </c>
      <c r="M10" s="53" t="s">
        <v>431</v>
      </c>
      <c r="N10" s="95">
        <f t="shared" si="0"/>
        <v>29.4</v>
      </c>
      <c r="O10" s="96">
        <f t="shared" si="2"/>
        <v>4.9</v>
      </c>
      <c r="P10" s="53">
        <f t="shared" si="1"/>
        <v>6</v>
      </c>
      <c r="Q10" s="53" t="s">
        <v>435</v>
      </c>
      <c r="R10" s="53"/>
    </row>
    <row r="11" s="24" customFormat="1" ht="18.75" spans="1:18">
      <c r="A11" s="89"/>
      <c r="B11" s="88">
        <v>9</v>
      </c>
      <c r="C11" s="53">
        <v>20213131</v>
      </c>
      <c r="D11" s="53">
        <v>5</v>
      </c>
      <c r="E11" s="53">
        <v>5</v>
      </c>
      <c r="F11" s="53">
        <v>5</v>
      </c>
      <c r="G11" s="53">
        <v>5</v>
      </c>
      <c r="H11" s="53" t="s">
        <v>431</v>
      </c>
      <c r="I11" s="53" t="s">
        <v>431</v>
      </c>
      <c r="J11" s="53">
        <v>4.4</v>
      </c>
      <c r="K11" s="53">
        <v>5</v>
      </c>
      <c r="L11" s="53" t="s">
        <v>431</v>
      </c>
      <c r="M11" s="53" t="s">
        <v>431</v>
      </c>
      <c r="N11" s="95">
        <f t="shared" si="0"/>
        <v>29.4</v>
      </c>
      <c r="O11" s="96">
        <f t="shared" si="2"/>
        <v>4.9</v>
      </c>
      <c r="P11" s="53">
        <f t="shared" si="1"/>
        <v>8</v>
      </c>
      <c r="Q11" s="53" t="s">
        <v>435</v>
      </c>
      <c r="R11" s="53"/>
    </row>
    <row r="12" s="25" customFormat="1" ht="18.75" spans="1:23">
      <c r="A12" s="90" t="s">
        <v>3</v>
      </c>
      <c r="B12" s="88">
        <v>10</v>
      </c>
      <c r="C12" s="53">
        <v>20212431</v>
      </c>
      <c r="D12" s="53">
        <v>4.5</v>
      </c>
      <c r="E12" s="53">
        <v>5</v>
      </c>
      <c r="F12" s="53">
        <v>5</v>
      </c>
      <c r="G12" s="53">
        <v>5</v>
      </c>
      <c r="H12" s="53">
        <v>5</v>
      </c>
      <c r="I12" s="53">
        <v>5</v>
      </c>
      <c r="J12" s="53">
        <v>5</v>
      </c>
      <c r="K12" s="53">
        <v>5</v>
      </c>
      <c r="L12" s="53">
        <v>5</v>
      </c>
      <c r="M12" s="53">
        <v>5</v>
      </c>
      <c r="N12" s="95">
        <f t="shared" si="0"/>
        <v>49.5</v>
      </c>
      <c r="O12" s="97">
        <f t="shared" si="2"/>
        <v>4.95</v>
      </c>
      <c r="P12" s="53">
        <f>RANK(O12,$O$12:$O$25,0)</f>
        <v>10</v>
      </c>
      <c r="Q12" s="101"/>
      <c r="R12" s="53" t="s">
        <v>436</v>
      </c>
      <c r="S12" s="20"/>
      <c r="T12" s="20"/>
      <c r="U12" s="20"/>
      <c r="V12" s="20"/>
      <c r="W12" s="20"/>
    </row>
    <row r="13" s="25" customFormat="1" ht="18.75" spans="1:23">
      <c r="A13" s="90"/>
      <c r="B13" s="88">
        <v>11</v>
      </c>
      <c r="C13" s="53">
        <v>20212432</v>
      </c>
      <c r="D13" s="53" t="s">
        <v>431</v>
      </c>
      <c r="E13" s="53" t="s">
        <v>431</v>
      </c>
      <c r="F13" s="53">
        <v>5</v>
      </c>
      <c r="G13" s="53">
        <v>5</v>
      </c>
      <c r="H13" s="53">
        <v>5</v>
      </c>
      <c r="I13" s="53">
        <v>5</v>
      </c>
      <c r="J13" s="53">
        <v>5</v>
      </c>
      <c r="K13" s="53">
        <v>5</v>
      </c>
      <c r="L13" s="53">
        <v>5</v>
      </c>
      <c r="M13" s="53">
        <v>5</v>
      </c>
      <c r="N13" s="95">
        <f t="shared" ref="N13:N26" si="3">SUM(D13:M13)</f>
        <v>40</v>
      </c>
      <c r="O13" s="97">
        <f t="shared" ref="O13:O26" si="4">AVERAGE(D13:M13)</f>
        <v>5</v>
      </c>
      <c r="P13" s="53">
        <f t="shared" ref="P13:P25" si="5">RANK(O13,$O$12:$O$25,0)</f>
        <v>1</v>
      </c>
      <c r="Q13" s="53" t="s">
        <v>437</v>
      </c>
      <c r="R13" s="53"/>
      <c r="S13" s="20"/>
      <c r="T13" s="20"/>
      <c r="U13" s="20"/>
      <c r="V13" s="20"/>
      <c r="W13" s="20"/>
    </row>
    <row r="14" s="25" customFormat="1" ht="18.75" spans="1:23">
      <c r="A14" s="90"/>
      <c r="B14" s="88">
        <v>12</v>
      </c>
      <c r="C14" s="53">
        <v>20212433</v>
      </c>
      <c r="D14" s="53">
        <v>5</v>
      </c>
      <c r="E14" s="53">
        <v>5</v>
      </c>
      <c r="F14" s="53">
        <v>5</v>
      </c>
      <c r="G14" s="53">
        <v>5</v>
      </c>
      <c r="H14" s="53" t="s">
        <v>431</v>
      </c>
      <c r="I14" s="53" t="s">
        <v>431</v>
      </c>
      <c r="J14" s="53" t="s">
        <v>431</v>
      </c>
      <c r="K14" s="53" t="s">
        <v>431</v>
      </c>
      <c r="L14" s="80">
        <v>5</v>
      </c>
      <c r="M14" s="80">
        <v>5</v>
      </c>
      <c r="N14" s="95">
        <f t="shared" si="3"/>
        <v>30</v>
      </c>
      <c r="O14" s="97">
        <f t="shared" si="4"/>
        <v>5</v>
      </c>
      <c r="P14" s="53">
        <f t="shared" si="5"/>
        <v>1</v>
      </c>
      <c r="Q14" s="80" t="s">
        <v>438</v>
      </c>
      <c r="R14" s="53"/>
      <c r="S14" s="20"/>
      <c r="T14" s="20"/>
      <c r="U14" s="20"/>
      <c r="V14" s="20"/>
      <c r="W14" s="20"/>
    </row>
    <row r="15" s="25" customFormat="1" ht="18.75" spans="1:23">
      <c r="A15" s="90"/>
      <c r="B15" s="88">
        <v>13</v>
      </c>
      <c r="C15" s="53">
        <v>20212434</v>
      </c>
      <c r="D15" s="53" t="s">
        <v>431</v>
      </c>
      <c r="E15" s="53" t="s">
        <v>431</v>
      </c>
      <c r="F15" s="53" t="s">
        <v>431</v>
      </c>
      <c r="G15" s="53" t="s">
        <v>431</v>
      </c>
      <c r="H15" s="53" t="s">
        <v>431</v>
      </c>
      <c r="I15" s="53" t="s">
        <v>431</v>
      </c>
      <c r="J15" s="53">
        <v>5</v>
      </c>
      <c r="K15" s="53">
        <v>5</v>
      </c>
      <c r="L15" s="53">
        <v>5</v>
      </c>
      <c r="M15" s="53">
        <v>5</v>
      </c>
      <c r="N15" s="95">
        <f t="shared" si="3"/>
        <v>20</v>
      </c>
      <c r="O15" s="97">
        <f t="shared" si="4"/>
        <v>5</v>
      </c>
      <c r="P15" s="53">
        <f t="shared" si="5"/>
        <v>1</v>
      </c>
      <c r="Q15" s="53" t="s">
        <v>439</v>
      </c>
      <c r="R15" s="53"/>
      <c r="S15" s="20"/>
      <c r="T15" s="20"/>
      <c r="U15" s="20"/>
      <c r="V15" s="20"/>
      <c r="W15" s="20"/>
    </row>
    <row r="16" s="25" customFormat="1" ht="18.75" spans="1:23">
      <c r="A16" s="90"/>
      <c r="B16" s="88">
        <v>14</v>
      </c>
      <c r="C16" s="53">
        <v>20212435</v>
      </c>
      <c r="D16" s="53">
        <v>5</v>
      </c>
      <c r="E16" s="53">
        <v>5</v>
      </c>
      <c r="F16" s="53" t="s">
        <v>431</v>
      </c>
      <c r="G16" s="53" t="s">
        <v>431</v>
      </c>
      <c r="H16" s="53">
        <v>5</v>
      </c>
      <c r="I16" s="53">
        <v>5</v>
      </c>
      <c r="J16" s="53">
        <v>5</v>
      </c>
      <c r="K16" s="53">
        <v>5</v>
      </c>
      <c r="L16" s="53">
        <v>5</v>
      </c>
      <c r="M16" s="53">
        <v>3.5</v>
      </c>
      <c r="N16" s="95">
        <f t="shared" si="3"/>
        <v>38.5</v>
      </c>
      <c r="O16" s="97">
        <f t="shared" si="4"/>
        <v>4.8125</v>
      </c>
      <c r="P16" s="53">
        <f t="shared" si="5"/>
        <v>11</v>
      </c>
      <c r="Q16" s="53" t="s">
        <v>440</v>
      </c>
      <c r="R16" s="53" t="s">
        <v>441</v>
      </c>
      <c r="S16" s="20"/>
      <c r="T16" s="20"/>
      <c r="U16" s="20"/>
      <c r="V16" s="20"/>
      <c r="W16" s="20"/>
    </row>
    <row r="17" s="25" customFormat="1" ht="18.75" spans="1:23">
      <c r="A17" s="90"/>
      <c r="B17" s="88">
        <v>15</v>
      </c>
      <c r="C17" s="53">
        <v>20212531</v>
      </c>
      <c r="D17" s="53">
        <v>5</v>
      </c>
      <c r="E17" s="53">
        <v>5</v>
      </c>
      <c r="F17" s="53">
        <v>5</v>
      </c>
      <c r="G17" s="53">
        <v>5</v>
      </c>
      <c r="H17" s="53">
        <v>5</v>
      </c>
      <c r="I17" s="53">
        <v>5</v>
      </c>
      <c r="J17" s="53">
        <v>5</v>
      </c>
      <c r="K17" s="53">
        <v>5</v>
      </c>
      <c r="L17" s="53">
        <v>5</v>
      </c>
      <c r="M17" s="53">
        <v>5</v>
      </c>
      <c r="N17" s="95">
        <f t="shared" si="3"/>
        <v>50</v>
      </c>
      <c r="O17" s="97">
        <f t="shared" si="4"/>
        <v>5</v>
      </c>
      <c r="P17" s="53">
        <f t="shared" si="5"/>
        <v>1</v>
      </c>
      <c r="Q17" s="53"/>
      <c r="R17" s="53"/>
      <c r="S17" s="20"/>
      <c r="T17" s="20"/>
      <c r="U17" s="20"/>
      <c r="V17" s="20"/>
      <c r="W17" s="20"/>
    </row>
    <row r="18" s="25" customFormat="1" ht="18.75" spans="1:23">
      <c r="A18" s="90"/>
      <c r="B18" s="88">
        <v>16</v>
      </c>
      <c r="C18" s="53">
        <v>20212532</v>
      </c>
      <c r="D18" s="53">
        <v>5</v>
      </c>
      <c r="E18" s="53">
        <v>5</v>
      </c>
      <c r="F18" s="53">
        <v>5</v>
      </c>
      <c r="G18" s="53">
        <v>5</v>
      </c>
      <c r="H18" s="53">
        <v>5</v>
      </c>
      <c r="I18" s="53">
        <v>5</v>
      </c>
      <c r="J18" s="53">
        <v>5</v>
      </c>
      <c r="K18" s="53">
        <v>5</v>
      </c>
      <c r="L18" s="80">
        <v>5</v>
      </c>
      <c r="M18" s="80">
        <v>5</v>
      </c>
      <c r="N18" s="95">
        <f t="shared" si="3"/>
        <v>50</v>
      </c>
      <c r="O18" s="97">
        <f t="shared" si="4"/>
        <v>5</v>
      </c>
      <c r="P18" s="53">
        <f t="shared" si="5"/>
        <v>1</v>
      </c>
      <c r="Q18" s="53"/>
      <c r="R18" s="53"/>
      <c r="S18" s="20"/>
      <c r="T18" s="20"/>
      <c r="U18" s="20"/>
      <c r="V18" s="20"/>
      <c r="W18" s="20"/>
    </row>
    <row r="19" s="25" customFormat="1" ht="18.75" spans="1:23">
      <c r="A19" s="90"/>
      <c r="B19" s="88">
        <v>17</v>
      </c>
      <c r="C19" s="53">
        <v>20212533</v>
      </c>
      <c r="D19" s="53">
        <v>5</v>
      </c>
      <c r="E19" s="53">
        <v>5</v>
      </c>
      <c r="F19" s="53">
        <v>5</v>
      </c>
      <c r="G19" s="53">
        <v>5</v>
      </c>
      <c r="H19" s="53" t="s">
        <v>431</v>
      </c>
      <c r="I19" s="53" t="s">
        <v>431</v>
      </c>
      <c r="J19" s="53">
        <v>5</v>
      </c>
      <c r="K19" s="53">
        <v>5</v>
      </c>
      <c r="L19" s="80" t="s">
        <v>431</v>
      </c>
      <c r="M19" s="80" t="s">
        <v>431</v>
      </c>
      <c r="N19" s="95">
        <f t="shared" si="3"/>
        <v>30</v>
      </c>
      <c r="O19" s="97">
        <f t="shared" si="4"/>
        <v>5</v>
      </c>
      <c r="P19" s="53">
        <f t="shared" si="5"/>
        <v>1</v>
      </c>
      <c r="Q19" s="53" t="s">
        <v>442</v>
      </c>
      <c r="R19" s="53"/>
      <c r="S19" s="20"/>
      <c r="T19" s="20"/>
      <c r="U19" s="20"/>
      <c r="V19" s="20"/>
      <c r="W19" s="20"/>
    </row>
    <row r="20" s="25" customFormat="1" ht="18.75" spans="1:23">
      <c r="A20" s="90"/>
      <c r="B20" s="88">
        <v>18</v>
      </c>
      <c r="C20" s="53">
        <v>20212534</v>
      </c>
      <c r="D20" s="53" t="s">
        <v>431</v>
      </c>
      <c r="E20" s="53" t="s">
        <v>431</v>
      </c>
      <c r="F20" s="53">
        <v>5</v>
      </c>
      <c r="G20" s="53">
        <v>5</v>
      </c>
      <c r="H20" s="53">
        <v>5</v>
      </c>
      <c r="I20" s="53">
        <v>5</v>
      </c>
      <c r="J20" s="53">
        <v>5</v>
      </c>
      <c r="K20" s="53">
        <v>5</v>
      </c>
      <c r="L20" s="80">
        <v>5</v>
      </c>
      <c r="M20" s="80">
        <v>5</v>
      </c>
      <c r="N20" s="95">
        <f t="shared" si="3"/>
        <v>40</v>
      </c>
      <c r="O20" s="97">
        <f t="shared" si="4"/>
        <v>5</v>
      </c>
      <c r="P20" s="53">
        <f t="shared" si="5"/>
        <v>1</v>
      </c>
      <c r="Q20" s="80"/>
      <c r="R20" s="102"/>
      <c r="S20" s="20"/>
      <c r="T20" s="20"/>
      <c r="U20" s="20"/>
      <c r="V20" s="20"/>
      <c r="W20" s="20"/>
    </row>
    <row r="21" s="25" customFormat="1" ht="18.75" spans="1:23">
      <c r="A21" s="90"/>
      <c r="B21" s="88">
        <v>19</v>
      </c>
      <c r="C21" s="53">
        <v>20212535</v>
      </c>
      <c r="D21" s="53">
        <v>5</v>
      </c>
      <c r="E21" s="53">
        <v>5</v>
      </c>
      <c r="F21" s="53">
        <v>5</v>
      </c>
      <c r="G21" s="53">
        <v>5</v>
      </c>
      <c r="H21" s="53">
        <v>5</v>
      </c>
      <c r="I21" s="53">
        <v>5</v>
      </c>
      <c r="J21" s="53">
        <v>5</v>
      </c>
      <c r="K21" s="53">
        <v>5</v>
      </c>
      <c r="L21" s="53">
        <v>5</v>
      </c>
      <c r="M21" s="53">
        <v>5</v>
      </c>
      <c r="N21" s="95">
        <f t="shared" si="3"/>
        <v>50</v>
      </c>
      <c r="O21" s="97">
        <f t="shared" si="4"/>
        <v>5</v>
      </c>
      <c r="P21" s="53">
        <f t="shared" si="5"/>
        <v>1</v>
      </c>
      <c r="Q21" s="53"/>
      <c r="R21" s="53"/>
      <c r="S21" s="20"/>
      <c r="T21" s="20"/>
      <c r="U21" s="20"/>
      <c r="V21" s="20"/>
      <c r="W21" s="20"/>
    </row>
    <row r="22" s="25" customFormat="1" ht="19" customHeight="1" spans="1:23">
      <c r="A22" s="90"/>
      <c r="B22" s="88">
        <v>20</v>
      </c>
      <c r="C22" s="53">
        <v>20212631</v>
      </c>
      <c r="D22" s="53">
        <v>0</v>
      </c>
      <c r="E22" s="53">
        <v>0</v>
      </c>
      <c r="F22" s="53">
        <v>5</v>
      </c>
      <c r="G22" s="53">
        <v>0</v>
      </c>
      <c r="H22" s="53">
        <v>5</v>
      </c>
      <c r="I22" s="53">
        <v>0</v>
      </c>
      <c r="J22" s="53">
        <v>5</v>
      </c>
      <c r="K22" s="53">
        <v>0</v>
      </c>
      <c r="L22" s="53">
        <v>5</v>
      </c>
      <c r="M22" s="53">
        <v>0</v>
      </c>
      <c r="N22" s="95">
        <f t="shared" si="3"/>
        <v>20</v>
      </c>
      <c r="O22" s="97">
        <f t="shared" si="4"/>
        <v>2</v>
      </c>
      <c r="P22" s="53">
        <f t="shared" si="5"/>
        <v>14</v>
      </c>
      <c r="Q22" s="53"/>
      <c r="R22" s="70" t="s">
        <v>443</v>
      </c>
      <c r="S22" s="20"/>
      <c r="T22" s="20"/>
      <c r="U22" s="20"/>
      <c r="V22" s="20"/>
      <c r="W22" s="20"/>
    </row>
    <row r="23" s="25" customFormat="1" ht="18.75" spans="1:23">
      <c r="A23" s="90"/>
      <c r="B23" s="88">
        <v>21</v>
      </c>
      <c r="C23" s="53">
        <v>20212632</v>
      </c>
      <c r="D23" s="53">
        <v>4</v>
      </c>
      <c r="E23" s="53">
        <v>5</v>
      </c>
      <c r="F23" s="53">
        <v>5</v>
      </c>
      <c r="G23" s="53">
        <v>3</v>
      </c>
      <c r="H23" s="53">
        <v>5</v>
      </c>
      <c r="I23" s="53">
        <v>5</v>
      </c>
      <c r="J23" s="53">
        <v>4</v>
      </c>
      <c r="K23" s="53">
        <v>5</v>
      </c>
      <c r="L23" s="53">
        <v>5</v>
      </c>
      <c r="M23" s="53">
        <v>5</v>
      </c>
      <c r="N23" s="95">
        <f t="shared" si="3"/>
        <v>46</v>
      </c>
      <c r="O23" s="97">
        <f t="shared" si="4"/>
        <v>4.6</v>
      </c>
      <c r="P23" s="53">
        <f t="shared" si="5"/>
        <v>13</v>
      </c>
      <c r="Q23" s="53"/>
      <c r="R23" s="53" t="s">
        <v>444</v>
      </c>
      <c r="S23" s="20"/>
      <c r="T23" s="20"/>
      <c r="U23" s="20"/>
      <c r="V23" s="20"/>
      <c r="W23" s="20"/>
    </row>
    <row r="24" s="25" customFormat="1" ht="18.75" spans="1:23">
      <c r="A24" s="90"/>
      <c r="B24" s="88">
        <v>22</v>
      </c>
      <c r="C24" s="53">
        <v>20212633</v>
      </c>
      <c r="D24" s="53">
        <v>4</v>
      </c>
      <c r="E24" s="53">
        <v>5</v>
      </c>
      <c r="F24" s="53">
        <v>5</v>
      </c>
      <c r="G24" s="53">
        <v>5</v>
      </c>
      <c r="H24" s="53">
        <v>5</v>
      </c>
      <c r="I24" s="53">
        <v>5</v>
      </c>
      <c r="J24" s="53">
        <v>4</v>
      </c>
      <c r="K24" s="53">
        <v>5</v>
      </c>
      <c r="L24" s="53">
        <v>5</v>
      </c>
      <c r="M24" s="53">
        <v>5</v>
      </c>
      <c r="N24" s="95">
        <f t="shared" si="3"/>
        <v>48</v>
      </c>
      <c r="O24" s="97">
        <f t="shared" si="4"/>
        <v>4.8</v>
      </c>
      <c r="P24" s="53">
        <f t="shared" si="5"/>
        <v>12</v>
      </c>
      <c r="Q24" s="53"/>
      <c r="R24" s="53" t="s">
        <v>445</v>
      </c>
      <c r="S24" s="20"/>
      <c r="T24" s="20"/>
      <c r="U24" s="20"/>
      <c r="V24" s="20"/>
      <c r="W24" s="20"/>
    </row>
    <row r="25" s="25" customFormat="1" ht="18.75" spans="1:23">
      <c r="A25" s="90"/>
      <c r="B25" s="88">
        <v>23</v>
      </c>
      <c r="C25" s="53">
        <v>20212634</v>
      </c>
      <c r="D25" s="53">
        <v>5</v>
      </c>
      <c r="E25" s="53">
        <v>5</v>
      </c>
      <c r="F25" s="53">
        <v>5</v>
      </c>
      <c r="G25" s="53">
        <v>5</v>
      </c>
      <c r="H25" s="53">
        <v>5</v>
      </c>
      <c r="I25" s="53">
        <v>5</v>
      </c>
      <c r="J25" s="53">
        <v>5</v>
      </c>
      <c r="K25" s="53">
        <v>5</v>
      </c>
      <c r="L25" s="80">
        <v>5</v>
      </c>
      <c r="M25" s="80">
        <v>5</v>
      </c>
      <c r="N25" s="95">
        <f t="shared" si="3"/>
        <v>50</v>
      </c>
      <c r="O25" s="97">
        <f t="shared" si="4"/>
        <v>5</v>
      </c>
      <c r="P25" s="53">
        <f t="shared" si="5"/>
        <v>1</v>
      </c>
      <c r="Q25" s="80"/>
      <c r="R25" s="53"/>
      <c r="S25" s="20"/>
      <c r="T25" s="20"/>
      <c r="U25" s="20"/>
      <c r="V25" s="20"/>
      <c r="W25" s="20"/>
    </row>
    <row r="26" s="25" customFormat="1" ht="15.65" customHeight="1" spans="1:23">
      <c r="A26" s="91" t="s">
        <v>4</v>
      </c>
      <c r="B26" s="88">
        <v>24</v>
      </c>
      <c r="C26" s="53">
        <v>20212731</v>
      </c>
      <c r="D26" s="53" t="s">
        <v>431</v>
      </c>
      <c r="E26" s="53" t="s">
        <v>431</v>
      </c>
      <c r="F26" s="53">
        <v>4.6</v>
      </c>
      <c r="G26" s="53">
        <v>4.6</v>
      </c>
      <c r="H26" s="53">
        <v>2.8</v>
      </c>
      <c r="I26" s="53">
        <v>5</v>
      </c>
      <c r="J26" s="53" t="s">
        <v>431</v>
      </c>
      <c r="K26" s="53" t="s">
        <v>431</v>
      </c>
      <c r="L26" s="53" t="s">
        <v>431</v>
      </c>
      <c r="M26" s="53" t="s">
        <v>431</v>
      </c>
      <c r="N26" s="95">
        <f t="shared" si="3"/>
        <v>17</v>
      </c>
      <c r="O26" s="97">
        <f t="shared" si="4"/>
        <v>4.25</v>
      </c>
      <c r="P26" s="53">
        <f>RANK(O26,$O$26:$O$39,0)</f>
        <v>11</v>
      </c>
      <c r="Q26" s="103" t="s">
        <v>446</v>
      </c>
      <c r="R26" s="53" t="s">
        <v>447</v>
      </c>
      <c r="S26" s="20"/>
      <c r="T26" s="20"/>
      <c r="U26" s="20"/>
      <c r="V26" s="20"/>
      <c r="W26" s="20"/>
    </row>
    <row r="27" s="25" customFormat="1" ht="18.75" spans="1:19">
      <c r="A27" s="91"/>
      <c r="B27" s="88">
        <v>25</v>
      </c>
      <c r="C27" s="53">
        <v>20212831</v>
      </c>
      <c r="D27" s="53" t="s">
        <v>431</v>
      </c>
      <c r="E27" s="53" t="s">
        <v>431</v>
      </c>
      <c r="F27" s="53" t="s">
        <v>431</v>
      </c>
      <c r="G27" s="53" t="s">
        <v>431</v>
      </c>
      <c r="H27" s="53">
        <v>4.2</v>
      </c>
      <c r="I27" s="53">
        <v>5</v>
      </c>
      <c r="J27" s="53" t="s">
        <v>431</v>
      </c>
      <c r="K27" s="53" t="s">
        <v>431</v>
      </c>
      <c r="L27" s="53">
        <v>5</v>
      </c>
      <c r="M27" s="53">
        <v>5</v>
      </c>
      <c r="N27" s="95">
        <f t="shared" ref="N27:N40" si="6">SUM(D27:M27)</f>
        <v>19.2</v>
      </c>
      <c r="O27" s="97">
        <f t="shared" ref="O27:O42" si="7">AVERAGE(D27:M27)</f>
        <v>4.8</v>
      </c>
      <c r="P27" s="53">
        <f t="shared" ref="P27:P39" si="8">RANK(O27,$O$26:$O$39,0)</f>
        <v>7</v>
      </c>
      <c r="Q27" s="53" t="s">
        <v>448</v>
      </c>
      <c r="R27" s="53"/>
      <c r="S27" s="20"/>
    </row>
    <row r="28" s="25" customFormat="1" ht="18.75" spans="1:19">
      <c r="A28" s="91"/>
      <c r="B28" s="88">
        <v>26</v>
      </c>
      <c r="C28" s="53">
        <v>20212832</v>
      </c>
      <c r="D28" s="53" t="s">
        <v>431</v>
      </c>
      <c r="E28" s="53" t="s">
        <v>431</v>
      </c>
      <c r="F28" s="53" t="s">
        <v>431</v>
      </c>
      <c r="G28" s="53" t="s">
        <v>431</v>
      </c>
      <c r="H28" s="53" t="s">
        <v>431</v>
      </c>
      <c r="I28" s="53" t="s">
        <v>431</v>
      </c>
      <c r="J28" s="53" t="s">
        <v>431</v>
      </c>
      <c r="K28" s="53" t="s">
        <v>431</v>
      </c>
      <c r="L28" s="53">
        <v>5</v>
      </c>
      <c r="M28" s="53">
        <v>5</v>
      </c>
      <c r="N28" s="95">
        <f t="shared" si="6"/>
        <v>10</v>
      </c>
      <c r="O28" s="97">
        <f t="shared" si="7"/>
        <v>5</v>
      </c>
      <c r="P28" s="53">
        <f t="shared" si="8"/>
        <v>1</v>
      </c>
      <c r="Q28" s="53" t="s">
        <v>449</v>
      </c>
      <c r="R28" s="53"/>
      <c r="S28" s="20"/>
    </row>
    <row r="29" s="25" customFormat="1" ht="18.75" spans="1:19">
      <c r="A29" s="91"/>
      <c r="B29" s="88">
        <v>27</v>
      </c>
      <c r="C29" s="53">
        <v>20212931</v>
      </c>
      <c r="D29" s="53" t="s">
        <v>431</v>
      </c>
      <c r="E29" s="53" t="s">
        <v>431</v>
      </c>
      <c r="F29" s="53">
        <v>5</v>
      </c>
      <c r="G29" s="53">
        <v>4.6</v>
      </c>
      <c r="H29" s="53">
        <v>5</v>
      </c>
      <c r="I29" s="53">
        <v>5</v>
      </c>
      <c r="J29" s="53">
        <v>4.8</v>
      </c>
      <c r="K29" s="53">
        <v>5</v>
      </c>
      <c r="L29" s="53" t="s">
        <v>431</v>
      </c>
      <c r="M29" s="53" t="s">
        <v>431</v>
      </c>
      <c r="N29" s="95">
        <f t="shared" si="6"/>
        <v>29.4</v>
      </c>
      <c r="O29" s="97">
        <f t="shared" si="7"/>
        <v>4.9</v>
      </c>
      <c r="P29" s="53">
        <f t="shared" si="8"/>
        <v>5</v>
      </c>
      <c r="Q29" s="103" t="s">
        <v>450</v>
      </c>
      <c r="R29" s="53" t="s">
        <v>451</v>
      </c>
      <c r="S29" s="20"/>
    </row>
    <row r="30" s="25" customFormat="1" ht="18.75" spans="1:19">
      <c r="A30" s="91"/>
      <c r="B30" s="88">
        <v>28</v>
      </c>
      <c r="C30" s="53">
        <v>20212932</v>
      </c>
      <c r="D30" s="53">
        <v>4.8</v>
      </c>
      <c r="E30" s="53">
        <v>5</v>
      </c>
      <c r="F30" s="53" t="s">
        <v>431</v>
      </c>
      <c r="G30" s="53" t="s">
        <v>431</v>
      </c>
      <c r="H30" s="53">
        <v>5</v>
      </c>
      <c r="I30" s="53">
        <v>5</v>
      </c>
      <c r="J30" s="53">
        <v>5</v>
      </c>
      <c r="K30" s="53">
        <v>5</v>
      </c>
      <c r="L30" s="53" t="s">
        <v>431</v>
      </c>
      <c r="M30" s="53" t="s">
        <v>431</v>
      </c>
      <c r="N30" s="95">
        <f t="shared" si="6"/>
        <v>29.8</v>
      </c>
      <c r="O30" s="97">
        <f t="shared" si="7"/>
        <v>4.96666666666667</v>
      </c>
      <c r="P30" s="53">
        <f t="shared" si="8"/>
        <v>4</v>
      </c>
      <c r="Q30" s="53" t="s">
        <v>452</v>
      </c>
      <c r="R30" s="53"/>
      <c r="S30" s="20"/>
    </row>
    <row r="31" s="25" customFormat="1" ht="18.75" spans="1:19">
      <c r="A31" s="91"/>
      <c r="B31" s="88">
        <v>29</v>
      </c>
      <c r="C31" s="53">
        <v>20212933</v>
      </c>
      <c r="D31" s="53" t="s">
        <v>431</v>
      </c>
      <c r="E31" s="53" t="s">
        <v>431</v>
      </c>
      <c r="F31" s="53" t="s">
        <v>431</v>
      </c>
      <c r="G31" s="53" t="s">
        <v>431</v>
      </c>
      <c r="H31" s="53" t="s">
        <v>431</v>
      </c>
      <c r="I31" s="53" t="s">
        <v>431</v>
      </c>
      <c r="J31" s="53">
        <v>5</v>
      </c>
      <c r="K31" s="53">
        <v>5</v>
      </c>
      <c r="L31" s="53" t="s">
        <v>431</v>
      </c>
      <c r="M31" s="53" t="s">
        <v>431</v>
      </c>
      <c r="N31" s="95">
        <f t="shared" si="6"/>
        <v>10</v>
      </c>
      <c r="O31" s="97">
        <f t="shared" si="7"/>
        <v>5</v>
      </c>
      <c r="P31" s="53">
        <f t="shared" si="8"/>
        <v>1</v>
      </c>
      <c r="Q31" s="53" t="s">
        <v>453</v>
      </c>
      <c r="R31" s="53"/>
      <c r="S31" s="20"/>
    </row>
    <row r="32" s="25" customFormat="1" ht="18.75" spans="1:19">
      <c r="A32" s="91"/>
      <c r="B32" s="88">
        <v>30</v>
      </c>
      <c r="C32" s="53">
        <v>20213031</v>
      </c>
      <c r="D32" s="53" t="s">
        <v>431</v>
      </c>
      <c r="E32" s="53" t="s">
        <v>431</v>
      </c>
      <c r="F32" s="53">
        <v>4.6</v>
      </c>
      <c r="G32" s="53">
        <v>4.8</v>
      </c>
      <c r="H32" s="53" t="s">
        <v>431</v>
      </c>
      <c r="I32" s="53" t="s">
        <v>431</v>
      </c>
      <c r="J32" s="53" t="s">
        <v>431</v>
      </c>
      <c r="K32" s="53" t="s">
        <v>431</v>
      </c>
      <c r="L32" s="53" t="s">
        <v>431</v>
      </c>
      <c r="M32" s="53" t="s">
        <v>431</v>
      </c>
      <c r="N32" s="95">
        <f t="shared" si="6"/>
        <v>9.4</v>
      </c>
      <c r="O32" s="97">
        <f t="shared" si="7"/>
        <v>4.7</v>
      </c>
      <c r="P32" s="53">
        <f t="shared" si="8"/>
        <v>9</v>
      </c>
      <c r="Q32" s="103" t="s">
        <v>454</v>
      </c>
      <c r="R32" s="53" t="s">
        <v>455</v>
      </c>
      <c r="S32" s="20"/>
    </row>
    <row r="33" s="25" customFormat="1" ht="18.75" spans="1:19">
      <c r="A33" s="91"/>
      <c r="B33" s="88">
        <v>31</v>
      </c>
      <c r="C33" s="53">
        <v>20213032</v>
      </c>
      <c r="D33" s="53" t="s">
        <v>431</v>
      </c>
      <c r="E33" s="53" t="s">
        <v>431</v>
      </c>
      <c r="F33" s="53" t="s">
        <v>431</v>
      </c>
      <c r="G33" s="53" t="s">
        <v>431</v>
      </c>
      <c r="H33" s="53" t="s">
        <v>431</v>
      </c>
      <c r="I33" s="53" t="s">
        <v>431</v>
      </c>
      <c r="J33" s="53" t="s">
        <v>431</v>
      </c>
      <c r="K33" s="53" t="s">
        <v>431</v>
      </c>
      <c r="L33" s="53">
        <v>5</v>
      </c>
      <c r="M33" s="53">
        <v>5</v>
      </c>
      <c r="N33" s="95">
        <f t="shared" si="6"/>
        <v>10</v>
      </c>
      <c r="O33" s="97">
        <f t="shared" si="7"/>
        <v>5</v>
      </c>
      <c r="P33" s="53">
        <f t="shared" si="8"/>
        <v>1</v>
      </c>
      <c r="Q33" s="53" t="s">
        <v>456</v>
      </c>
      <c r="R33" s="53" t="s">
        <v>457</v>
      </c>
      <c r="S33" s="20"/>
    </row>
    <row r="34" s="25" customFormat="1" ht="18.75" spans="1:19">
      <c r="A34" s="91"/>
      <c r="B34" s="88">
        <v>32</v>
      </c>
      <c r="C34" s="53">
        <v>20213033</v>
      </c>
      <c r="D34" s="53" t="s">
        <v>431</v>
      </c>
      <c r="E34" s="53" t="s">
        <v>431</v>
      </c>
      <c r="F34" s="53" t="s">
        <v>431</v>
      </c>
      <c r="G34" s="53" t="s">
        <v>431</v>
      </c>
      <c r="H34" s="53">
        <v>2</v>
      </c>
      <c r="I34" s="53">
        <v>5</v>
      </c>
      <c r="J34" s="53" t="s">
        <v>431</v>
      </c>
      <c r="K34" s="53" t="s">
        <v>431</v>
      </c>
      <c r="L34" s="53">
        <v>5</v>
      </c>
      <c r="M34" s="53">
        <v>4.8</v>
      </c>
      <c r="N34" s="95">
        <f t="shared" si="6"/>
        <v>16.8</v>
      </c>
      <c r="O34" s="97">
        <f t="shared" si="7"/>
        <v>4.2</v>
      </c>
      <c r="P34" s="53">
        <f t="shared" si="8"/>
        <v>12</v>
      </c>
      <c r="Q34" s="53" t="s">
        <v>458</v>
      </c>
      <c r="R34" s="53"/>
      <c r="S34" s="20"/>
    </row>
    <row r="35" s="25" customFormat="1" ht="18.75" spans="1:19">
      <c r="A35" s="91"/>
      <c r="B35" s="88">
        <v>33</v>
      </c>
      <c r="C35" s="53">
        <v>20213631</v>
      </c>
      <c r="D35" s="53" t="s">
        <v>431</v>
      </c>
      <c r="E35" s="53" t="s">
        <v>431</v>
      </c>
      <c r="F35" s="53">
        <v>5</v>
      </c>
      <c r="G35" s="53">
        <v>4.2</v>
      </c>
      <c r="H35" s="53" t="s">
        <v>431</v>
      </c>
      <c r="I35" s="53" t="s">
        <v>431</v>
      </c>
      <c r="J35" s="53">
        <v>3.4</v>
      </c>
      <c r="K35" s="53">
        <v>5</v>
      </c>
      <c r="L35" s="53" t="s">
        <v>431</v>
      </c>
      <c r="M35" s="53" t="s">
        <v>431</v>
      </c>
      <c r="N35" s="95">
        <f t="shared" si="6"/>
        <v>17.6</v>
      </c>
      <c r="O35" s="97">
        <f t="shared" si="7"/>
        <v>4.4</v>
      </c>
      <c r="P35" s="53">
        <f t="shared" si="8"/>
        <v>10</v>
      </c>
      <c r="Q35" s="103" t="s">
        <v>453</v>
      </c>
      <c r="R35" s="53" t="s">
        <v>459</v>
      </c>
      <c r="S35" s="20"/>
    </row>
    <row r="36" s="25" customFormat="1" ht="18.75" spans="1:19">
      <c r="A36" s="91"/>
      <c r="B36" s="88">
        <v>34</v>
      </c>
      <c r="C36" s="53">
        <v>20213632</v>
      </c>
      <c r="D36" s="53">
        <v>4.8</v>
      </c>
      <c r="E36" s="53">
        <v>5</v>
      </c>
      <c r="F36" s="53" t="s">
        <v>431</v>
      </c>
      <c r="G36" s="53" t="s">
        <v>431</v>
      </c>
      <c r="H36" s="53">
        <v>4</v>
      </c>
      <c r="I36" s="53">
        <v>5</v>
      </c>
      <c r="J36" s="53" t="s">
        <v>431</v>
      </c>
      <c r="K36" s="53" t="s">
        <v>431</v>
      </c>
      <c r="L36" s="53" t="s">
        <v>431</v>
      </c>
      <c r="M36" s="53" t="s">
        <v>431</v>
      </c>
      <c r="N36" s="95">
        <f t="shared" si="6"/>
        <v>18.8</v>
      </c>
      <c r="O36" s="97">
        <f t="shared" si="7"/>
        <v>4.7</v>
      </c>
      <c r="P36" s="53">
        <f t="shared" si="8"/>
        <v>8</v>
      </c>
      <c r="Q36" s="53" t="s">
        <v>460</v>
      </c>
      <c r="R36" s="53"/>
      <c r="S36" s="20"/>
    </row>
    <row r="37" s="25" customFormat="1" ht="18.75" spans="1:19">
      <c r="A37" s="91"/>
      <c r="B37" s="88">
        <v>35</v>
      </c>
      <c r="C37" s="53">
        <v>20213633</v>
      </c>
      <c r="D37" s="53" t="s">
        <v>431</v>
      </c>
      <c r="E37" s="53" t="s">
        <v>431</v>
      </c>
      <c r="F37" s="53" t="s">
        <v>431</v>
      </c>
      <c r="G37" s="53" t="s">
        <v>431</v>
      </c>
      <c r="H37" s="53" t="s">
        <v>431</v>
      </c>
      <c r="I37" s="53" t="s">
        <v>431</v>
      </c>
      <c r="J37" s="53" t="s">
        <v>431</v>
      </c>
      <c r="K37" s="53" t="s">
        <v>431</v>
      </c>
      <c r="L37" s="53" t="s">
        <v>431</v>
      </c>
      <c r="M37" s="53" t="s">
        <v>431</v>
      </c>
      <c r="N37" s="53" t="s">
        <v>431</v>
      </c>
      <c r="O37" s="53" t="s">
        <v>431</v>
      </c>
      <c r="P37" s="53" t="s">
        <v>431</v>
      </c>
      <c r="Q37" s="53" t="s">
        <v>461</v>
      </c>
      <c r="R37" s="53"/>
      <c r="S37" s="20"/>
    </row>
    <row r="38" s="25" customFormat="1" ht="18.75" spans="1:19">
      <c r="A38" s="91"/>
      <c r="B38" s="88">
        <v>36</v>
      </c>
      <c r="C38" s="53">
        <v>20213634</v>
      </c>
      <c r="D38" s="53">
        <v>2.8</v>
      </c>
      <c r="E38" s="53">
        <v>5</v>
      </c>
      <c r="F38" s="53" t="s">
        <v>431</v>
      </c>
      <c r="G38" s="53" t="s">
        <v>431</v>
      </c>
      <c r="H38" s="53" t="s">
        <v>431</v>
      </c>
      <c r="I38" s="53" t="s">
        <v>431</v>
      </c>
      <c r="J38" s="53" t="s">
        <v>431</v>
      </c>
      <c r="K38" s="53" t="s">
        <v>431</v>
      </c>
      <c r="L38" s="53" t="s">
        <v>431</v>
      </c>
      <c r="M38" s="53" t="s">
        <v>431</v>
      </c>
      <c r="N38" s="95">
        <f t="shared" si="6"/>
        <v>7.8</v>
      </c>
      <c r="O38" s="97">
        <f t="shared" si="7"/>
        <v>3.9</v>
      </c>
      <c r="P38" s="53">
        <f t="shared" si="8"/>
        <v>13</v>
      </c>
      <c r="Q38" s="53" t="s">
        <v>462</v>
      </c>
      <c r="R38" s="53"/>
      <c r="S38" s="20"/>
    </row>
    <row r="39" s="25" customFormat="1" ht="14.25" customHeight="1" spans="1:19">
      <c r="A39" s="91"/>
      <c r="B39" s="88">
        <v>37</v>
      </c>
      <c r="C39" s="53">
        <v>20213635</v>
      </c>
      <c r="D39" s="53" t="s">
        <v>431</v>
      </c>
      <c r="E39" s="53" t="s">
        <v>431</v>
      </c>
      <c r="F39" s="53" t="s">
        <v>431</v>
      </c>
      <c r="G39" s="53" t="s">
        <v>431</v>
      </c>
      <c r="H39" s="53">
        <v>4.8</v>
      </c>
      <c r="I39" s="53">
        <v>5</v>
      </c>
      <c r="J39" s="53" t="s">
        <v>431</v>
      </c>
      <c r="K39" s="53" t="s">
        <v>431</v>
      </c>
      <c r="L39" s="53" t="s">
        <v>431</v>
      </c>
      <c r="M39" s="53" t="s">
        <v>431</v>
      </c>
      <c r="N39" s="95">
        <f t="shared" si="6"/>
        <v>9.8</v>
      </c>
      <c r="O39" s="97">
        <f t="shared" si="7"/>
        <v>4.9</v>
      </c>
      <c r="P39" s="53">
        <f t="shared" si="8"/>
        <v>5</v>
      </c>
      <c r="Q39" s="53" t="s">
        <v>463</v>
      </c>
      <c r="R39" s="53"/>
      <c r="S39" s="20"/>
    </row>
    <row r="40" s="25" customFormat="1" ht="18.75" spans="1:19">
      <c r="A40" s="88" t="s">
        <v>5</v>
      </c>
      <c r="B40" s="91">
        <v>38</v>
      </c>
      <c r="C40" s="7">
        <v>20212331</v>
      </c>
      <c r="D40" s="7" t="s">
        <v>431</v>
      </c>
      <c r="E40" s="7" t="s">
        <v>431</v>
      </c>
      <c r="F40" s="7">
        <v>3.9</v>
      </c>
      <c r="G40" s="7">
        <v>5</v>
      </c>
      <c r="H40" s="7">
        <v>4</v>
      </c>
      <c r="I40" s="7">
        <v>4</v>
      </c>
      <c r="J40" s="7" t="s">
        <v>431</v>
      </c>
      <c r="K40" s="7" t="s">
        <v>431</v>
      </c>
      <c r="L40" s="7" t="s">
        <v>431</v>
      </c>
      <c r="M40" s="7" t="s">
        <v>431</v>
      </c>
      <c r="N40" s="7">
        <f t="shared" si="6"/>
        <v>16.9</v>
      </c>
      <c r="O40" s="98">
        <f t="shared" si="7"/>
        <v>4.225</v>
      </c>
      <c r="P40" s="7">
        <f>RANK(O40,$O$40:$O$42,0)</f>
        <v>2</v>
      </c>
      <c r="Q40" s="7" t="s">
        <v>464</v>
      </c>
      <c r="R40" s="7" t="s">
        <v>465</v>
      </c>
      <c r="S40" s="20"/>
    </row>
    <row r="41" s="25" customFormat="1" ht="18.75" spans="1:19">
      <c r="A41" s="92"/>
      <c r="B41" s="91">
        <v>39</v>
      </c>
      <c r="C41" s="7">
        <v>20212332</v>
      </c>
      <c r="D41" s="7" t="s">
        <v>431</v>
      </c>
      <c r="E41" s="7" t="s">
        <v>431</v>
      </c>
      <c r="F41" s="7">
        <v>3.5</v>
      </c>
      <c r="G41" s="7">
        <v>5</v>
      </c>
      <c r="H41" s="7">
        <v>3.6</v>
      </c>
      <c r="I41" s="7">
        <v>5</v>
      </c>
      <c r="J41" s="7" t="s">
        <v>431</v>
      </c>
      <c r="K41" s="7" t="s">
        <v>431</v>
      </c>
      <c r="L41" s="7" t="s">
        <v>431</v>
      </c>
      <c r="M41" s="7" t="s">
        <v>431</v>
      </c>
      <c r="N41" s="7">
        <f t="shared" ref="N41:N42" si="9">SUM(D41:M41)</f>
        <v>17.1</v>
      </c>
      <c r="O41" s="98">
        <f t="shared" si="7"/>
        <v>4.275</v>
      </c>
      <c r="P41" s="7">
        <f t="shared" ref="P41:P42" si="10">RANK(O41,$O$40:$O$42,0)</f>
        <v>1</v>
      </c>
      <c r="Q41" s="7" t="s">
        <v>464</v>
      </c>
      <c r="R41" s="7"/>
      <c r="S41" s="20"/>
    </row>
    <row r="42" s="25" customFormat="1" ht="18.75" spans="1:19">
      <c r="A42" s="93"/>
      <c r="B42" s="91">
        <v>40</v>
      </c>
      <c r="C42" s="7">
        <v>20212333</v>
      </c>
      <c r="D42" s="7" t="s">
        <v>431</v>
      </c>
      <c r="E42" s="7" t="s">
        <v>431</v>
      </c>
      <c r="F42" s="7">
        <v>4</v>
      </c>
      <c r="G42" s="7">
        <v>5</v>
      </c>
      <c r="H42" s="7">
        <v>3.9</v>
      </c>
      <c r="I42" s="7">
        <v>4</v>
      </c>
      <c r="J42" s="7" t="s">
        <v>431</v>
      </c>
      <c r="K42" s="7" t="s">
        <v>431</v>
      </c>
      <c r="L42" s="7" t="s">
        <v>431</v>
      </c>
      <c r="M42" s="7" t="s">
        <v>431</v>
      </c>
      <c r="N42" s="7">
        <f t="shared" si="9"/>
        <v>16.9</v>
      </c>
      <c r="O42" s="98">
        <f t="shared" si="7"/>
        <v>4.225</v>
      </c>
      <c r="P42" s="7">
        <f t="shared" si="10"/>
        <v>2</v>
      </c>
      <c r="Q42" s="7" t="s">
        <v>464</v>
      </c>
      <c r="R42" s="7"/>
      <c r="S42" s="20"/>
    </row>
  </sheetData>
  <mergeCells count="5">
    <mergeCell ref="A1:R1"/>
    <mergeCell ref="A3:A11"/>
    <mergeCell ref="A12:A25"/>
    <mergeCell ref="A26:A39"/>
    <mergeCell ref="A40:A42"/>
  </mergeCells>
  <pageMargins left="0.75" right="0.75" top="1" bottom="1" header="0.5" footer="0.5"/>
  <pageSetup paperSize="9" orientation="portrait"/>
  <headerFooter/>
  <ignoredErrors>
    <ignoredError sqref="O12:O25 N18:N25 N17 N12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5"/>
  <sheetViews>
    <sheetView topLeftCell="A135" workbookViewId="0">
      <selection activeCell="A111" sqref="A111:A156"/>
    </sheetView>
  </sheetViews>
  <sheetFormatPr defaultColWidth="9" defaultRowHeight="13.5" outlineLevelCol="5"/>
  <cols>
    <col min="1" max="1" width="21.6333333333333" customWidth="1"/>
    <col min="2" max="2" width="24.6333333333333" customWidth="1"/>
    <col min="3" max="3" width="23.1833333333333" customWidth="1"/>
    <col min="4" max="4" width="24.6333333333333" customWidth="1"/>
    <col min="5" max="5" width="20.45" customWidth="1"/>
  </cols>
  <sheetData>
    <row r="1" ht="22.5" spans="1:6">
      <c r="A1" s="26" t="s">
        <v>466</v>
      </c>
      <c r="B1" s="26"/>
      <c r="C1" s="26"/>
      <c r="D1" s="26"/>
      <c r="E1" s="26"/>
      <c r="F1" s="62"/>
    </row>
    <row r="2" ht="20.25" spans="1:6">
      <c r="A2" s="27" t="s">
        <v>19</v>
      </c>
      <c r="B2" s="49" t="s">
        <v>467</v>
      </c>
      <c r="C2" s="49" t="s">
        <v>33</v>
      </c>
      <c r="D2" s="47" t="s">
        <v>468</v>
      </c>
      <c r="E2" s="49" t="s">
        <v>35</v>
      </c>
      <c r="F2" s="62"/>
    </row>
    <row r="3" ht="18.75" spans="1:6">
      <c r="A3" s="69" t="s">
        <v>2</v>
      </c>
      <c r="B3" s="17">
        <v>20212131</v>
      </c>
      <c r="C3" s="70" t="s">
        <v>156</v>
      </c>
      <c r="D3" s="70">
        <v>11.21</v>
      </c>
      <c r="E3" s="70">
        <v>2</v>
      </c>
      <c r="F3" s="62"/>
    </row>
    <row r="4" ht="18.75" spans="1:6">
      <c r="A4" s="14"/>
      <c r="B4" s="17">
        <v>20212131</v>
      </c>
      <c r="C4" s="70" t="s">
        <v>156</v>
      </c>
      <c r="D4" s="70">
        <v>11.22</v>
      </c>
      <c r="E4" s="70">
        <v>2</v>
      </c>
      <c r="F4" s="62"/>
    </row>
    <row r="5" ht="18.75" spans="1:6">
      <c r="A5" s="14"/>
      <c r="B5" s="17">
        <v>20212131</v>
      </c>
      <c r="C5" s="70" t="s">
        <v>156</v>
      </c>
      <c r="D5" s="70">
        <v>11.23</v>
      </c>
      <c r="E5" s="70">
        <v>2</v>
      </c>
      <c r="F5" s="62"/>
    </row>
    <row r="6" ht="18.75" spans="1:6">
      <c r="A6" s="14"/>
      <c r="B6" s="17">
        <v>20212131</v>
      </c>
      <c r="C6" s="70" t="s">
        <v>156</v>
      </c>
      <c r="D6" s="70">
        <v>11.25</v>
      </c>
      <c r="E6" s="70">
        <v>2</v>
      </c>
      <c r="F6" s="62"/>
    </row>
    <row r="7" ht="18.75" spans="1:6">
      <c r="A7" s="14"/>
      <c r="B7" s="17">
        <v>20212131</v>
      </c>
      <c r="C7" s="70" t="s">
        <v>469</v>
      </c>
      <c r="D7" s="70">
        <v>11.22</v>
      </c>
      <c r="E7" s="70">
        <v>2</v>
      </c>
      <c r="F7" s="62"/>
    </row>
    <row r="8" ht="18.75" spans="1:6">
      <c r="A8" s="14"/>
      <c r="B8" s="17">
        <v>20212131</v>
      </c>
      <c r="C8" s="70" t="s">
        <v>470</v>
      </c>
      <c r="D8" s="70">
        <v>11.22</v>
      </c>
      <c r="E8" s="70">
        <v>2</v>
      </c>
      <c r="F8" s="62"/>
    </row>
    <row r="9" ht="18.75" spans="1:6">
      <c r="A9" s="14"/>
      <c r="B9" s="17">
        <v>20212131</v>
      </c>
      <c r="C9" s="70" t="s">
        <v>471</v>
      </c>
      <c r="D9" s="70">
        <v>11.22</v>
      </c>
      <c r="E9" s="70">
        <v>2</v>
      </c>
      <c r="F9" s="62"/>
    </row>
    <row r="10" ht="18.75" spans="1:6">
      <c r="A10" s="14"/>
      <c r="B10" s="17">
        <v>20212131</v>
      </c>
      <c r="C10" s="70" t="s">
        <v>472</v>
      </c>
      <c r="D10" s="70">
        <v>11.25</v>
      </c>
      <c r="E10" s="70">
        <v>2</v>
      </c>
      <c r="F10" s="62"/>
    </row>
    <row r="11" ht="18.75" spans="1:6">
      <c r="A11" s="14"/>
      <c r="B11" s="17">
        <v>20212131</v>
      </c>
      <c r="C11" s="70" t="s">
        <v>473</v>
      </c>
      <c r="D11" s="70">
        <v>11.25</v>
      </c>
      <c r="E11" s="70">
        <v>2</v>
      </c>
      <c r="F11" s="62"/>
    </row>
    <row r="12" ht="18.75" spans="1:6">
      <c r="A12" s="14"/>
      <c r="B12" s="17">
        <v>20212131</v>
      </c>
      <c r="C12" s="70" t="s">
        <v>474</v>
      </c>
      <c r="D12" s="70">
        <v>11.25</v>
      </c>
      <c r="E12" s="70">
        <v>2</v>
      </c>
      <c r="F12" s="62"/>
    </row>
    <row r="13" ht="18.75" spans="1:6">
      <c r="A13" s="14"/>
      <c r="B13" s="17">
        <v>20212131</v>
      </c>
      <c r="C13" s="70" t="s">
        <v>475</v>
      </c>
      <c r="D13" s="70">
        <v>11.25</v>
      </c>
      <c r="E13" s="70">
        <v>2</v>
      </c>
      <c r="F13" s="62"/>
    </row>
    <row r="14" ht="18.75" spans="1:6">
      <c r="A14" s="14"/>
      <c r="B14" s="17">
        <v>20212131</v>
      </c>
      <c r="C14" s="70" t="s">
        <v>476</v>
      </c>
      <c r="D14" s="70">
        <v>11.25</v>
      </c>
      <c r="E14" s="70">
        <v>2</v>
      </c>
      <c r="F14" s="62"/>
    </row>
    <row r="15" ht="18.75" spans="1:6">
      <c r="A15" s="14"/>
      <c r="B15" s="17">
        <v>20212131</v>
      </c>
      <c r="C15" s="70" t="s">
        <v>477</v>
      </c>
      <c r="D15" s="70">
        <v>11.25</v>
      </c>
      <c r="E15" s="70">
        <v>2</v>
      </c>
      <c r="F15" s="62"/>
    </row>
    <row r="16" ht="18.75" spans="1:6">
      <c r="A16" s="14"/>
      <c r="B16" s="17">
        <v>20212131</v>
      </c>
      <c r="C16" s="70" t="s">
        <v>478</v>
      </c>
      <c r="D16" s="70">
        <v>11.25</v>
      </c>
      <c r="E16" s="70">
        <v>2</v>
      </c>
      <c r="F16" s="62"/>
    </row>
    <row r="17" ht="18.75" spans="1:6">
      <c r="A17" s="14"/>
      <c r="B17" s="17">
        <v>20212131</v>
      </c>
      <c r="C17" s="70" t="s">
        <v>479</v>
      </c>
      <c r="D17" s="70">
        <v>11.25</v>
      </c>
      <c r="E17" s="70">
        <v>2</v>
      </c>
      <c r="F17" s="62"/>
    </row>
    <row r="18" ht="18.75" spans="1:6">
      <c r="A18" s="14"/>
      <c r="B18" s="17">
        <v>20212131</v>
      </c>
      <c r="C18" s="70" t="s">
        <v>480</v>
      </c>
      <c r="D18" s="70">
        <v>11.25</v>
      </c>
      <c r="E18" s="70">
        <v>2</v>
      </c>
      <c r="F18" s="62"/>
    </row>
    <row r="19" ht="18.75" spans="1:6">
      <c r="A19" s="14"/>
      <c r="B19" s="17">
        <v>20212132</v>
      </c>
      <c r="C19" s="70" t="s">
        <v>481</v>
      </c>
      <c r="D19" s="70">
        <v>11.21</v>
      </c>
      <c r="E19" s="70">
        <v>2</v>
      </c>
      <c r="F19" s="62"/>
    </row>
    <row r="20" ht="18.75" spans="1:6">
      <c r="A20" s="14"/>
      <c r="B20" s="17">
        <v>20212132</v>
      </c>
      <c r="C20" s="70" t="s">
        <v>481</v>
      </c>
      <c r="D20" s="70">
        <v>11.23</v>
      </c>
      <c r="E20" s="70">
        <v>2</v>
      </c>
      <c r="F20" s="62"/>
    </row>
    <row r="21" ht="18.75" spans="1:6">
      <c r="A21" s="14"/>
      <c r="B21" s="17">
        <v>20212132</v>
      </c>
      <c r="C21" s="70" t="s">
        <v>482</v>
      </c>
      <c r="D21" s="70">
        <v>11.21</v>
      </c>
      <c r="E21" s="70">
        <v>2</v>
      </c>
      <c r="F21" s="62"/>
    </row>
    <row r="22" ht="18.75" spans="1:6">
      <c r="A22" s="14"/>
      <c r="B22" s="17">
        <v>20212132</v>
      </c>
      <c r="C22" s="70" t="s">
        <v>482</v>
      </c>
      <c r="D22" s="70">
        <v>11.23</v>
      </c>
      <c r="E22" s="70">
        <v>2</v>
      </c>
      <c r="F22" s="62"/>
    </row>
    <row r="23" ht="18.75" spans="1:6">
      <c r="A23" s="14"/>
      <c r="B23" s="17">
        <v>20212132</v>
      </c>
      <c r="C23" s="70" t="s">
        <v>483</v>
      </c>
      <c r="D23" s="70">
        <v>11.22</v>
      </c>
      <c r="E23" s="70">
        <v>2</v>
      </c>
      <c r="F23" s="62"/>
    </row>
    <row r="24" ht="18.75" spans="1:6">
      <c r="A24" s="14"/>
      <c r="B24" s="17">
        <v>20212132</v>
      </c>
      <c r="C24" s="70" t="s">
        <v>484</v>
      </c>
      <c r="D24" s="70">
        <v>11.22</v>
      </c>
      <c r="E24" s="70">
        <v>2</v>
      </c>
      <c r="F24" s="62"/>
    </row>
    <row r="25" ht="18.75" spans="1:6">
      <c r="A25" s="14"/>
      <c r="B25" s="17">
        <v>20212132</v>
      </c>
      <c r="C25" s="70" t="s">
        <v>485</v>
      </c>
      <c r="D25" s="70">
        <v>11.23</v>
      </c>
      <c r="E25" s="70">
        <v>2</v>
      </c>
      <c r="F25" s="62"/>
    </row>
    <row r="26" ht="18.75" spans="1:6">
      <c r="A26" s="14"/>
      <c r="B26" s="17">
        <v>20212132</v>
      </c>
      <c r="C26" s="70" t="s">
        <v>486</v>
      </c>
      <c r="D26" s="70">
        <v>11.23</v>
      </c>
      <c r="E26" s="70">
        <v>2</v>
      </c>
      <c r="F26" s="62"/>
    </row>
    <row r="27" ht="18.75" spans="1:6">
      <c r="A27" s="14"/>
      <c r="B27" s="17">
        <v>20212132</v>
      </c>
      <c r="C27" s="70" t="s">
        <v>487</v>
      </c>
      <c r="D27" s="70">
        <v>11.23</v>
      </c>
      <c r="E27" s="70">
        <v>2</v>
      </c>
      <c r="F27" s="62"/>
    </row>
    <row r="28" ht="18.75" spans="1:6">
      <c r="A28" s="14"/>
      <c r="B28" s="17">
        <v>20212132</v>
      </c>
      <c r="C28" s="70" t="s">
        <v>488</v>
      </c>
      <c r="D28" s="70">
        <v>11.23</v>
      </c>
      <c r="E28" s="70">
        <v>2</v>
      </c>
      <c r="F28" s="62"/>
    </row>
    <row r="29" ht="18.75" spans="1:6">
      <c r="A29" s="14"/>
      <c r="B29" s="17">
        <v>20212132</v>
      </c>
      <c r="C29" s="70" t="s">
        <v>489</v>
      </c>
      <c r="D29" s="70">
        <v>11.23</v>
      </c>
      <c r="E29" s="70">
        <v>2</v>
      </c>
      <c r="F29" s="62"/>
    </row>
    <row r="30" ht="18.75" spans="1:6">
      <c r="A30" s="14"/>
      <c r="B30" s="17">
        <v>20212132</v>
      </c>
      <c r="C30" s="70" t="s">
        <v>490</v>
      </c>
      <c r="D30" s="70">
        <v>11.23</v>
      </c>
      <c r="E30" s="70">
        <v>2</v>
      </c>
      <c r="F30" s="62"/>
    </row>
    <row r="31" ht="18.75" spans="1:6">
      <c r="A31" s="14"/>
      <c r="B31" s="17">
        <v>20212132</v>
      </c>
      <c r="C31" s="70" t="s">
        <v>491</v>
      </c>
      <c r="D31" s="70">
        <v>11.25</v>
      </c>
      <c r="E31" s="70">
        <v>2</v>
      </c>
      <c r="F31" s="62"/>
    </row>
    <row r="32" ht="18.75" spans="1:6">
      <c r="A32" s="14"/>
      <c r="B32" s="17">
        <v>20212132</v>
      </c>
      <c r="C32" s="70" t="s">
        <v>492</v>
      </c>
      <c r="D32" s="70">
        <v>11.25</v>
      </c>
      <c r="E32" s="70">
        <v>2</v>
      </c>
      <c r="F32" s="62"/>
    </row>
    <row r="33" ht="18.75" spans="1:6">
      <c r="A33" s="14"/>
      <c r="B33" s="17">
        <v>20212132</v>
      </c>
      <c r="C33" s="70" t="s">
        <v>493</v>
      </c>
      <c r="D33" s="70">
        <v>11.25</v>
      </c>
      <c r="E33" s="70">
        <v>2</v>
      </c>
      <c r="F33" s="62"/>
    </row>
    <row r="34" ht="18.75" spans="1:6">
      <c r="A34" s="14"/>
      <c r="B34" s="17">
        <v>20212132</v>
      </c>
      <c r="C34" s="70" t="s">
        <v>494</v>
      </c>
      <c r="D34" s="70">
        <v>11.25</v>
      </c>
      <c r="E34" s="70">
        <v>2</v>
      </c>
      <c r="F34" s="62"/>
    </row>
    <row r="35" ht="18.75" spans="1:6">
      <c r="A35" s="14"/>
      <c r="B35" s="17">
        <v>20212132</v>
      </c>
      <c r="C35" s="70" t="s">
        <v>495</v>
      </c>
      <c r="D35" s="70">
        <v>11.25</v>
      </c>
      <c r="E35" s="70">
        <v>2</v>
      </c>
      <c r="F35" s="62"/>
    </row>
    <row r="36" ht="18.75" spans="1:6">
      <c r="A36" s="14"/>
      <c r="B36" s="17">
        <v>20212132</v>
      </c>
      <c r="C36" s="70" t="s">
        <v>496</v>
      </c>
      <c r="D36" s="70">
        <v>11.25</v>
      </c>
      <c r="E36" s="70">
        <v>2</v>
      </c>
      <c r="F36" s="62"/>
    </row>
    <row r="37" ht="18.75" spans="1:6">
      <c r="A37" s="14"/>
      <c r="B37" s="17">
        <v>20212132</v>
      </c>
      <c r="C37" s="70" t="s">
        <v>497</v>
      </c>
      <c r="D37" s="70">
        <v>11.25</v>
      </c>
      <c r="E37" s="70">
        <v>2</v>
      </c>
      <c r="F37" s="62"/>
    </row>
    <row r="38" ht="18.75" spans="1:6">
      <c r="A38" s="14"/>
      <c r="B38" s="17">
        <v>20212132</v>
      </c>
      <c r="C38" s="70" t="s">
        <v>490</v>
      </c>
      <c r="D38" s="70">
        <v>11.25</v>
      </c>
      <c r="E38" s="70">
        <v>2</v>
      </c>
      <c r="F38" s="62"/>
    </row>
    <row r="39" ht="18.75" spans="1:6">
      <c r="A39" s="14"/>
      <c r="B39" s="17">
        <v>20212132</v>
      </c>
      <c r="C39" s="70" t="s">
        <v>498</v>
      </c>
      <c r="D39" s="70">
        <v>11.25</v>
      </c>
      <c r="E39" s="70">
        <v>2</v>
      </c>
      <c r="F39" s="62"/>
    </row>
    <row r="40" ht="18.75" spans="1:6">
      <c r="A40" s="14"/>
      <c r="B40" s="17">
        <v>20212132</v>
      </c>
      <c r="C40" s="70" t="s">
        <v>499</v>
      </c>
      <c r="D40" s="70">
        <v>11.25</v>
      </c>
      <c r="E40" s="70">
        <v>2</v>
      </c>
      <c r="F40" s="62"/>
    </row>
    <row r="41" ht="18.75" spans="1:6">
      <c r="A41" s="14"/>
      <c r="B41" s="17">
        <v>20212132</v>
      </c>
      <c r="C41" s="70" t="s">
        <v>500</v>
      </c>
      <c r="D41" s="70">
        <v>11.25</v>
      </c>
      <c r="E41" s="70">
        <v>2</v>
      </c>
      <c r="F41" s="62"/>
    </row>
    <row r="42" ht="18.75" spans="1:6">
      <c r="A42" s="14"/>
      <c r="B42" s="17">
        <v>20212132</v>
      </c>
      <c r="C42" s="70" t="s">
        <v>501</v>
      </c>
      <c r="D42" s="70">
        <v>11.25</v>
      </c>
      <c r="E42" s="70">
        <v>2</v>
      </c>
      <c r="F42" s="62"/>
    </row>
    <row r="43" ht="18.75" spans="1:6">
      <c r="A43" s="14"/>
      <c r="B43" s="17">
        <v>20212132</v>
      </c>
      <c r="C43" s="70" t="s">
        <v>502</v>
      </c>
      <c r="D43" s="70">
        <v>11.25</v>
      </c>
      <c r="E43" s="70">
        <v>2</v>
      </c>
      <c r="F43" s="62"/>
    </row>
    <row r="44" ht="18.75" spans="1:6">
      <c r="A44" s="14"/>
      <c r="B44" s="17">
        <v>20212133</v>
      </c>
      <c r="C44" s="70" t="s">
        <v>503</v>
      </c>
      <c r="D44" s="70">
        <v>11.22</v>
      </c>
      <c r="E44" s="70">
        <v>2</v>
      </c>
      <c r="F44" s="62"/>
    </row>
    <row r="45" ht="18.75" spans="1:6">
      <c r="A45" s="14"/>
      <c r="B45" s="17">
        <v>20212133</v>
      </c>
      <c r="C45" s="70" t="s">
        <v>503</v>
      </c>
      <c r="D45" s="70">
        <v>11.25</v>
      </c>
      <c r="E45" s="70">
        <v>2</v>
      </c>
      <c r="F45" s="62"/>
    </row>
    <row r="46" ht="18.75" spans="1:6">
      <c r="A46" s="14"/>
      <c r="B46" s="17">
        <v>20212133</v>
      </c>
      <c r="C46" s="70" t="s">
        <v>504</v>
      </c>
      <c r="D46" s="70">
        <v>11.22</v>
      </c>
      <c r="E46" s="70">
        <v>2</v>
      </c>
      <c r="F46" s="62"/>
    </row>
    <row r="47" ht="18.75" spans="1:6">
      <c r="A47" s="14"/>
      <c r="B47" s="17">
        <v>20212133</v>
      </c>
      <c r="C47" s="70" t="s">
        <v>505</v>
      </c>
      <c r="D47" s="70">
        <v>11.25</v>
      </c>
      <c r="E47" s="70">
        <v>2</v>
      </c>
      <c r="F47" s="62"/>
    </row>
    <row r="48" ht="18.75" spans="1:6">
      <c r="A48" s="14"/>
      <c r="B48" s="17">
        <v>20212133</v>
      </c>
      <c r="C48" s="70" t="s">
        <v>506</v>
      </c>
      <c r="D48" s="70">
        <v>11.25</v>
      </c>
      <c r="E48" s="70">
        <v>2</v>
      </c>
      <c r="F48" s="62"/>
    </row>
    <row r="49" ht="18.75" spans="1:6">
      <c r="A49" s="14"/>
      <c r="B49" s="17">
        <v>20212133</v>
      </c>
      <c r="C49" s="70" t="s">
        <v>507</v>
      </c>
      <c r="D49" s="70">
        <v>11.25</v>
      </c>
      <c r="E49" s="70">
        <v>2</v>
      </c>
      <c r="F49" s="62"/>
    </row>
    <row r="50" ht="18.75" spans="1:6">
      <c r="A50" s="14"/>
      <c r="B50" s="17">
        <v>20212133</v>
      </c>
      <c r="C50" s="70" t="s">
        <v>508</v>
      </c>
      <c r="D50" s="70">
        <v>11.25</v>
      </c>
      <c r="E50" s="70">
        <v>2</v>
      </c>
      <c r="F50" s="62"/>
    </row>
    <row r="51" ht="18.75" spans="1:6">
      <c r="A51" s="14"/>
      <c r="B51" s="17">
        <v>20212133</v>
      </c>
      <c r="C51" s="70" t="s">
        <v>509</v>
      </c>
      <c r="D51" s="70">
        <v>11.25</v>
      </c>
      <c r="E51" s="70">
        <v>2</v>
      </c>
      <c r="F51" s="62"/>
    </row>
    <row r="52" ht="18.75" spans="1:6">
      <c r="A52" s="14"/>
      <c r="B52" s="17">
        <v>20212133</v>
      </c>
      <c r="C52" s="70" t="s">
        <v>510</v>
      </c>
      <c r="D52" s="70">
        <v>11.25</v>
      </c>
      <c r="E52" s="70">
        <v>2</v>
      </c>
      <c r="F52" s="62"/>
    </row>
    <row r="53" ht="18.75" spans="1:6">
      <c r="A53" s="14"/>
      <c r="B53" s="17">
        <v>20212133</v>
      </c>
      <c r="C53" s="70" t="s">
        <v>511</v>
      </c>
      <c r="D53" s="70">
        <v>11.25</v>
      </c>
      <c r="E53" s="70">
        <v>2</v>
      </c>
      <c r="F53" s="62"/>
    </row>
    <row r="54" ht="18.75" spans="1:6">
      <c r="A54" s="14"/>
      <c r="B54" s="17">
        <v>20212133</v>
      </c>
      <c r="C54" s="70" t="s">
        <v>512</v>
      </c>
      <c r="D54" s="70">
        <v>11.25</v>
      </c>
      <c r="E54" s="70">
        <v>2</v>
      </c>
      <c r="F54" s="62"/>
    </row>
    <row r="55" ht="18.75" spans="1:6">
      <c r="A55" s="14"/>
      <c r="B55" s="17">
        <v>20212133</v>
      </c>
      <c r="C55" s="70" t="s">
        <v>513</v>
      </c>
      <c r="D55" s="70">
        <v>11.25</v>
      </c>
      <c r="E55" s="70">
        <v>2</v>
      </c>
      <c r="F55" s="62"/>
    </row>
    <row r="56" ht="18.75" spans="1:6">
      <c r="A56" s="14"/>
      <c r="B56" s="17">
        <v>20212133</v>
      </c>
      <c r="C56" s="70" t="s">
        <v>514</v>
      </c>
      <c r="D56" s="70">
        <v>11.25</v>
      </c>
      <c r="E56" s="70">
        <v>2</v>
      </c>
      <c r="F56" s="62"/>
    </row>
    <row r="57" ht="18.75" spans="1:6">
      <c r="A57" s="14"/>
      <c r="B57" s="17">
        <v>20212133</v>
      </c>
      <c r="C57" s="70" t="s">
        <v>515</v>
      </c>
      <c r="D57" s="70">
        <v>11.25</v>
      </c>
      <c r="E57" s="70">
        <v>2</v>
      </c>
      <c r="F57" s="62"/>
    </row>
    <row r="58" ht="18.75" spans="1:6">
      <c r="A58" s="14"/>
      <c r="B58" s="17">
        <v>20212133</v>
      </c>
      <c r="C58" s="70" t="s">
        <v>516</v>
      </c>
      <c r="D58" s="70">
        <v>11.25</v>
      </c>
      <c r="E58" s="70">
        <v>2</v>
      </c>
      <c r="F58" s="62"/>
    </row>
    <row r="59" ht="18.75" spans="1:6">
      <c r="A59" s="14"/>
      <c r="B59" s="17">
        <v>20212133</v>
      </c>
      <c r="C59" s="70" t="s">
        <v>517</v>
      </c>
      <c r="D59" s="70">
        <v>11.25</v>
      </c>
      <c r="E59" s="70">
        <v>2</v>
      </c>
      <c r="F59" s="62"/>
    </row>
    <row r="60" ht="18.75" spans="1:6">
      <c r="A60" s="14"/>
      <c r="B60" s="17">
        <v>20212134</v>
      </c>
      <c r="C60" s="70" t="s">
        <v>518</v>
      </c>
      <c r="D60" s="70">
        <v>11.21</v>
      </c>
      <c r="E60" s="70">
        <v>2</v>
      </c>
      <c r="F60" s="62"/>
    </row>
    <row r="61" ht="18.75" spans="1:6">
      <c r="A61" s="14"/>
      <c r="B61" s="17">
        <v>20212134</v>
      </c>
      <c r="C61" s="70" t="s">
        <v>519</v>
      </c>
      <c r="D61" s="70">
        <v>11.22</v>
      </c>
      <c r="E61" s="70">
        <v>2</v>
      </c>
      <c r="F61" s="62"/>
    </row>
    <row r="62" ht="18.75" spans="1:6">
      <c r="A62" s="14"/>
      <c r="B62" s="17">
        <v>20212134</v>
      </c>
      <c r="C62" s="70" t="s">
        <v>520</v>
      </c>
      <c r="D62" s="70">
        <v>11.22</v>
      </c>
      <c r="E62" s="70">
        <v>2</v>
      </c>
      <c r="F62" s="62"/>
    </row>
    <row r="63" ht="18.75" spans="1:6">
      <c r="A63" s="14"/>
      <c r="B63" s="17">
        <v>20212134</v>
      </c>
      <c r="C63" s="70" t="s">
        <v>521</v>
      </c>
      <c r="D63" s="70">
        <v>11.23</v>
      </c>
      <c r="E63" s="70">
        <v>2</v>
      </c>
      <c r="F63" s="62"/>
    </row>
    <row r="64" ht="18.75" spans="1:6">
      <c r="A64" s="14"/>
      <c r="B64" s="17">
        <v>20212134</v>
      </c>
      <c r="C64" s="70" t="s">
        <v>522</v>
      </c>
      <c r="D64" s="70">
        <v>11.23</v>
      </c>
      <c r="E64" s="70">
        <v>2</v>
      </c>
      <c r="F64" s="62"/>
    </row>
    <row r="65" ht="18.75" spans="1:6">
      <c r="A65" s="14"/>
      <c r="B65" s="17">
        <v>20212134</v>
      </c>
      <c r="C65" s="70" t="s">
        <v>523</v>
      </c>
      <c r="D65" s="70">
        <v>11.24</v>
      </c>
      <c r="E65" s="70">
        <v>2</v>
      </c>
      <c r="F65" s="62"/>
    </row>
    <row r="66" ht="18.75" spans="1:6">
      <c r="A66" s="14"/>
      <c r="B66" s="17">
        <v>20212134</v>
      </c>
      <c r="C66" s="70" t="s">
        <v>524</v>
      </c>
      <c r="D66" s="70">
        <v>11.24</v>
      </c>
      <c r="E66" s="70">
        <v>2</v>
      </c>
      <c r="F66" s="62"/>
    </row>
    <row r="67" ht="18.75" spans="1:6">
      <c r="A67" s="14"/>
      <c r="B67" s="17">
        <v>20212135</v>
      </c>
      <c r="C67" s="70" t="s">
        <v>525</v>
      </c>
      <c r="D67" s="70">
        <v>11.21</v>
      </c>
      <c r="E67" s="70">
        <v>2</v>
      </c>
      <c r="F67" s="62"/>
    </row>
    <row r="68" ht="18.75" spans="1:6">
      <c r="A68" s="14"/>
      <c r="B68" s="17">
        <v>20212135</v>
      </c>
      <c r="C68" s="70" t="s">
        <v>526</v>
      </c>
      <c r="D68" s="70">
        <v>11.21</v>
      </c>
      <c r="E68" s="70">
        <v>2</v>
      </c>
      <c r="F68" s="62"/>
    </row>
    <row r="69" ht="18.75" spans="1:6">
      <c r="A69" s="14"/>
      <c r="B69" s="17">
        <v>20212135</v>
      </c>
      <c r="C69" s="70" t="s">
        <v>527</v>
      </c>
      <c r="D69" s="70">
        <v>11.22</v>
      </c>
      <c r="E69" s="70">
        <v>2</v>
      </c>
      <c r="F69" s="62"/>
    </row>
    <row r="70" ht="18.75" spans="1:6">
      <c r="A70" s="14"/>
      <c r="B70" s="17">
        <v>20212135</v>
      </c>
      <c r="C70" s="70" t="s">
        <v>528</v>
      </c>
      <c r="D70" s="70">
        <v>11.22</v>
      </c>
      <c r="E70" s="70">
        <v>2</v>
      </c>
      <c r="F70" s="62"/>
    </row>
    <row r="71" ht="18.75" spans="1:6">
      <c r="A71" s="14"/>
      <c r="B71" s="17">
        <v>20212135</v>
      </c>
      <c r="C71" s="70" t="s">
        <v>529</v>
      </c>
      <c r="D71" s="70">
        <v>11.22</v>
      </c>
      <c r="E71" s="70">
        <v>2</v>
      </c>
      <c r="F71" s="62"/>
    </row>
    <row r="72" ht="18.75" spans="1:6">
      <c r="A72" s="14"/>
      <c r="B72" s="17">
        <v>20212135</v>
      </c>
      <c r="C72" s="70" t="s">
        <v>530</v>
      </c>
      <c r="D72" s="70">
        <v>11.22</v>
      </c>
      <c r="E72" s="70">
        <v>2</v>
      </c>
      <c r="F72" s="62"/>
    </row>
    <row r="73" ht="18.75" spans="1:6">
      <c r="A73" s="14"/>
      <c r="B73" s="17">
        <v>20212136</v>
      </c>
      <c r="C73" s="70" t="s">
        <v>531</v>
      </c>
      <c r="D73" s="70">
        <v>11.21</v>
      </c>
      <c r="E73" s="70">
        <v>2</v>
      </c>
      <c r="F73" s="62"/>
    </row>
    <row r="74" ht="18.75" spans="1:6">
      <c r="A74" s="14"/>
      <c r="B74" s="17">
        <v>20212136</v>
      </c>
      <c r="C74" s="70" t="s">
        <v>531</v>
      </c>
      <c r="D74" s="70">
        <v>11.22</v>
      </c>
      <c r="E74" s="70">
        <v>2</v>
      </c>
      <c r="F74" s="62"/>
    </row>
    <row r="75" ht="18.75" spans="1:6">
      <c r="A75" s="14"/>
      <c r="B75" s="17">
        <v>20212136</v>
      </c>
      <c r="C75" s="70" t="s">
        <v>532</v>
      </c>
      <c r="D75" s="70">
        <v>11.21</v>
      </c>
      <c r="E75" s="70">
        <v>2</v>
      </c>
      <c r="F75" s="62"/>
    </row>
    <row r="76" ht="18.75" spans="1:6">
      <c r="A76" s="14"/>
      <c r="B76" s="17">
        <v>20212136</v>
      </c>
      <c r="C76" s="70" t="s">
        <v>532</v>
      </c>
      <c r="D76" s="70">
        <v>11.22</v>
      </c>
      <c r="E76" s="70">
        <v>2</v>
      </c>
      <c r="F76" s="62"/>
    </row>
    <row r="77" ht="18.75" spans="1:6">
      <c r="A77" s="14"/>
      <c r="B77" s="17">
        <v>20212136</v>
      </c>
      <c r="C77" s="70" t="s">
        <v>533</v>
      </c>
      <c r="D77" s="70">
        <v>11.21</v>
      </c>
      <c r="E77" s="70">
        <v>2</v>
      </c>
      <c r="F77" s="62"/>
    </row>
    <row r="78" ht="18.75" spans="1:6">
      <c r="A78" s="14"/>
      <c r="B78" s="17">
        <v>20212136</v>
      </c>
      <c r="C78" s="70" t="s">
        <v>534</v>
      </c>
      <c r="D78" s="70">
        <v>11.22</v>
      </c>
      <c r="E78" s="70">
        <v>2</v>
      </c>
      <c r="F78" s="62"/>
    </row>
    <row r="79" ht="18.75" spans="1:6">
      <c r="A79" s="14"/>
      <c r="B79" s="17">
        <v>20212136</v>
      </c>
      <c r="C79" s="70" t="s">
        <v>535</v>
      </c>
      <c r="D79" s="70">
        <v>11.22</v>
      </c>
      <c r="E79" s="70">
        <v>2</v>
      </c>
      <c r="F79" s="62"/>
    </row>
    <row r="80" ht="18.75" spans="1:6">
      <c r="A80" s="14"/>
      <c r="B80" s="17">
        <v>20212136</v>
      </c>
      <c r="C80" s="70" t="s">
        <v>536</v>
      </c>
      <c r="D80" s="70">
        <v>11.22</v>
      </c>
      <c r="E80" s="70">
        <v>2</v>
      </c>
      <c r="F80" s="62"/>
    </row>
    <row r="81" ht="18.75" spans="1:6">
      <c r="A81" s="14"/>
      <c r="B81" s="17">
        <v>20212136</v>
      </c>
      <c r="C81" s="70" t="s">
        <v>537</v>
      </c>
      <c r="D81" s="70">
        <v>11.22</v>
      </c>
      <c r="E81" s="70">
        <v>2</v>
      </c>
      <c r="F81" s="62"/>
    </row>
    <row r="82" ht="18.75" spans="1:6">
      <c r="A82" s="14"/>
      <c r="B82" s="17">
        <v>20212136</v>
      </c>
      <c r="C82" s="70" t="s">
        <v>538</v>
      </c>
      <c r="D82" s="70">
        <v>11.22</v>
      </c>
      <c r="E82" s="70">
        <v>2</v>
      </c>
      <c r="F82" s="62"/>
    </row>
    <row r="83" ht="18.75" spans="1:6">
      <c r="A83" s="14"/>
      <c r="B83" s="17">
        <v>20212136</v>
      </c>
      <c r="C83" s="70" t="s">
        <v>539</v>
      </c>
      <c r="D83" s="70">
        <v>11.22</v>
      </c>
      <c r="E83" s="70">
        <v>2</v>
      </c>
      <c r="F83" s="62"/>
    </row>
    <row r="84" ht="18.75" spans="1:6">
      <c r="A84" s="14"/>
      <c r="B84" s="17">
        <v>20212136</v>
      </c>
      <c r="C84" s="70" t="s">
        <v>540</v>
      </c>
      <c r="D84" s="70">
        <v>11.22</v>
      </c>
      <c r="E84" s="70">
        <v>2</v>
      </c>
      <c r="F84" s="62"/>
    </row>
    <row r="85" ht="18.75" spans="1:6">
      <c r="A85" s="14"/>
      <c r="B85" s="17">
        <v>20212137</v>
      </c>
      <c r="C85" s="70" t="s">
        <v>541</v>
      </c>
      <c r="D85" s="70">
        <v>11.21</v>
      </c>
      <c r="E85" s="70">
        <v>2</v>
      </c>
      <c r="F85" s="62"/>
    </row>
    <row r="86" ht="18.75" spans="1:6">
      <c r="A86" s="14"/>
      <c r="B86" s="17">
        <v>20212137</v>
      </c>
      <c r="C86" s="70" t="s">
        <v>541</v>
      </c>
      <c r="D86" s="70">
        <v>11.22</v>
      </c>
      <c r="E86" s="70">
        <v>2</v>
      </c>
      <c r="F86" s="62"/>
    </row>
    <row r="87" ht="18.75" spans="1:6">
      <c r="A87" s="14"/>
      <c r="B87" s="17">
        <v>20212137</v>
      </c>
      <c r="C87" s="70" t="s">
        <v>541</v>
      </c>
      <c r="D87" s="70">
        <v>11.24</v>
      </c>
      <c r="E87" s="70">
        <v>2</v>
      </c>
      <c r="F87" s="62"/>
    </row>
    <row r="88" ht="18.75" spans="1:6">
      <c r="A88" s="14"/>
      <c r="B88" s="17">
        <v>20212137</v>
      </c>
      <c r="C88" s="70" t="s">
        <v>542</v>
      </c>
      <c r="D88" s="70">
        <v>11.21</v>
      </c>
      <c r="E88" s="70">
        <v>2</v>
      </c>
      <c r="F88" s="62"/>
    </row>
    <row r="89" ht="18.75" spans="1:6">
      <c r="A89" s="14"/>
      <c r="B89" s="17">
        <v>20212137</v>
      </c>
      <c r="C89" s="70" t="s">
        <v>543</v>
      </c>
      <c r="D89" s="70">
        <v>11.22</v>
      </c>
      <c r="E89" s="70">
        <v>2</v>
      </c>
      <c r="F89" s="62"/>
    </row>
    <row r="90" ht="18.75" spans="1:6">
      <c r="A90" s="14"/>
      <c r="B90" s="17">
        <v>20212137</v>
      </c>
      <c r="C90" s="70" t="s">
        <v>543</v>
      </c>
      <c r="D90" s="70">
        <v>11.24</v>
      </c>
      <c r="E90" s="70">
        <v>2</v>
      </c>
      <c r="F90" s="62"/>
    </row>
    <row r="91" ht="18.75" spans="1:6">
      <c r="A91" s="14"/>
      <c r="B91" s="17">
        <v>20212137</v>
      </c>
      <c r="C91" s="70" t="s">
        <v>544</v>
      </c>
      <c r="D91" s="70">
        <v>11.22</v>
      </c>
      <c r="E91" s="70">
        <v>2</v>
      </c>
      <c r="F91" s="62"/>
    </row>
    <row r="92" ht="18.75" spans="1:6">
      <c r="A92" s="14"/>
      <c r="B92" s="17">
        <v>20212137</v>
      </c>
      <c r="C92" s="70" t="s">
        <v>544</v>
      </c>
      <c r="D92" s="70">
        <v>11.24</v>
      </c>
      <c r="E92" s="70">
        <v>2</v>
      </c>
      <c r="F92" s="62"/>
    </row>
    <row r="93" ht="18.75" spans="1:6">
      <c r="A93" s="14"/>
      <c r="B93" s="17">
        <v>20212137</v>
      </c>
      <c r="C93" s="70" t="s">
        <v>545</v>
      </c>
      <c r="D93" s="70">
        <v>11.22</v>
      </c>
      <c r="E93" s="70">
        <v>2</v>
      </c>
      <c r="F93" s="62"/>
    </row>
    <row r="94" ht="18.75" spans="1:6">
      <c r="A94" s="14"/>
      <c r="B94" s="17">
        <v>20212137</v>
      </c>
      <c r="C94" s="70" t="s">
        <v>546</v>
      </c>
      <c r="D94" s="70">
        <v>11.24</v>
      </c>
      <c r="E94" s="70">
        <v>2</v>
      </c>
      <c r="F94" s="62"/>
    </row>
    <row r="95" ht="18.75" spans="1:6">
      <c r="A95" s="14"/>
      <c r="B95" s="17">
        <v>20212138</v>
      </c>
      <c r="C95" s="70" t="s">
        <v>547</v>
      </c>
      <c r="D95" s="70">
        <v>11.21</v>
      </c>
      <c r="E95" s="70">
        <v>2</v>
      </c>
      <c r="F95" s="62"/>
    </row>
    <row r="96" ht="18.75" spans="1:6">
      <c r="A96" s="14"/>
      <c r="B96" s="17">
        <v>20212138</v>
      </c>
      <c r="C96" s="70" t="s">
        <v>548</v>
      </c>
      <c r="D96" s="70">
        <v>11.22</v>
      </c>
      <c r="E96" s="70">
        <v>2</v>
      </c>
      <c r="F96" s="62"/>
    </row>
    <row r="97" ht="18.75" spans="1:6">
      <c r="A97" s="14"/>
      <c r="B97" s="17">
        <v>20212138</v>
      </c>
      <c r="C97" s="70" t="s">
        <v>549</v>
      </c>
      <c r="D97" s="70">
        <v>11.22</v>
      </c>
      <c r="E97" s="70">
        <v>2</v>
      </c>
      <c r="F97" s="62"/>
    </row>
    <row r="98" ht="18.75" spans="1:6">
      <c r="A98" s="14"/>
      <c r="B98" s="17">
        <v>20212138</v>
      </c>
      <c r="C98" s="70" t="s">
        <v>550</v>
      </c>
      <c r="D98" s="70">
        <v>11.22</v>
      </c>
      <c r="E98" s="70">
        <v>2</v>
      </c>
      <c r="F98" s="62"/>
    </row>
    <row r="99" ht="18.75" spans="1:6">
      <c r="A99" s="14"/>
      <c r="B99" s="17">
        <v>20212138</v>
      </c>
      <c r="C99" s="70" t="s">
        <v>550</v>
      </c>
      <c r="D99" s="70">
        <v>11.24</v>
      </c>
      <c r="E99" s="70">
        <v>2</v>
      </c>
      <c r="F99" s="62"/>
    </row>
    <row r="100" ht="18.75" spans="1:6">
      <c r="A100" s="14"/>
      <c r="B100" s="17">
        <v>20212138</v>
      </c>
      <c r="C100" s="70" t="s">
        <v>551</v>
      </c>
      <c r="D100" s="70">
        <v>11.22</v>
      </c>
      <c r="E100" s="70">
        <v>2</v>
      </c>
      <c r="F100" s="62"/>
    </row>
    <row r="101" ht="18.75" spans="1:6">
      <c r="A101" s="14"/>
      <c r="B101" s="17">
        <v>20212138</v>
      </c>
      <c r="C101" s="70" t="s">
        <v>552</v>
      </c>
      <c r="D101" s="70">
        <v>11.22</v>
      </c>
      <c r="E101" s="70">
        <v>2</v>
      </c>
      <c r="F101" s="62"/>
    </row>
    <row r="102" ht="18.75" spans="1:6">
      <c r="A102" s="14"/>
      <c r="B102" s="17">
        <v>20212138</v>
      </c>
      <c r="C102" s="70" t="s">
        <v>553</v>
      </c>
      <c r="D102" s="70">
        <v>11.22</v>
      </c>
      <c r="E102" s="70">
        <v>2</v>
      </c>
      <c r="F102" s="62"/>
    </row>
    <row r="103" ht="18.75" spans="1:6">
      <c r="A103" s="14"/>
      <c r="B103" s="17">
        <v>20212138</v>
      </c>
      <c r="C103" s="70" t="s">
        <v>554</v>
      </c>
      <c r="D103" s="70">
        <v>11.22</v>
      </c>
      <c r="E103" s="70">
        <v>2</v>
      </c>
      <c r="F103" s="62"/>
    </row>
    <row r="104" ht="18.75" spans="1:6">
      <c r="A104" s="14"/>
      <c r="B104" s="17">
        <v>20212138</v>
      </c>
      <c r="C104" s="70" t="s">
        <v>555</v>
      </c>
      <c r="D104" s="70">
        <v>11.22</v>
      </c>
      <c r="E104" s="70">
        <v>2</v>
      </c>
      <c r="F104" s="62"/>
    </row>
    <row r="105" ht="18.75" spans="1:6">
      <c r="A105" s="14"/>
      <c r="B105" s="7">
        <v>20213131</v>
      </c>
      <c r="C105" s="70" t="s">
        <v>556</v>
      </c>
      <c r="D105" s="70">
        <v>11.22</v>
      </c>
      <c r="E105" s="70">
        <v>2</v>
      </c>
      <c r="F105" s="62"/>
    </row>
    <row r="106" ht="18.75" spans="1:6">
      <c r="A106" s="14"/>
      <c r="B106" s="7">
        <v>20213131</v>
      </c>
      <c r="C106" s="70" t="s">
        <v>557</v>
      </c>
      <c r="D106" s="70">
        <v>11.22</v>
      </c>
      <c r="E106" s="70">
        <v>2</v>
      </c>
      <c r="F106" s="62"/>
    </row>
    <row r="107" ht="18.75" spans="1:6">
      <c r="A107" s="14"/>
      <c r="B107" s="7">
        <v>20213131</v>
      </c>
      <c r="C107" s="70" t="s">
        <v>558</v>
      </c>
      <c r="D107" s="70">
        <v>11.22</v>
      </c>
      <c r="E107" s="70">
        <v>2</v>
      </c>
      <c r="F107" s="62"/>
    </row>
    <row r="108" ht="18.75" spans="1:6">
      <c r="A108" s="14"/>
      <c r="B108" s="7">
        <v>20213131</v>
      </c>
      <c r="C108" s="70" t="s">
        <v>162</v>
      </c>
      <c r="D108" s="70">
        <v>11.24</v>
      </c>
      <c r="E108" s="70">
        <v>2</v>
      </c>
      <c r="F108" s="62"/>
    </row>
    <row r="109" ht="18.75" spans="1:6">
      <c r="A109" s="14"/>
      <c r="B109" s="7">
        <v>20213131</v>
      </c>
      <c r="C109" s="70" t="s">
        <v>559</v>
      </c>
      <c r="D109" s="70">
        <v>11.24</v>
      </c>
      <c r="E109" s="70">
        <v>2</v>
      </c>
      <c r="F109" s="62"/>
    </row>
    <row r="110" ht="18.75" spans="1:6">
      <c r="A110" s="14"/>
      <c r="B110" s="7">
        <v>20213131</v>
      </c>
      <c r="C110" s="70" t="s">
        <v>560</v>
      </c>
      <c r="D110" s="70">
        <v>11.24</v>
      </c>
      <c r="E110" s="70">
        <v>2</v>
      </c>
      <c r="F110" s="62"/>
    </row>
    <row r="111" ht="18.75" spans="1:6">
      <c r="A111" s="15" t="s">
        <v>3</v>
      </c>
      <c r="B111" s="15">
        <v>20212631</v>
      </c>
      <c r="C111" s="15" t="s">
        <v>561</v>
      </c>
      <c r="D111" s="15">
        <v>11.21</v>
      </c>
      <c r="E111" s="15">
        <v>2</v>
      </c>
      <c r="F111" s="62"/>
    </row>
    <row r="112" ht="18.75" spans="1:6">
      <c r="A112" s="15"/>
      <c r="B112" s="15">
        <v>20212631</v>
      </c>
      <c r="C112" s="15" t="s">
        <v>562</v>
      </c>
      <c r="D112" s="15">
        <v>11.21</v>
      </c>
      <c r="E112" s="15">
        <v>2</v>
      </c>
      <c r="F112" s="62"/>
    </row>
    <row r="113" ht="18.75" spans="1:6">
      <c r="A113" s="15"/>
      <c r="B113" s="15">
        <v>20212631</v>
      </c>
      <c r="C113" s="15" t="s">
        <v>190</v>
      </c>
      <c r="D113" s="15">
        <v>11.21</v>
      </c>
      <c r="E113" s="15">
        <v>2</v>
      </c>
      <c r="F113" s="62"/>
    </row>
    <row r="114" ht="18.75" spans="1:6">
      <c r="A114" s="15"/>
      <c r="B114" s="15">
        <v>20212631</v>
      </c>
      <c r="C114" s="15" t="s">
        <v>563</v>
      </c>
      <c r="D114" s="15">
        <v>11.21</v>
      </c>
      <c r="E114" s="15">
        <v>2</v>
      </c>
      <c r="F114" s="62"/>
    </row>
    <row r="115" ht="18.75" spans="1:6">
      <c r="A115" s="15"/>
      <c r="B115" s="15">
        <v>20212631</v>
      </c>
      <c r="C115" s="15" t="s">
        <v>564</v>
      </c>
      <c r="D115" s="15">
        <v>11.21</v>
      </c>
      <c r="E115" s="15">
        <v>2</v>
      </c>
      <c r="F115" s="62"/>
    </row>
    <row r="116" ht="18.75" spans="1:6">
      <c r="A116" s="15"/>
      <c r="B116" s="15">
        <v>20212631</v>
      </c>
      <c r="C116" s="15" t="s">
        <v>565</v>
      </c>
      <c r="D116" s="15">
        <v>11.21</v>
      </c>
      <c r="E116" s="15">
        <v>2</v>
      </c>
      <c r="F116" s="62"/>
    </row>
    <row r="117" ht="18.75" spans="1:6">
      <c r="A117" s="15"/>
      <c r="B117" s="15">
        <v>20212631</v>
      </c>
      <c r="C117" s="15" t="s">
        <v>566</v>
      </c>
      <c r="D117" s="15">
        <v>11.21</v>
      </c>
      <c r="E117" s="15">
        <v>2</v>
      </c>
      <c r="F117" s="62"/>
    </row>
    <row r="118" ht="18.75" spans="1:6">
      <c r="A118" s="15"/>
      <c r="B118" s="15">
        <v>20212631</v>
      </c>
      <c r="C118" s="15" t="s">
        <v>567</v>
      </c>
      <c r="D118" s="15">
        <v>11.21</v>
      </c>
      <c r="E118" s="15">
        <v>2</v>
      </c>
      <c r="F118" s="62"/>
    </row>
    <row r="119" ht="18.75" spans="1:6">
      <c r="A119" s="15"/>
      <c r="B119" s="15">
        <v>20212631</v>
      </c>
      <c r="C119" s="15" t="s">
        <v>568</v>
      </c>
      <c r="D119" s="15">
        <v>11.21</v>
      </c>
      <c r="E119" s="15">
        <v>2</v>
      </c>
      <c r="F119" s="62"/>
    </row>
    <row r="120" ht="18.75" spans="1:6">
      <c r="A120" s="15"/>
      <c r="B120" s="15">
        <v>20212631</v>
      </c>
      <c r="C120" s="15" t="s">
        <v>176</v>
      </c>
      <c r="D120" s="15">
        <v>11.21</v>
      </c>
      <c r="E120" s="15">
        <v>2</v>
      </c>
      <c r="F120" s="62"/>
    </row>
    <row r="121" ht="18.75" spans="1:6">
      <c r="A121" s="15"/>
      <c r="B121" s="15">
        <v>20212631</v>
      </c>
      <c r="C121" s="15" t="s">
        <v>569</v>
      </c>
      <c r="D121" s="15">
        <v>11.21</v>
      </c>
      <c r="E121" s="15">
        <v>2</v>
      </c>
      <c r="F121" s="62"/>
    </row>
    <row r="122" ht="18.75" spans="1:6">
      <c r="A122" s="15"/>
      <c r="B122" s="15">
        <v>20212631</v>
      </c>
      <c r="C122" s="15" t="s">
        <v>570</v>
      </c>
      <c r="D122" s="15">
        <v>11.21</v>
      </c>
      <c r="E122" s="15">
        <v>2</v>
      </c>
      <c r="F122" s="62"/>
    </row>
    <row r="123" ht="18.75" spans="1:6">
      <c r="A123" s="15"/>
      <c r="B123" s="15">
        <v>20212631</v>
      </c>
      <c r="C123" s="15" t="s">
        <v>571</v>
      </c>
      <c r="D123" s="15">
        <v>11.21</v>
      </c>
      <c r="E123" s="15">
        <v>2</v>
      </c>
      <c r="F123" s="62"/>
    </row>
    <row r="124" ht="18.75" spans="1:6">
      <c r="A124" s="15"/>
      <c r="B124" s="15">
        <v>20212631</v>
      </c>
      <c r="C124" s="15" t="s">
        <v>572</v>
      </c>
      <c r="D124" s="15">
        <v>11.21</v>
      </c>
      <c r="E124" s="15">
        <v>2</v>
      </c>
      <c r="F124" s="62"/>
    </row>
    <row r="125" ht="18.75" spans="1:6">
      <c r="A125" s="15"/>
      <c r="B125" s="15">
        <v>20212631</v>
      </c>
      <c r="C125" s="15" t="s">
        <v>172</v>
      </c>
      <c r="D125" s="15">
        <v>11.21</v>
      </c>
      <c r="E125" s="15">
        <v>2</v>
      </c>
      <c r="F125" s="62"/>
    </row>
    <row r="126" ht="18.75" spans="1:6">
      <c r="A126" s="15"/>
      <c r="B126" s="15">
        <v>20212435</v>
      </c>
      <c r="C126" s="15" t="s">
        <v>573</v>
      </c>
      <c r="D126" s="15">
        <v>11.21</v>
      </c>
      <c r="E126" s="15">
        <v>2</v>
      </c>
      <c r="F126" s="62"/>
    </row>
    <row r="127" ht="18.75" spans="1:6">
      <c r="A127" s="15"/>
      <c r="B127" s="15">
        <v>20212435</v>
      </c>
      <c r="C127" s="15" t="s">
        <v>574</v>
      </c>
      <c r="D127" s="15">
        <v>11.21</v>
      </c>
      <c r="E127" s="15">
        <v>2</v>
      </c>
      <c r="F127" s="62"/>
    </row>
    <row r="128" ht="18.75" spans="1:6">
      <c r="A128" s="15"/>
      <c r="B128" s="15">
        <v>20212435</v>
      </c>
      <c r="C128" s="15" t="s">
        <v>575</v>
      </c>
      <c r="D128" s="15">
        <v>11.21</v>
      </c>
      <c r="E128" s="15">
        <v>2</v>
      </c>
      <c r="F128" s="62"/>
    </row>
    <row r="129" ht="18.75" spans="1:6">
      <c r="A129" s="15"/>
      <c r="B129" s="15">
        <v>20212633</v>
      </c>
      <c r="C129" s="15" t="s">
        <v>576</v>
      </c>
      <c r="D129" s="15">
        <v>11.21</v>
      </c>
      <c r="E129" s="15">
        <v>2</v>
      </c>
      <c r="F129" s="62"/>
    </row>
    <row r="130" ht="18.75" spans="1:6">
      <c r="A130" s="15"/>
      <c r="B130" s="15">
        <v>20212531</v>
      </c>
      <c r="C130" s="15" t="s">
        <v>229</v>
      </c>
      <c r="D130" s="15">
        <v>11.21</v>
      </c>
      <c r="E130" s="15">
        <v>2</v>
      </c>
      <c r="F130" s="62"/>
    </row>
    <row r="131" ht="18.75" spans="1:6">
      <c r="A131" s="15"/>
      <c r="B131" s="15">
        <v>20212431</v>
      </c>
      <c r="C131" s="15" t="s">
        <v>577</v>
      </c>
      <c r="D131" s="15">
        <v>11.21</v>
      </c>
      <c r="E131" s="15">
        <v>2</v>
      </c>
      <c r="F131" s="62"/>
    </row>
    <row r="132" ht="18.75" spans="1:6">
      <c r="A132" s="15"/>
      <c r="B132" s="15">
        <v>20212631</v>
      </c>
      <c r="C132" s="15" t="s">
        <v>578</v>
      </c>
      <c r="D132" s="15">
        <v>11.22</v>
      </c>
      <c r="E132" s="15">
        <v>2</v>
      </c>
      <c r="F132" s="62"/>
    </row>
    <row r="133" ht="18.75" spans="1:6">
      <c r="A133" s="15"/>
      <c r="B133" s="15">
        <v>20212631</v>
      </c>
      <c r="C133" s="15" t="s">
        <v>579</v>
      </c>
      <c r="D133" s="15">
        <v>11.22</v>
      </c>
      <c r="E133" s="15">
        <v>2</v>
      </c>
      <c r="F133" s="62"/>
    </row>
    <row r="134" ht="18.75" spans="1:6">
      <c r="A134" s="15"/>
      <c r="B134" s="15">
        <v>20212631</v>
      </c>
      <c r="C134" s="15" t="s">
        <v>580</v>
      </c>
      <c r="D134" s="15">
        <v>11.22</v>
      </c>
      <c r="E134" s="15">
        <v>2</v>
      </c>
      <c r="F134" s="62"/>
    </row>
    <row r="135" ht="18.75" spans="1:6">
      <c r="A135" s="15"/>
      <c r="B135" s="15">
        <v>20212631</v>
      </c>
      <c r="C135" s="15" t="s">
        <v>581</v>
      </c>
      <c r="D135" s="15">
        <v>11.22</v>
      </c>
      <c r="E135" s="15">
        <v>2</v>
      </c>
      <c r="F135" s="62"/>
    </row>
    <row r="136" ht="18.75" spans="1:6">
      <c r="A136" s="15"/>
      <c r="B136" s="15">
        <v>20212631</v>
      </c>
      <c r="C136" s="15" t="s">
        <v>582</v>
      </c>
      <c r="D136" s="15">
        <v>11.22</v>
      </c>
      <c r="E136" s="15">
        <v>2</v>
      </c>
      <c r="F136" s="62"/>
    </row>
    <row r="137" ht="18.75" spans="1:6">
      <c r="A137" s="15"/>
      <c r="B137" s="15">
        <v>20212631</v>
      </c>
      <c r="C137" s="15" t="s">
        <v>583</v>
      </c>
      <c r="D137" s="15">
        <v>11.22</v>
      </c>
      <c r="E137" s="15">
        <v>2</v>
      </c>
      <c r="F137" s="62"/>
    </row>
    <row r="138" ht="18.75" spans="1:6">
      <c r="A138" s="15"/>
      <c r="B138" s="15">
        <v>20212631</v>
      </c>
      <c r="C138" s="15" t="s">
        <v>584</v>
      </c>
      <c r="D138" s="15">
        <v>11.22</v>
      </c>
      <c r="E138" s="15">
        <v>2</v>
      </c>
      <c r="F138" s="62"/>
    </row>
    <row r="139" ht="18.75" spans="1:6">
      <c r="A139" s="15"/>
      <c r="B139" s="15">
        <v>20212631</v>
      </c>
      <c r="C139" s="15" t="s">
        <v>585</v>
      </c>
      <c r="D139" s="15">
        <v>11.22</v>
      </c>
      <c r="E139" s="15">
        <v>2</v>
      </c>
      <c r="F139" s="62"/>
    </row>
    <row r="140" ht="18.75" spans="1:6">
      <c r="A140" s="15"/>
      <c r="B140" s="15">
        <v>20212631</v>
      </c>
      <c r="C140" s="15" t="s">
        <v>561</v>
      </c>
      <c r="D140" s="15">
        <v>11.22</v>
      </c>
      <c r="E140" s="15">
        <v>2</v>
      </c>
      <c r="F140" s="62"/>
    </row>
    <row r="141" ht="18.75" spans="1:6">
      <c r="A141" s="15"/>
      <c r="B141" s="15">
        <v>20212531</v>
      </c>
      <c r="C141" s="15" t="s">
        <v>229</v>
      </c>
      <c r="D141" s="15">
        <v>11.22</v>
      </c>
      <c r="E141" s="15">
        <v>2</v>
      </c>
      <c r="F141" s="62"/>
    </row>
    <row r="142" ht="18.75" spans="1:6">
      <c r="A142" s="15"/>
      <c r="B142" s="15">
        <v>20212534</v>
      </c>
      <c r="C142" s="15" t="s">
        <v>246</v>
      </c>
      <c r="D142" s="15">
        <v>11.22</v>
      </c>
      <c r="E142" s="15">
        <v>2</v>
      </c>
      <c r="F142" s="62"/>
    </row>
    <row r="143" ht="18.75" spans="1:6">
      <c r="A143" s="15"/>
      <c r="B143" s="15">
        <v>20212534</v>
      </c>
      <c r="C143" s="15" t="s">
        <v>249</v>
      </c>
      <c r="D143" s="15">
        <v>11.22</v>
      </c>
      <c r="E143" s="15">
        <v>2</v>
      </c>
      <c r="F143" s="62"/>
    </row>
    <row r="144" ht="18.75" spans="1:6">
      <c r="A144" s="15"/>
      <c r="B144" s="15">
        <v>20212534</v>
      </c>
      <c r="C144" s="15" t="s">
        <v>586</v>
      </c>
      <c r="D144" s="15">
        <v>11.22</v>
      </c>
      <c r="E144" s="15">
        <v>2</v>
      </c>
      <c r="F144" s="62"/>
    </row>
    <row r="145" ht="18.75" spans="1:6">
      <c r="A145" s="15"/>
      <c r="B145" s="15">
        <v>20212432</v>
      </c>
      <c r="C145" s="15" t="s">
        <v>207</v>
      </c>
      <c r="D145" s="15">
        <v>11.24</v>
      </c>
      <c r="E145" s="15">
        <v>2</v>
      </c>
      <c r="F145" s="62"/>
    </row>
    <row r="146" ht="18.75" spans="1:6">
      <c r="A146" s="15"/>
      <c r="B146" s="15">
        <v>20212434</v>
      </c>
      <c r="C146" s="15" t="s">
        <v>587</v>
      </c>
      <c r="D146" s="15">
        <v>11.24</v>
      </c>
      <c r="E146" s="15">
        <v>2</v>
      </c>
      <c r="F146" s="62"/>
    </row>
    <row r="147" ht="18.75" spans="1:6">
      <c r="A147" s="15"/>
      <c r="B147" s="15">
        <v>20212435</v>
      </c>
      <c r="C147" s="15" t="s">
        <v>588</v>
      </c>
      <c r="D147" s="15">
        <v>11.24</v>
      </c>
      <c r="E147" s="15">
        <v>2</v>
      </c>
      <c r="F147" s="62"/>
    </row>
    <row r="148" ht="18.75" spans="1:6">
      <c r="A148" s="15"/>
      <c r="B148" s="15">
        <v>20212435</v>
      </c>
      <c r="C148" s="15" t="s">
        <v>589</v>
      </c>
      <c r="D148" s="15">
        <v>11.24</v>
      </c>
      <c r="E148" s="15">
        <v>2</v>
      </c>
      <c r="F148" s="62"/>
    </row>
    <row r="149" ht="18.75" spans="1:6">
      <c r="A149" s="15"/>
      <c r="B149" s="15">
        <v>20212534</v>
      </c>
      <c r="C149" s="15" t="s">
        <v>246</v>
      </c>
      <c r="D149" s="15">
        <v>11.24</v>
      </c>
      <c r="E149" s="15">
        <v>2</v>
      </c>
      <c r="F149" s="62"/>
    </row>
    <row r="150" ht="18.75" spans="1:6">
      <c r="A150" s="15"/>
      <c r="B150" s="15">
        <v>20212534</v>
      </c>
      <c r="C150" s="15" t="s">
        <v>249</v>
      </c>
      <c r="D150" s="15">
        <v>11.24</v>
      </c>
      <c r="E150" s="15">
        <v>2</v>
      </c>
      <c r="F150" s="62"/>
    </row>
    <row r="151" ht="18.75" spans="1:6">
      <c r="A151" s="15"/>
      <c r="B151" s="15">
        <v>20212432</v>
      </c>
      <c r="C151" s="15" t="s">
        <v>207</v>
      </c>
      <c r="D151" s="15">
        <v>11.25</v>
      </c>
      <c r="E151" s="15">
        <v>2</v>
      </c>
      <c r="F151" s="62"/>
    </row>
    <row r="152" ht="18.75" spans="1:6">
      <c r="A152" s="15"/>
      <c r="B152" s="15">
        <v>20212434</v>
      </c>
      <c r="C152" s="15" t="s">
        <v>590</v>
      </c>
      <c r="D152" s="15">
        <v>11.25</v>
      </c>
      <c r="E152" s="15">
        <v>2</v>
      </c>
      <c r="F152" s="62"/>
    </row>
    <row r="153" ht="18.75" spans="1:6">
      <c r="A153" s="15"/>
      <c r="B153" s="15">
        <v>20212631</v>
      </c>
      <c r="C153" s="15" t="s">
        <v>190</v>
      </c>
      <c r="D153" s="15">
        <v>11.25</v>
      </c>
      <c r="E153" s="15">
        <v>2</v>
      </c>
      <c r="F153" s="62"/>
    </row>
    <row r="154" ht="18.75" spans="1:6">
      <c r="A154" s="15"/>
      <c r="B154" s="15">
        <v>20212631</v>
      </c>
      <c r="C154" s="15" t="s">
        <v>188</v>
      </c>
      <c r="D154" s="15">
        <v>11.25</v>
      </c>
      <c r="E154" s="15">
        <v>2</v>
      </c>
      <c r="F154" s="62"/>
    </row>
    <row r="155" ht="18.75" spans="1:6">
      <c r="A155" s="15"/>
      <c r="B155" s="15">
        <v>20212631</v>
      </c>
      <c r="C155" s="15" t="s">
        <v>176</v>
      </c>
      <c r="D155" s="15">
        <v>11.25</v>
      </c>
      <c r="E155" s="15">
        <v>2</v>
      </c>
      <c r="F155" s="62"/>
    </row>
    <row r="156" ht="18.75" spans="1:6">
      <c r="A156" s="15"/>
      <c r="B156" s="15">
        <v>20212631</v>
      </c>
      <c r="C156" s="15" t="s">
        <v>184</v>
      </c>
      <c r="D156" s="15">
        <v>11.25</v>
      </c>
      <c r="E156" s="15">
        <v>2</v>
      </c>
      <c r="F156" s="62"/>
    </row>
    <row r="157" ht="18.75" spans="1:6">
      <c r="A157" s="52" t="s">
        <v>4</v>
      </c>
      <c r="B157" s="71">
        <v>20212731</v>
      </c>
      <c r="C157" s="72" t="s">
        <v>591</v>
      </c>
      <c r="D157" s="53">
        <v>11.22</v>
      </c>
      <c r="E157" s="15">
        <v>2</v>
      </c>
      <c r="F157" s="62"/>
    </row>
    <row r="158" ht="18.75" spans="1:6">
      <c r="A158" s="14"/>
      <c r="B158" s="71">
        <v>20212731</v>
      </c>
      <c r="C158" s="72" t="s">
        <v>591</v>
      </c>
      <c r="D158" s="53">
        <v>11.23</v>
      </c>
      <c r="E158" s="15">
        <v>2</v>
      </c>
      <c r="F158" s="62"/>
    </row>
    <row r="159" ht="18.75" spans="1:6">
      <c r="A159" s="14"/>
      <c r="B159" s="71">
        <v>20212731</v>
      </c>
      <c r="C159" s="72" t="s">
        <v>592</v>
      </c>
      <c r="D159" s="53">
        <v>11.22</v>
      </c>
      <c r="E159" s="15">
        <v>2</v>
      </c>
      <c r="F159" s="62"/>
    </row>
    <row r="160" ht="18.75" spans="1:6">
      <c r="A160" s="14"/>
      <c r="B160" s="71">
        <v>20212731</v>
      </c>
      <c r="C160" s="72" t="s">
        <v>592</v>
      </c>
      <c r="D160" s="53">
        <v>11.23</v>
      </c>
      <c r="E160" s="15">
        <v>2</v>
      </c>
      <c r="F160" s="62"/>
    </row>
    <row r="161" ht="18.75" spans="1:6">
      <c r="A161" s="14"/>
      <c r="B161" s="71">
        <v>20212731</v>
      </c>
      <c r="C161" s="53" t="s">
        <v>593</v>
      </c>
      <c r="D161" s="53">
        <v>11.23</v>
      </c>
      <c r="E161" s="53">
        <v>3</v>
      </c>
      <c r="F161" s="62"/>
    </row>
    <row r="162" ht="18.75" spans="1:6">
      <c r="A162" s="14"/>
      <c r="B162" s="71">
        <v>20212731</v>
      </c>
      <c r="C162" s="53" t="s">
        <v>594</v>
      </c>
      <c r="D162" s="53">
        <v>11.23</v>
      </c>
      <c r="E162" s="53">
        <v>3</v>
      </c>
      <c r="F162" s="62"/>
    </row>
    <row r="163" ht="18.75" spans="1:6">
      <c r="A163" s="14"/>
      <c r="B163" s="71">
        <v>20212731</v>
      </c>
      <c r="C163" s="53" t="s">
        <v>595</v>
      </c>
      <c r="D163" s="53">
        <v>11.23</v>
      </c>
      <c r="E163" s="53">
        <v>3</v>
      </c>
      <c r="F163" s="62"/>
    </row>
    <row r="164" ht="18.75" spans="1:6">
      <c r="A164" s="14"/>
      <c r="B164" s="71">
        <v>20212731</v>
      </c>
      <c r="C164" s="53" t="s">
        <v>596</v>
      </c>
      <c r="D164" s="53">
        <v>11.23</v>
      </c>
      <c r="E164" s="53">
        <v>3</v>
      </c>
      <c r="F164" s="62"/>
    </row>
    <row r="165" ht="18.75" spans="1:6">
      <c r="A165" s="14"/>
      <c r="B165" s="71">
        <v>20212731</v>
      </c>
      <c r="C165" s="53" t="s">
        <v>597</v>
      </c>
      <c r="D165" s="53">
        <v>11.23</v>
      </c>
      <c r="E165" s="53">
        <v>3</v>
      </c>
      <c r="F165" s="62"/>
    </row>
    <row r="166" ht="18.75" spans="1:6">
      <c r="A166" s="14"/>
      <c r="B166" s="71">
        <v>20212731</v>
      </c>
      <c r="C166" s="53" t="s">
        <v>598</v>
      </c>
      <c r="D166" s="53">
        <v>11.23</v>
      </c>
      <c r="E166" s="53">
        <v>3</v>
      </c>
      <c r="F166" s="62"/>
    </row>
    <row r="167" ht="18.75" spans="1:6">
      <c r="A167" s="14"/>
      <c r="B167" s="71">
        <v>20212731</v>
      </c>
      <c r="C167" s="53" t="s">
        <v>599</v>
      </c>
      <c r="D167" s="53">
        <v>11.23</v>
      </c>
      <c r="E167" s="53">
        <v>3</v>
      </c>
      <c r="F167" s="62"/>
    </row>
    <row r="168" ht="18.75" spans="1:6">
      <c r="A168" s="14"/>
      <c r="B168" s="71">
        <v>20212731</v>
      </c>
      <c r="C168" s="53" t="s">
        <v>600</v>
      </c>
      <c r="D168" s="53">
        <v>11.23</v>
      </c>
      <c r="E168" s="53">
        <v>3</v>
      </c>
      <c r="F168" s="62"/>
    </row>
    <row r="169" ht="18.75" spans="1:6">
      <c r="A169" s="14"/>
      <c r="B169" s="71">
        <v>20212731</v>
      </c>
      <c r="C169" s="53" t="s">
        <v>601</v>
      </c>
      <c r="D169" s="53">
        <v>11.23</v>
      </c>
      <c r="E169" s="53">
        <v>3</v>
      </c>
      <c r="F169" s="62"/>
    </row>
    <row r="170" ht="18.75" spans="1:6">
      <c r="A170" s="14"/>
      <c r="B170" s="73">
        <v>20212931</v>
      </c>
      <c r="C170" s="53" t="s">
        <v>602</v>
      </c>
      <c r="D170" s="53">
        <v>11.24</v>
      </c>
      <c r="E170" s="53">
        <v>3</v>
      </c>
      <c r="F170" s="62"/>
    </row>
    <row r="171" ht="18.75" spans="1:6">
      <c r="A171" s="14"/>
      <c r="B171" s="74">
        <v>20212932</v>
      </c>
      <c r="C171" s="53" t="s">
        <v>603</v>
      </c>
      <c r="D171" s="53">
        <v>11.21</v>
      </c>
      <c r="E171" s="53">
        <v>3</v>
      </c>
      <c r="F171" s="62"/>
    </row>
    <row r="172" ht="18.75" spans="1:6">
      <c r="A172" s="14"/>
      <c r="B172" s="71">
        <v>20213031</v>
      </c>
      <c r="C172" s="53" t="s">
        <v>604</v>
      </c>
      <c r="D172" s="53">
        <v>11.22</v>
      </c>
      <c r="E172" s="53">
        <v>3</v>
      </c>
      <c r="F172" s="62"/>
    </row>
    <row r="173" ht="14" customHeight="1" spans="1:6">
      <c r="A173" s="14"/>
      <c r="B173" s="71">
        <v>20213031</v>
      </c>
      <c r="C173" s="53" t="s">
        <v>605</v>
      </c>
      <c r="D173" s="53">
        <v>11.22</v>
      </c>
      <c r="E173" s="53">
        <v>3</v>
      </c>
      <c r="F173" s="62"/>
    </row>
    <row r="174" ht="18.75" spans="1:6">
      <c r="A174" s="14"/>
      <c r="B174" s="71">
        <v>20213033</v>
      </c>
      <c r="C174" s="53" t="s">
        <v>606</v>
      </c>
      <c r="D174" s="53">
        <v>11.23</v>
      </c>
      <c r="E174" s="53">
        <v>3</v>
      </c>
      <c r="F174" s="62"/>
    </row>
    <row r="175" ht="18.75" spans="1:6">
      <c r="A175" s="14"/>
      <c r="B175" s="71">
        <v>20213033</v>
      </c>
      <c r="C175" s="53" t="s">
        <v>607</v>
      </c>
      <c r="D175" s="53">
        <v>11.23</v>
      </c>
      <c r="E175" s="53">
        <v>3</v>
      </c>
      <c r="F175" s="62"/>
    </row>
    <row r="176" ht="18.75" spans="1:6">
      <c r="A176" s="14"/>
      <c r="B176" s="71">
        <v>20213033</v>
      </c>
      <c r="C176" s="53" t="s">
        <v>608</v>
      </c>
      <c r="D176" s="53">
        <v>11.23</v>
      </c>
      <c r="E176" s="53">
        <v>3</v>
      </c>
      <c r="F176" s="62"/>
    </row>
    <row r="177" ht="18.75" spans="1:6">
      <c r="A177" s="14"/>
      <c r="B177" s="71">
        <v>20213631</v>
      </c>
      <c r="C177" s="53" t="s">
        <v>609</v>
      </c>
      <c r="D177" s="53">
        <v>11.24</v>
      </c>
      <c r="E177" s="53">
        <v>3</v>
      </c>
      <c r="F177" s="62"/>
    </row>
    <row r="178" ht="18.75" spans="1:6">
      <c r="A178" s="14"/>
      <c r="B178" s="71">
        <v>20213631</v>
      </c>
      <c r="C178" s="53" t="s">
        <v>610</v>
      </c>
      <c r="D178" s="53">
        <v>11.24</v>
      </c>
      <c r="E178" s="53">
        <v>3</v>
      </c>
      <c r="F178" s="62"/>
    </row>
    <row r="179" ht="18.75" spans="1:6">
      <c r="A179" s="14"/>
      <c r="B179" s="71">
        <v>20213631</v>
      </c>
      <c r="C179" s="53" t="s">
        <v>611</v>
      </c>
      <c r="D179" s="53">
        <v>11.24</v>
      </c>
      <c r="E179" s="53">
        <v>3</v>
      </c>
      <c r="F179" s="62"/>
    </row>
    <row r="180" ht="18.75" spans="1:6">
      <c r="A180" s="14"/>
      <c r="B180" s="53">
        <v>20213631</v>
      </c>
      <c r="C180" s="53" t="s">
        <v>612</v>
      </c>
      <c r="D180" s="53">
        <v>11.24</v>
      </c>
      <c r="E180" s="53">
        <v>3</v>
      </c>
      <c r="F180" s="62"/>
    </row>
    <row r="181" ht="18.75" spans="1:6">
      <c r="A181" s="14"/>
      <c r="B181" s="53">
        <v>20213631</v>
      </c>
      <c r="C181" s="53" t="s">
        <v>613</v>
      </c>
      <c r="D181" s="53">
        <v>11.24</v>
      </c>
      <c r="E181" s="53">
        <v>3</v>
      </c>
      <c r="F181" s="62"/>
    </row>
    <row r="182" ht="18.75" spans="1:6">
      <c r="A182" s="14"/>
      <c r="B182" s="53">
        <v>20213631</v>
      </c>
      <c r="C182" s="53" t="s">
        <v>614</v>
      </c>
      <c r="D182" s="53">
        <v>11.24</v>
      </c>
      <c r="E182" s="53">
        <v>3</v>
      </c>
      <c r="F182" s="62"/>
    </row>
    <row r="183" ht="18.75" spans="1:6">
      <c r="A183" s="14"/>
      <c r="B183" s="53">
        <v>20213631</v>
      </c>
      <c r="C183" s="53" t="s">
        <v>615</v>
      </c>
      <c r="D183" s="53">
        <v>11.24</v>
      </c>
      <c r="E183" s="53">
        <v>3</v>
      </c>
      <c r="F183" s="62"/>
    </row>
    <row r="184" ht="18.75" spans="1:6">
      <c r="A184" s="14"/>
      <c r="B184" s="53">
        <v>20213631</v>
      </c>
      <c r="C184" s="53" t="s">
        <v>616</v>
      </c>
      <c r="D184" s="53">
        <v>11.24</v>
      </c>
      <c r="E184" s="53">
        <v>3</v>
      </c>
      <c r="F184" s="62"/>
    </row>
    <row r="185" ht="18.75" spans="1:6">
      <c r="A185" s="14"/>
      <c r="B185" s="53">
        <v>20213632</v>
      </c>
      <c r="C185" s="72" t="s">
        <v>617</v>
      </c>
      <c r="D185" s="53">
        <v>11.23</v>
      </c>
      <c r="E185" s="72">
        <v>3</v>
      </c>
      <c r="F185" s="62"/>
    </row>
    <row r="186" ht="18.75" spans="1:6">
      <c r="A186" s="14"/>
      <c r="B186" s="53">
        <v>20213632</v>
      </c>
      <c r="C186" s="72" t="s">
        <v>617</v>
      </c>
      <c r="D186" s="53">
        <v>11.21</v>
      </c>
      <c r="E186" s="75">
        <v>3</v>
      </c>
      <c r="F186" s="62"/>
    </row>
    <row r="187" ht="18.75" spans="1:6">
      <c r="A187" s="14"/>
      <c r="B187" s="7">
        <v>20213634</v>
      </c>
      <c r="C187" s="53" t="s">
        <v>618</v>
      </c>
      <c r="D187" s="53">
        <v>11.21</v>
      </c>
      <c r="E187" s="53">
        <v>3</v>
      </c>
      <c r="F187" s="62"/>
    </row>
    <row r="188" ht="18.75" spans="1:6">
      <c r="A188" s="14"/>
      <c r="B188" s="7">
        <v>20213634</v>
      </c>
      <c r="C188" s="53" t="s">
        <v>619</v>
      </c>
      <c r="D188" s="53">
        <v>11.21</v>
      </c>
      <c r="E188" s="53">
        <v>3</v>
      </c>
      <c r="F188" s="62"/>
    </row>
    <row r="189" ht="18.75" spans="1:6">
      <c r="A189" s="14"/>
      <c r="B189" s="7">
        <v>20213634</v>
      </c>
      <c r="C189" s="53" t="s">
        <v>620</v>
      </c>
      <c r="D189" s="53">
        <v>11.21</v>
      </c>
      <c r="E189" s="53">
        <v>3</v>
      </c>
      <c r="F189" s="62"/>
    </row>
    <row r="190" ht="18.75" spans="1:6">
      <c r="A190" s="14"/>
      <c r="B190" s="74">
        <v>20213634</v>
      </c>
      <c r="C190" s="53" t="s">
        <v>621</v>
      </c>
      <c r="D190" s="53">
        <v>11.21</v>
      </c>
      <c r="E190" s="53">
        <v>3</v>
      </c>
      <c r="F190" s="62"/>
    </row>
    <row r="191" ht="18.75" spans="1:6">
      <c r="A191" s="14"/>
      <c r="B191" s="74">
        <v>20213634</v>
      </c>
      <c r="C191" s="53" t="s">
        <v>622</v>
      </c>
      <c r="D191" s="53">
        <v>11.21</v>
      </c>
      <c r="E191" s="53">
        <v>3</v>
      </c>
      <c r="F191" s="62"/>
    </row>
    <row r="192" ht="18.75" spans="1:6">
      <c r="A192" s="14"/>
      <c r="B192" s="74">
        <v>20213634</v>
      </c>
      <c r="C192" s="53" t="s">
        <v>623</v>
      </c>
      <c r="D192" s="53">
        <v>11.21</v>
      </c>
      <c r="E192" s="53">
        <v>3</v>
      </c>
      <c r="F192" s="62"/>
    </row>
    <row r="193" ht="18.75" spans="1:6">
      <c r="A193" s="14"/>
      <c r="B193" s="74">
        <v>20213634</v>
      </c>
      <c r="C193" s="53" t="s">
        <v>624</v>
      </c>
      <c r="D193" s="53">
        <v>11.21</v>
      </c>
      <c r="E193" s="53">
        <v>3</v>
      </c>
      <c r="F193" s="62"/>
    </row>
    <row r="194" ht="18.75" spans="1:6">
      <c r="A194" s="14"/>
      <c r="B194" s="74">
        <v>20213634</v>
      </c>
      <c r="C194" s="53" t="s">
        <v>625</v>
      </c>
      <c r="D194" s="53">
        <v>11.21</v>
      </c>
      <c r="E194" s="53">
        <v>3</v>
      </c>
      <c r="F194" s="62"/>
    </row>
    <row r="195" ht="18.75" spans="1:6">
      <c r="A195" s="14"/>
      <c r="B195" s="74">
        <v>20213634</v>
      </c>
      <c r="C195" s="53" t="s">
        <v>626</v>
      </c>
      <c r="D195" s="53">
        <v>11.21</v>
      </c>
      <c r="E195" s="53">
        <v>3</v>
      </c>
      <c r="F195" s="62"/>
    </row>
    <row r="196" ht="18.75" spans="1:6">
      <c r="A196" s="14"/>
      <c r="B196" s="74">
        <v>20213634</v>
      </c>
      <c r="C196" s="53" t="s">
        <v>627</v>
      </c>
      <c r="D196" s="53">
        <v>11.21</v>
      </c>
      <c r="E196" s="53">
        <v>3</v>
      </c>
      <c r="F196" s="62"/>
    </row>
    <row r="197" ht="18.75" spans="1:6">
      <c r="A197" s="14"/>
      <c r="B197" s="74">
        <v>20213634</v>
      </c>
      <c r="C197" s="53" t="s">
        <v>628</v>
      </c>
      <c r="D197" s="53">
        <v>11.21</v>
      </c>
      <c r="E197" s="53">
        <v>3</v>
      </c>
      <c r="F197" s="62"/>
    </row>
    <row r="198" ht="18.75" spans="1:6">
      <c r="A198" s="14"/>
      <c r="B198" s="74">
        <v>20213634</v>
      </c>
      <c r="C198" s="53" t="s">
        <v>629</v>
      </c>
      <c r="D198" s="53">
        <v>11.21</v>
      </c>
      <c r="E198" s="53">
        <v>3</v>
      </c>
      <c r="F198" s="62"/>
    </row>
    <row r="199" ht="18.75" spans="1:6">
      <c r="A199" s="14"/>
      <c r="B199" s="74">
        <v>20213634</v>
      </c>
      <c r="C199" s="53" t="s">
        <v>630</v>
      </c>
      <c r="D199" s="53">
        <v>11.21</v>
      </c>
      <c r="E199" s="53">
        <v>3</v>
      </c>
      <c r="F199" s="62"/>
    </row>
    <row r="200" ht="18.75" spans="1:6">
      <c r="A200" s="14"/>
      <c r="B200" s="74">
        <v>20213634</v>
      </c>
      <c r="C200" s="53" t="s">
        <v>631</v>
      </c>
      <c r="D200" s="53">
        <v>11.21</v>
      </c>
      <c r="E200" s="53">
        <v>3</v>
      </c>
      <c r="F200" s="62"/>
    </row>
    <row r="201" ht="18.75" spans="1:6">
      <c r="A201" s="14"/>
      <c r="B201" s="74">
        <v>20213634</v>
      </c>
      <c r="C201" s="53" t="s">
        <v>632</v>
      </c>
      <c r="D201" s="53">
        <v>11.21</v>
      </c>
      <c r="E201" s="53">
        <v>3</v>
      </c>
      <c r="F201" s="62"/>
    </row>
    <row r="202" ht="18.75" spans="1:6">
      <c r="A202" s="14"/>
      <c r="B202" s="74">
        <v>20213634</v>
      </c>
      <c r="C202" s="53" t="s">
        <v>633</v>
      </c>
      <c r="D202" s="53">
        <v>11.21</v>
      </c>
      <c r="E202" s="53">
        <v>3</v>
      </c>
      <c r="F202" s="62"/>
    </row>
    <row r="203" ht="18.75" spans="1:6">
      <c r="A203" s="14"/>
      <c r="B203" s="73">
        <v>20213635</v>
      </c>
      <c r="C203" s="53" t="s">
        <v>634</v>
      </c>
      <c r="D203" s="53">
        <v>11.23</v>
      </c>
      <c r="E203" s="53">
        <v>3</v>
      </c>
      <c r="F203" s="62"/>
    </row>
    <row r="204" ht="18.75" spans="1:6">
      <c r="A204" s="14"/>
      <c r="B204" s="76">
        <v>20213634</v>
      </c>
      <c r="C204" s="77" t="s">
        <v>621</v>
      </c>
      <c r="D204" s="78">
        <v>11.15</v>
      </c>
      <c r="E204" s="78">
        <v>3</v>
      </c>
      <c r="F204" s="62"/>
    </row>
    <row r="205" ht="18.75" spans="1:6">
      <c r="A205" s="14"/>
      <c r="B205" s="76">
        <v>20213634</v>
      </c>
      <c r="C205" s="77" t="s">
        <v>622</v>
      </c>
      <c r="D205" s="78">
        <v>11.15</v>
      </c>
      <c r="E205" s="78">
        <v>3</v>
      </c>
      <c r="F205" s="62"/>
    </row>
    <row r="206" ht="18.75" spans="1:6">
      <c r="A206" s="14"/>
      <c r="B206" s="76">
        <v>20213634</v>
      </c>
      <c r="C206" s="77" t="s">
        <v>625</v>
      </c>
      <c r="D206" s="78">
        <v>11.15</v>
      </c>
      <c r="E206" s="78">
        <v>3</v>
      </c>
      <c r="F206" s="62"/>
    </row>
    <row r="207" ht="18.75" spans="1:6">
      <c r="A207" s="14"/>
      <c r="B207" s="76">
        <v>20213634</v>
      </c>
      <c r="C207" s="79" t="s">
        <v>631</v>
      </c>
      <c r="D207" s="80">
        <v>11.15</v>
      </c>
      <c r="E207" s="80">
        <v>3</v>
      </c>
      <c r="F207" s="62"/>
    </row>
    <row r="208" ht="18.75" spans="1:6">
      <c r="A208" s="14"/>
      <c r="B208" s="76">
        <v>20213634</v>
      </c>
      <c r="C208" s="79" t="s">
        <v>620</v>
      </c>
      <c r="D208" s="80">
        <v>11.15</v>
      </c>
      <c r="E208" s="80">
        <v>3</v>
      </c>
      <c r="F208" s="62"/>
    </row>
    <row r="209" ht="18.75" spans="1:6">
      <c r="A209" s="14"/>
      <c r="B209" s="76">
        <v>20213634</v>
      </c>
      <c r="C209" s="79" t="s">
        <v>629</v>
      </c>
      <c r="D209" s="80">
        <v>11.15</v>
      </c>
      <c r="E209" s="80">
        <v>3</v>
      </c>
      <c r="F209" s="62"/>
    </row>
    <row r="210" ht="18.75" spans="1:6">
      <c r="A210" s="14"/>
      <c r="B210" s="76">
        <v>20213634</v>
      </c>
      <c r="C210" s="79" t="s">
        <v>618</v>
      </c>
      <c r="D210" s="80">
        <v>11.15</v>
      </c>
      <c r="E210" s="80">
        <v>3</v>
      </c>
      <c r="F210" s="62"/>
    </row>
    <row r="211" ht="18.75" spans="1:6">
      <c r="A211" s="14"/>
      <c r="B211" s="76">
        <v>20213634</v>
      </c>
      <c r="C211" s="79" t="s">
        <v>635</v>
      </c>
      <c r="D211" s="80">
        <v>11.15</v>
      </c>
      <c r="E211" s="80">
        <v>3</v>
      </c>
      <c r="F211" s="62"/>
    </row>
    <row r="212" ht="18.75" spans="1:6">
      <c r="A212" s="14"/>
      <c r="B212" s="76">
        <v>20213634</v>
      </c>
      <c r="C212" s="79" t="s">
        <v>636</v>
      </c>
      <c r="D212" s="80">
        <v>11.15</v>
      </c>
      <c r="E212" s="80">
        <v>3</v>
      </c>
      <c r="F212" s="62"/>
    </row>
    <row r="213" ht="18.75" spans="1:6">
      <c r="A213" s="14"/>
      <c r="B213" s="76">
        <v>20213634</v>
      </c>
      <c r="C213" s="79" t="s">
        <v>628</v>
      </c>
      <c r="D213" s="80">
        <v>11.15</v>
      </c>
      <c r="E213" s="80">
        <v>3</v>
      </c>
      <c r="F213" s="62"/>
    </row>
    <row r="214" ht="18.75" spans="1:6">
      <c r="A214" s="59"/>
      <c r="B214" s="79">
        <v>20213635</v>
      </c>
      <c r="C214" s="80" t="s">
        <v>637</v>
      </c>
      <c r="D214" s="80">
        <v>11.16</v>
      </c>
      <c r="E214" s="80">
        <v>3</v>
      </c>
      <c r="F214" s="62"/>
    </row>
    <row r="215" ht="18.75" spans="1:5">
      <c r="A215" s="15" t="s">
        <v>5</v>
      </c>
      <c r="B215" s="7">
        <v>20212331</v>
      </c>
      <c r="C215" s="53" t="s">
        <v>387</v>
      </c>
      <c r="D215" s="53">
        <v>11.22</v>
      </c>
      <c r="E215" s="53">
        <v>2</v>
      </c>
    </row>
    <row r="216" ht="18.75" spans="1:5">
      <c r="A216" s="15"/>
      <c r="B216" s="7">
        <v>20212331</v>
      </c>
      <c r="C216" s="53" t="s">
        <v>387</v>
      </c>
      <c r="D216" s="53">
        <v>11.23</v>
      </c>
      <c r="E216" s="53">
        <v>2</v>
      </c>
    </row>
    <row r="217" ht="18.75" spans="1:5">
      <c r="A217" s="15"/>
      <c r="B217" s="7">
        <v>20212331</v>
      </c>
      <c r="C217" s="53" t="s">
        <v>638</v>
      </c>
      <c r="D217" s="53">
        <v>11.22</v>
      </c>
      <c r="E217" s="53">
        <v>2</v>
      </c>
    </row>
    <row r="218" ht="18.75" spans="1:5">
      <c r="A218" s="15"/>
      <c r="B218" s="7">
        <v>20212331</v>
      </c>
      <c r="C218" s="53" t="s">
        <v>381</v>
      </c>
      <c r="D218" s="53">
        <v>11.22</v>
      </c>
      <c r="E218" s="53">
        <v>2</v>
      </c>
    </row>
    <row r="219" ht="18.75" spans="1:5">
      <c r="A219" s="15"/>
      <c r="B219" s="7">
        <v>20212331</v>
      </c>
      <c r="C219" s="53" t="s">
        <v>384</v>
      </c>
      <c r="D219" s="53">
        <v>11.22</v>
      </c>
      <c r="E219" s="53">
        <v>2</v>
      </c>
    </row>
    <row r="220" ht="18.75" spans="1:5">
      <c r="A220" s="15"/>
      <c r="B220" s="7">
        <v>20212331</v>
      </c>
      <c r="C220" s="53" t="s">
        <v>384</v>
      </c>
      <c r="D220" s="53">
        <v>11.23</v>
      </c>
      <c r="E220" s="53">
        <v>2</v>
      </c>
    </row>
    <row r="221" ht="18.75" spans="1:5">
      <c r="A221" s="15"/>
      <c r="B221" s="7">
        <v>20212331</v>
      </c>
      <c r="C221" s="53" t="s">
        <v>639</v>
      </c>
      <c r="D221" s="53">
        <v>11.22</v>
      </c>
      <c r="E221" s="53">
        <v>2</v>
      </c>
    </row>
    <row r="222" ht="18.75" spans="1:5">
      <c r="A222" s="15"/>
      <c r="B222" s="7">
        <v>20212331</v>
      </c>
      <c r="C222" s="53" t="s">
        <v>639</v>
      </c>
      <c r="D222" s="53">
        <v>11.23</v>
      </c>
      <c r="E222" s="53">
        <v>2</v>
      </c>
    </row>
    <row r="223" ht="18.75" spans="1:5">
      <c r="A223" s="15"/>
      <c r="B223" s="7">
        <v>20212331</v>
      </c>
      <c r="C223" s="15" t="s">
        <v>640</v>
      </c>
      <c r="D223" s="15">
        <v>11.22</v>
      </c>
      <c r="E223" s="53">
        <v>2</v>
      </c>
    </row>
    <row r="224" ht="18.75" spans="1:5">
      <c r="A224" s="15"/>
      <c r="B224" s="7">
        <v>20212331</v>
      </c>
      <c r="C224" s="15" t="s">
        <v>640</v>
      </c>
      <c r="D224" s="15">
        <v>11.23</v>
      </c>
      <c r="E224" s="53">
        <v>2</v>
      </c>
    </row>
    <row r="225" ht="18.75" spans="1:5">
      <c r="A225" s="15"/>
      <c r="B225" s="7">
        <v>20212331</v>
      </c>
      <c r="C225" s="15" t="s">
        <v>372</v>
      </c>
      <c r="D225" s="15">
        <v>11.22</v>
      </c>
      <c r="E225" s="53">
        <v>2</v>
      </c>
    </row>
    <row r="226" ht="18.75" spans="1:5">
      <c r="A226" s="15"/>
      <c r="B226" s="7">
        <v>20212331</v>
      </c>
      <c r="C226" s="15" t="s">
        <v>372</v>
      </c>
      <c r="D226" s="15">
        <v>11.23</v>
      </c>
      <c r="E226" s="53">
        <v>2</v>
      </c>
    </row>
    <row r="227" ht="18.75" spans="1:5">
      <c r="A227" s="15"/>
      <c r="B227" s="7">
        <v>20212331</v>
      </c>
      <c r="C227" s="15" t="s">
        <v>641</v>
      </c>
      <c r="D227" s="15">
        <v>11.22</v>
      </c>
      <c r="E227" s="53">
        <v>2</v>
      </c>
    </row>
    <row r="228" ht="18.75" spans="1:5">
      <c r="A228" s="15"/>
      <c r="B228" s="7">
        <v>20212331</v>
      </c>
      <c r="C228" s="15" t="s">
        <v>641</v>
      </c>
      <c r="D228" s="15">
        <v>11.23</v>
      </c>
      <c r="E228" s="53">
        <v>2</v>
      </c>
    </row>
    <row r="229" ht="18.75" spans="1:5">
      <c r="A229" s="15"/>
      <c r="B229" s="7">
        <v>20212331</v>
      </c>
      <c r="C229" s="7" t="s">
        <v>642</v>
      </c>
      <c r="D229" s="7">
        <v>11.22</v>
      </c>
      <c r="E229" s="53">
        <v>2</v>
      </c>
    </row>
    <row r="230" ht="18.75" spans="1:5">
      <c r="A230" s="15"/>
      <c r="B230" s="7">
        <v>20212331</v>
      </c>
      <c r="C230" s="7" t="s">
        <v>642</v>
      </c>
      <c r="D230" s="7">
        <v>11.23</v>
      </c>
      <c r="E230" s="53">
        <v>2</v>
      </c>
    </row>
    <row r="231" ht="18.75" spans="1:5">
      <c r="A231" s="15"/>
      <c r="B231" s="7">
        <v>20212331</v>
      </c>
      <c r="C231" s="7" t="s">
        <v>643</v>
      </c>
      <c r="D231" s="7">
        <v>11.22</v>
      </c>
      <c r="E231" s="53">
        <v>2</v>
      </c>
    </row>
    <row r="232" ht="18.75" spans="1:5">
      <c r="A232" s="15"/>
      <c r="B232" s="7">
        <v>20212331</v>
      </c>
      <c r="C232" s="7" t="s">
        <v>643</v>
      </c>
      <c r="D232" s="7">
        <v>11.23</v>
      </c>
      <c r="E232" s="53">
        <v>2</v>
      </c>
    </row>
    <row r="233" ht="18.75" spans="1:5">
      <c r="A233" s="15"/>
      <c r="B233" s="7">
        <v>20212331</v>
      </c>
      <c r="C233" s="7" t="s">
        <v>644</v>
      </c>
      <c r="D233" s="7">
        <v>11.22</v>
      </c>
      <c r="E233" s="53">
        <v>2</v>
      </c>
    </row>
    <row r="234" ht="18.75" spans="1:5">
      <c r="A234" s="15"/>
      <c r="B234" s="7">
        <v>20212331</v>
      </c>
      <c r="C234" s="7" t="s">
        <v>644</v>
      </c>
      <c r="D234" s="7">
        <v>11.23</v>
      </c>
      <c r="E234" s="53">
        <v>2</v>
      </c>
    </row>
    <row r="235" ht="18.75" spans="1:5">
      <c r="A235" s="15"/>
      <c r="B235" s="7">
        <v>20212331</v>
      </c>
      <c r="C235" s="7" t="s">
        <v>376</v>
      </c>
      <c r="D235" s="7">
        <v>11.23</v>
      </c>
      <c r="E235" s="53">
        <v>2</v>
      </c>
    </row>
    <row r="236" ht="18.75" spans="1:5">
      <c r="A236" s="15"/>
      <c r="B236" s="7">
        <v>20212331</v>
      </c>
      <c r="C236" s="7" t="s">
        <v>374</v>
      </c>
      <c r="D236" s="7">
        <v>11.23</v>
      </c>
      <c r="E236" s="53">
        <v>2</v>
      </c>
    </row>
    <row r="237" ht="18.75" spans="1:5">
      <c r="A237" s="15"/>
      <c r="B237" s="7">
        <v>20212332</v>
      </c>
      <c r="C237" s="7" t="s">
        <v>645</v>
      </c>
      <c r="D237" s="7">
        <v>11.22</v>
      </c>
      <c r="E237" s="53">
        <v>2</v>
      </c>
    </row>
    <row r="238" ht="18.75" spans="1:5">
      <c r="A238" s="15"/>
      <c r="B238" s="7">
        <v>20212332</v>
      </c>
      <c r="C238" s="7" t="s">
        <v>645</v>
      </c>
      <c r="D238" s="7">
        <v>11.23</v>
      </c>
      <c r="E238" s="53">
        <v>2</v>
      </c>
    </row>
    <row r="239" ht="18.75" spans="1:5">
      <c r="A239" s="15"/>
      <c r="B239" s="7">
        <v>20212332</v>
      </c>
      <c r="C239" s="7" t="s">
        <v>646</v>
      </c>
      <c r="D239" s="7">
        <v>11.22</v>
      </c>
      <c r="E239" s="53">
        <v>2</v>
      </c>
    </row>
    <row r="240" ht="18.75" spans="1:5">
      <c r="A240" s="15"/>
      <c r="B240" s="7">
        <v>20212332</v>
      </c>
      <c r="C240" s="7" t="s">
        <v>646</v>
      </c>
      <c r="D240" s="7">
        <v>11.23</v>
      </c>
      <c r="E240" s="53">
        <v>2</v>
      </c>
    </row>
    <row r="241" ht="18.75" spans="1:5">
      <c r="A241" s="15"/>
      <c r="B241" s="7">
        <v>20212332</v>
      </c>
      <c r="C241" s="7" t="s">
        <v>647</v>
      </c>
      <c r="D241" s="7">
        <v>11.22</v>
      </c>
      <c r="E241" s="53">
        <v>2</v>
      </c>
    </row>
    <row r="242" s="67" customFormat="1" ht="18.75" spans="1:5">
      <c r="A242" s="15"/>
      <c r="B242" s="7">
        <v>20212332</v>
      </c>
      <c r="C242" s="7" t="s">
        <v>647</v>
      </c>
      <c r="D242" s="7">
        <v>11.23</v>
      </c>
      <c r="E242" s="53">
        <v>2</v>
      </c>
    </row>
    <row r="243" s="67" customFormat="1" ht="18.75" spans="1:5">
      <c r="A243" s="15"/>
      <c r="B243" s="7">
        <v>20212332</v>
      </c>
      <c r="C243" s="7" t="s">
        <v>648</v>
      </c>
      <c r="D243" s="7">
        <v>11.23</v>
      </c>
      <c r="E243" s="53">
        <v>2</v>
      </c>
    </row>
    <row r="244" s="68" customFormat="1" ht="18.75" spans="1:5">
      <c r="A244" s="15"/>
      <c r="B244" s="7">
        <v>20212332</v>
      </c>
      <c r="C244" s="7" t="s">
        <v>649</v>
      </c>
      <c r="D244" s="7">
        <v>11.15</v>
      </c>
      <c r="E244" s="53">
        <v>2</v>
      </c>
    </row>
    <row r="245" s="68" customFormat="1" ht="18.75" spans="1:5">
      <c r="A245" s="15"/>
      <c r="B245" s="7">
        <v>20212332</v>
      </c>
      <c r="C245" s="7" t="s">
        <v>650</v>
      </c>
      <c r="D245" s="7">
        <v>11.23</v>
      </c>
      <c r="E245" s="53">
        <v>2</v>
      </c>
    </row>
    <row r="246" s="68" customFormat="1" ht="18.75" spans="1:5">
      <c r="A246" s="15"/>
      <c r="B246" s="7">
        <v>20212332</v>
      </c>
      <c r="C246" s="7" t="s">
        <v>651</v>
      </c>
      <c r="D246" s="7">
        <v>11.22</v>
      </c>
      <c r="E246" s="53">
        <v>2</v>
      </c>
    </row>
    <row r="247" s="68" customFormat="1" ht="18.75" spans="1:5">
      <c r="A247" s="15"/>
      <c r="B247" s="7">
        <v>20212332</v>
      </c>
      <c r="C247" s="7" t="s">
        <v>652</v>
      </c>
      <c r="D247" s="7">
        <v>11.22</v>
      </c>
      <c r="E247" s="53">
        <v>2</v>
      </c>
    </row>
    <row r="248" s="68" customFormat="1" ht="18.75" spans="1:5">
      <c r="A248" s="15"/>
      <c r="B248" s="7">
        <v>20212332</v>
      </c>
      <c r="C248" s="7" t="s">
        <v>652</v>
      </c>
      <c r="D248" s="7">
        <v>11.23</v>
      </c>
      <c r="E248" s="53">
        <v>2</v>
      </c>
    </row>
    <row r="249" s="68" customFormat="1" ht="18.75" spans="1:5">
      <c r="A249" s="15"/>
      <c r="B249" s="7">
        <v>20212332</v>
      </c>
      <c r="C249" s="7" t="s">
        <v>653</v>
      </c>
      <c r="D249" s="7">
        <v>11.22</v>
      </c>
      <c r="E249" s="53">
        <v>2</v>
      </c>
    </row>
    <row r="250" ht="17.4" customHeight="1" spans="1:5">
      <c r="A250" s="15"/>
      <c r="B250" s="7">
        <v>20212332</v>
      </c>
      <c r="C250" s="7" t="s">
        <v>654</v>
      </c>
      <c r="D250" s="7">
        <v>11.22</v>
      </c>
      <c r="E250" s="53">
        <v>2</v>
      </c>
    </row>
    <row r="251" ht="17.4" customHeight="1" spans="1:5">
      <c r="A251" s="15"/>
      <c r="B251" s="7">
        <v>20212332</v>
      </c>
      <c r="C251" s="7" t="s">
        <v>654</v>
      </c>
      <c r="D251" s="7">
        <v>11.23</v>
      </c>
      <c r="E251" s="53">
        <v>2</v>
      </c>
    </row>
    <row r="252" ht="18.75" spans="1:5">
      <c r="A252" s="15"/>
      <c r="B252" s="7">
        <v>20212332</v>
      </c>
      <c r="C252" s="7" t="s">
        <v>389</v>
      </c>
      <c r="D252" s="7">
        <v>11.22</v>
      </c>
      <c r="E252" s="53">
        <v>2</v>
      </c>
    </row>
    <row r="253" ht="18.75" spans="1:5">
      <c r="A253" s="15"/>
      <c r="B253" s="7">
        <v>20212332</v>
      </c>
      <c r="C253" s="7" t="s">
        <v>389</v>
      </c>
      <c r="D253" s="7">
        <v>11.23</v>
      </c>
      <c r="E253" s="53">
        <v>2</v>
      </c>
    </row>
    <row r="254" ht="18.75" spans="1:5">
      <c r="A254" s="55"/>
      <c r="B254" s="7">
        <v>20212332</v>
      </c>
      <c r="C254" s="7" t="s">
        <v>655</v>
      </c>
      <c r="D254" s="7">
        <v>11.22</v>
      </c>
      <c r="E254" s="53">
        <v>2</v>
      </c>
    </row>
    <row r="255" ht="18.75" spans="1:5">
      <c r="A255" s="55"/>
      <c r="B255" s="7">
        <v>20212332</v>
      </c>
      <c r="C255" s="7" t="s">
        <v>655</v>
      </c>
      <c r="D255" s="7">
        <v>11.23</v>
      </c>
      <c r="E255" s="53">
        <v>2</v>
      </c>
    </row>
    <row r="256" ht="18.75" spans="1:5">
      <c r="A256" s="55"/>
      <c r="B256" s="7">
        <v>20212332</v>
      </c>
      <c r="C256" s="7" t="s">
        <v>656</v>
      </c>
      <c r="D256" s="7">
        <v>11.22</v>
      </c>
      <c r="E256" s="53">
        <v>2</v>
      </c>
    </row>
    <row r="257" ht="18.75" spans="1:5">
      <c r="A257" s="55"/>
      <c r="B257" s="7">
        <v>20212332</v>
      </c>
      <c r="C257" s="7" t="s">
        <v>656</v>
      </c>
      <c r="D257" s="7">
        <v>11.23</v>
      </c>
      <c r="E257" s="53">
        <v>2</v>
      </c>
    </row>
    <row r="258" ht="18.75" spans="1:5">
      <c r="A258" s="55"/>
      <c r="B258" s="7">
        <v>20212332</v>
      </c>
      <c r="C258" s="7" t="s">
        <v>657</v>
      </c>
      <c r="D258" s="7">
        <v>11.22</v>
      </c>
      <c r="E258" s="53">
        <v>2</v>
      </c>
    </row>
    <row r="259" ht="18.75" spans="1:5">
      <c r="A259" s="55"/>
      <c r="B259" s="7">
        <v>20212332</v>
      </c>
      <c r="C259" s="7" t="s">
        <v>657</v>
      </c>
      <c r="D259" s="7">
        <v>11.23</v>
      </c>
      <c r="E259" s="53">
        <v>2</v>
      </c>
    </row>
    <row r="260" ht="18.75" spans="1:5">
      <c r="A260" s="55"/>
      <c r="B260" s="7">
        <v>20212332</v>
      </c>
      <c r="C260" s="7" t="s">
        <v>658</v>
      </c>
      <c r="D260" s="7">
        <v>11.22</v>
      </c>
      <c r="E260" s="53">
        <v>2</v>
      </c>
    </row>
    <row r="261" ht="18.75" spans="1:5">
      <c r="A261" s="81"/>
      <c r="B261" s="7">
        <v>20212332</v>
      </c>
      <c r="C261" s="7" t="s">
        <v>658</v>
      </c>
      <c r="D261" s="7">
        <v>11.23</v>
      </c>
      <c r="E261" s="53">
        <v>2</v>
      </c>
    </row>
    <row r="262" ht="18.75" spans="1:5">
      <c r="A262" s="81"/>
      <c r="B262" s="7">
        <v>20212332</v>
      </c>
      <c r="C262" s="7" t="s">
        <v>659</v>
      </c>
      <c r="D262" s="7">
        <v>11.22</v>
      </c>
      <c r="E262" s="53">
        <v>2</v>
      </c>
    </row>
    <row r="263" ht="18.75" spans="1:5">
      <c r="A263" s="81"/>
      <c r="B263" s="7">
        <v>20212332</v>
      </c>
      <c r="C263" s="7" t="s">
        <v>660</v>
      </c>
      <c r="D263" s="7">
        <v>11.23</v>
      </c>
      <c r="E263" s="53">
        <v>2</v>
      </c>
    </row>
    <row r="264" ht="18.75" spans="1:5">
      <c r="A264" s="81"/>
      <c r="B264" s="7">
        <v>20212332</v>
      </c>
      <c r="C264" s="7" t="s">
        <v>661</v>
      </c>
      <c r="D264" s="7">
        <v>11.23</v>
      </c>
      <c r="E264" s="53">
        <v>2</v>
      </c>
    </row>
    <row r="265" ht="18.75" spans="1:5">
      <c r="A265" s="81"/>
      <c r="B265" s="7">
        <v>20212333</v>
      </c>
      <c r="C265" s="7" t="s">
        <v>415</v>
      </c>
      <c r="D265" s="7">
        <v>11.22</v>
      </c>
      <c r="E265" s="53">
        <v>2</v>
      </c>
    </row>
    <row r="266" ht="18.75" spans="1:5">
      <c r="A266" s="81"/>
      <c r="B266" s="7">
        <v>20212333</v>
      </c>
      <c r="C266" s="7" t="s">
        <v>415</v>
      </c>
      <c r="D266" s="7">
        <v>11.23</v>
      </c>
      <c r="E266" s="53">
        <v>2</v>
      </c>
    </row>
    <row r="267" ht="18.75" spans="1:5">
      <c r="A267" s="81"/>
      <c r="B267" s="7">
        <v>20212333</v>
      </c>
      <c r="C267" s="7" t="s">
        <v>391</v>
      </c>
      <c r="D267" s="7">
        <v>11.22</v>
      </c>
      <c r="E267" s="53">
        <v>2</v>
      </c>
    </row>
    <row r="268" ht="18.75" spans="1:5">
      <c r="A268" s="81"/>
      <c r="B268" s="7">
        <v>20212333</v>
      </c>
      <c r="C268" s="7" t="s">
        <v>413</v>
      </c>
      <c r="D268" s="7">
        <v>11.22</v>
      </c>
      <c r="E268" s="53">
        <v>2</v>
      </c>
    </row>
    <row r="269" ht="18.75" spans="1:5">
      <c r="A269" s="81"/>
      <c r="B269" s="7">
        <v>20212333</v>
      </c>
      <c r="C269" s="7" t="s">
        <v>413</v>
      </c>
      <c r="D269" s="7">
        <v>11.23</v>
      </c>
      <c r="E269" s="53">
        <v>2</v>
      </c>
    </row>
    <row r="270" ht="18.75" spans="1:5">
      <c r="A270" s="81"/>
      <c r="B270" s="7">
        <v>20212333</v>
      </c>
      <c r="C270" s="7" t="s">
        <v>662</v>
      </c>
      <c r="D270" s="7">
        <v>11.22</v>
      </c>
      <c r="E270" s="53">
        <v>2</v>
      </c>
    </row>
    <row r="271" ht="18.75" spans="1:5">
      <c r="A271" s="81"/>
      <c r="B271" s="7">
        <v>20212333</v>
      </c>
      <c r="C271" s="7" t="s">
        <v>663</v>
      </c>
      <c r="D271" s="7">
        <v>11.16</v>
      </c>
      <c r="E271" s="53">
        <v>2</v>
      </c>
    </row>
    <row r="272" ht="18.75" spans="1:5">
      <c r="A272" s="81"/>
      <c r="B272" s="7">
        <v>20212333</v>
      </c>
      <c r="C272" s="7" t="s">
        <v>412</v>
      </c>
      <c r="D272" s="7">
        <v>11.22</v>
      </c>
      <c r="E272" s="53">
        <v>2</v>
      </c>
    </row>
    <row r="273" ht="18.75" spans="1:5">
      <c r="A273" s="81"/>
      <c r="B273" s="7">
        <v>20212333</v>
      </c>
      <c r="C273" s="7" t="s">
        <v>412</v>
      </c>
      <c r="D273" s="7">
        <v>11.23</v>
      </c>
      <c r="E273" s="53">
        <v>2</v>
      </c>
    </row>
    <row r="274" ht="18.75" spans="1:5">
      <c r="A274" s="81"/>
      <c r="B274" s="7">
        <v>20212333</v>
      </c>
      <c r="C274" s="7" t="s">
        <v>664</v>
      </c>
      <c r="D274" s="7">
        <v>11.22</v>
      </c>
      <c r="E274" s="53">
        <v>2</v>
      </c>
    </row>
    <row r="275" ht="18.75" spans="1:5">
      <c r="A275" s="81"/>
      <c r="B275" s="7">
        <v>20212333</v>
      </c>
      <c r="C275" s="7" t="s">
        <v>664</v>
      </c>
      <c r="D275" s="7">
        <v>11.23</v>
      </c>
      <c r="E275" s="53">
        <v>2</v>
      </c>
    </row>
    <row r="276" ht="18.75" spans="1:5">
      <c r="A276" s="81"/>
      <c r="B276" s="7">
        <v>20212333</v>
      </c>
      <c r="C276" s="7" t="s">
        <v>665</v>
      </c>
      <c r="D276" s="7">
        <v>11.15</v>
      </c>
      <c r="E276" s="53">
        <v>2</v>
      </c>
    </row>
    <row r="277" ht="18.75" spans="1:5">
      <c r="A277" s="81"/>
      <c r="B277" s="7">
        <v>20212333</v>
      </c>
      <c r="C277" s="7" t="s">
        <v>666</v>
      </c>
      <c r="D277" s="7">
        <v>11.22</v>
      </c>
      <c r="E277" s="53">
        <v>2</v>
      </c>
    </row>
    <row r="278" ht="18.75" spans="1:5">
      <c r="A278" s="81"/>
      <c r="B278" s="7">
        <v>20212333</v>
      </c>
      <c r="C278" s="7" t="s">
        <v>666</v>
      </c>
      <c r="D278" s="7">
        <v>11.23</v>
      </c>
      <c r="E278" s="53">
        <v>2</v>
      </c>
    </row>
    <row r="279" ht="18.75" spans="1:5">
      <c r="A279" s="81"/>
      <c r="B279" s="7">
        <v>20212333</v>
      </c>
      <c r="C279" s="7" t="s">
        <v>410</v>
      </c>
      <c r="D279" s="7">
        <v>11.22</v>
      </c>
      <c r="E279" s="53">
        <v>2</v>
      </c>
    </row>
    <row r="280" ht="18.75" spans="1:5">
      <c r="A280" s="81"/>
      <c r="B280" s="7">
        <v>20212333</v>
      </c>
      <c r="C280" s="7" t="s">
        <v>410</v>
      </c>
      <c r="D280" s="7">
        <v>11.23</v>
      </c>
      <c r="E280" s="53">
        <v>2</v>
      </c>
    </row>
    <row r="281" ht="18.75" spans="1:5">
      <c r="A281" s="81"/>
      <c r="B281" s="7">
        <v>20212333</v>
      </c>
      <c r="C281" s="7" t="s">
        <v>667</v>
      </c>
      <c r="D281" s="7">
        <v>11.23</v>
      </c>
      <c r="E281" s="53">
        <v>2</v>
      </c>
    </row>
    <row r="282" ht="18.75" spans="1:5">
      <c r="A282" s="81"/>
      <c r="B282" s="7">
        <v>20212333</v>
      </c>
      <c r="C282" s="7" t="s">
        <v>70</v>
      </c>
      <c r="D282" s="7">
        <v>11.23</v>
      </c>
      <c r="E282" s="53">
        <v>2</v>
      </c>
    </row>
    <row r="283" ht="18.75" spans="1:5">
      <c r="A283" s="81"/>
      <c r="B283" s="7">
        <v>20212333</v>
      </c>
      <c r="C283" s="7" t="s">
        <v>668</v>
      </c>
      <c r="D283" s="7">
        <v>11.23</v>
      </c>
      <c r="E283" s="53">
        <v>2</v>
      </c>
    </row>
    <row r="284" ht="18.75" spans="1:5">
      <c r="A284" s="81"/>
      <c r="B284" s="7">
        <v>20212333</v>
      </c>
      <c r="C284" s="7" t="s">
        <v>669</v>
      </c>
      <c r="D284" s="7">
        <v>11.22</v>
      </c>
      <c r="E284" s="53">
        <v>2</v>
      </c>
    </row>
    <row r="285" ht="18.75" spans="1:5">
      <c r="A285" s="81"/>
      <c r="B285" s="7">
        <v>20212333</v>
      </c>
      <c r="C285" s="7" t="s">
        <v>669</v>
      </c>
      <c r="D285" s="7">
        <v>11.23</v>
      </c>
      <c r="E285" s="53">
        <v>2</v>
      </c>
    </row>
  </sheetData>
  <mergeCells count="5">
    <mergeCell ref="A1:E1"/>
    <mergeCell ref="A3:A110"/>
    <mergeCell ref="A111:A156"/>
    <mergeCell ref="A157:A214"/>
    <mergeCell ref="A215:A285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3"/>
  <sheetViews>
    <sheetView workbookViewId="0">
      <selection activeCell="A4" sqref="A4:A11"/>
    </sheetView>
  </sheetViews>
  <sheetFormatPr defaultColWidth="9" defaultRowHeight="13.5"/>
  <cols>
    <col min="1" max="1" width="20.6333333333333" customWidth="1"/>
    <col min="2" max="2" width="12.8166666666667" customWidth="1"/>
    <col min="3" max="3" width="10" customWidth="1"/>
    <col min="4" max="4" width="26" customWidth="1"/>
    <col min="5" max="7" width="14.5416666666667" customWidth="1"/>
  </cols>
  <sheetData>
    <row r="1" s="22" customFormat="1" ht="22.5" spans="1:9">
      <c r="A1" s="45" t="s">
        <v>670</v>
      </c>
      <c r="B1" s="46"/>
      <c r="C1" s="46"/>
      <c r="D1" s="46"/>
      <c r="E1" s="46"/>
      <c r="F1" s="46"/>
      <c r="G1" s="46"/>
      <c r="H1" s="46"/>
      <c r="I1" s="63"/>
    </row>
    <row r="2" s="42" customFormat="1" ht="20.25" spans="1:9">
      <c r="A2" s="27" t="s">
        <v>19</v>
      </c>
      <c r="B2" s="47" t="s">
        <v>467</v>
      </c>
      <c r="C2" s="47" t="s">
        <v>33</v>
      </c>
      <c r="D2" s="48" t="s">
        <v>34</v>
      </c>
      <c r="E2" s="49" t="s">
        <v>35</v>
      </c>
      <c r="F2" s="47" t="s">
        <v>36</v>
      </c>
      <c r="G2" s="47" t="s">
        <v>37</v>
      </c>
      <c r="H2" s="50" t="s">
        <v>26</v>
      </c>
      <c r="I2" s="64"/>
    </row>
    <row r="3" s="43" customFormat="1" ht="18.75" spans="1:9">
      <c r="A3" s="29" t="s">
        <v>2</v>
      </c>
      <c r="B3" s="51" t="s">
        <v>671</v>
      </c>
      <c r="C3" s="31"/>
      <c r="D3" s="31"/>
      <c r="E3" s="31"/>
      <c r="F3" s="31"/>
      <c r="G3" s="31"/>
      <c r="H3" s="31"/>
      <c r="I3" s="32"/>
    </row>
    <row r="4" s="43" customFormat="1" ht="18.75" spans="1:9">
      <c r="A4" s="6" t="s">
        <v>3</v>
      </c>
      <c r="B4" s="52">
        <v>20212631</v>
      </c>
      <c r="C4" s="15" t="s">
        <v>52</v>
      </c>
      <c r="D4" s="15">
        <v>11.21</v>
      </c>
      <c r="E4" s="15">
        <v>2</v>
      </c>
      <c r="F4" s="53" t="s">
        <v>28</v>
      </c>
      <c r="G4" s="54" t="s">
        <v>41</v>
      </c>
      <c r="H4" s="55"/>
      <c r="I4" s="55"/>
    </row>
    <row r="5" s="43" customFormat="1" ht="18.75" spans="1:9">
      <c r="A5" s="9"/>
      <c r="B5" s="56"/>
      <c r="C5" s="15" t="s">
        <v>672</v>
      </c>
      <c r="D5" s="15">
        <v>11.21</v>
      </c>
      <c r="E5" s="15">
        <v>2</v>
      </c>
      <c r="F5" s="53" t="s">
        <v>28</v>
      </c>
      <c r="G5" s="54" t="s">
        <v>41</v>
      </c>
      <c r="H5" s="57"/>
      <c r="I5" s="65"/>
    </row>
    <row r="6" s="43" customFormat="1" ht="18.75" spans="1:9">
      <c r="A6" s="9"/>
      <c r="B6" s="56"/>
      <c r="C6" s="15" t="s">
        <v>673</v>
      </c>
      <c r="D6" s="15">
        <v>11.21</v>
      </c>
      <c r="E6" s="15">
        <v>2</v>
      </c>
      <c r="F6" s="53" t="s">
        <v>28</v>
      </c>
      <c r="G6" s="54" t="s">
        <v>41</v>
      </c>
      <c r="H6" s="57"/>
      <c r="I6" s="65"/>
    </row>
    <row r="7" s="43" customFormat="1" ht="18.75" spans="1:9">
      <c r="A7" s="9"/>
      <c r="B7" s="58"/>
      <c r="C7" s="52" t="s">
        <v>674</v>
      </c>
      <c r="D7" s="52">
        <v>11.21</v>
      </c>
      <c r="E7" s="52">
        <v>2</v>
      </c>
      <c r="F7" s="53" t="s">
        <v>28</v>
      </c>
      <c r="G7" s="54" t="s">
        <v>41</v>
      </c>
      <c r="H7" s="57"/>
      <c r="I7" s="65"/>
    </row>
    <row r="8" s="43" customFormat="1" ht="18.75" spans="1:9">
      <c r="A8" s="9"/>
      <c r="B8" s="52">
        <v>20212632</v>
      </c>
      <c r="C8" s="52" t="s">
        <v>675</v>
      </c>
      <c r="D8" s="52">
        <v>11.21</v>
      </c>
      <c r="E8" s="52">
        <v>2</v>
      </c>
      <c r="F8" s="53" t="s">
        <v>28</v>
      </c>
      <c r="G8" s="54" t="s">
        <v>41</v>
      </c>
      <c r="H8" s="57"/>
      <c r="I8" s="65"/>
    </row>
    <row r="9" s="43" customFormat="1" ht="18.75" spans="1:9">
      <c r="A9" s="9"/>
      <c r="B9" s="58"/>
      <c r="C9" s="15" t="s">
        <v>675</v>
      </c>
      <c r="D9" s="15">
        <v>11.24</v>
      </c>
      <c r="E9" s="15">
        <v>2</v>
      </c>
      <c r="F9" s="53" t="s">
        <v>28</v>
      </c>
      <c r="G9" s="54" t="s">
        <v>41</v>
      </c>
      <c r="H9" s="57"/>
      <c r="I9" s="65"/>
    </row>
    <row r="10" s="43" customFormat="1" ht="18.75" spans="1:9">
      <c r="A10" s="9"/>
      <c r="B10" s="52">
        <v>20212633</v>
      </c>
      <c r="C10" s="52" t="s">
        <v>676</v>
      </c>
      <c r="D10" s="52">
        <v>11.21</v>
      </c>
      <c r="E10" s="52">
        <v>2</v>
      </c>
      <c r="F10" s="53" t="s">
        <v>28</v>
      </c>
      <c r="G10" s="54" t="s">
        <v>41</v>
      </c>
      <c r="H10" s="57"/>
      <c r="I10" s="65"/>
    </row>
    <row r="11" s="43" customFormat="1" ht="18.75" spans="1:9">
      <c r="A11" s="59"/>
      <c r="B11" s="58"/>
      <c r="C11" s="15" t="s">
        <v>676</v>
      </c>
      <c r="D11" s="15">
        <v>11.24</v>
      </c>
      <c r="E11" s="15">
        <v>2</v>
      </c>
      <c r="F11" s="53" t="s">
        <v>28</v>
      </c>
      <c r="G11" s="54" t="s">
        <v>41</v>
      </c>
      <c r="H11" s="55"/>
      <c r="I11" s="55"/>
    </row>
    <row r="12" s="44" customFormat="1" ht="18.75" spans="1:256">
      <c r="A12" s="60" t="s">
        <v>4</v>
      </c>
      <c r="B12" s="61" t="s">
        <v>671</v>
      </c>
      <c r="C12" s="62"/>
      <c r="D12" s="62"/>
      <c r="E12" s="62"/>
      <c r="F12" s="62"/>
      <c r="G12" s="62"/>
      <c r="H12" s="62"/>
      <c r="I12" s="3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  <c r="CL12" s="66"/>
      <c r="CM12" s="66"/>
      <c r="CN12" s="66"/>
      <c r="CO12" s="66"/>
      <c r="CP12" s="66"/>
      <c r="CQ12" s="66"/>
      <c r="CR12" s="66"/>
      <c r="CS12" s="66"/>
      <c r="CT12" s="66"/>
      <c r="CU12" s="66"/>
      <c r="CV12" s="66"/>
      <c r="CW12" s="66"/>
      <c r="CX12" s="66"/>
      <c r="CY12" s="66"/>
      <c r="CZ12" s="66"/>
      <c r="DA12" s="66"/>
      <c r="DB12" s="66"/>
      <c r="DC12" s="66"/>
      <c r="DD12" s="66"/>
      <c r="DE12" s="66"/>
      <c r="DF12" s="66"/>
      <c r="DG12" s="66"/>
      <c r="DH12" s="66"/>
      <c r="DI12" s="66"/>
      <c r="DJ12" s="66"/>
      <c r="DK12" s="66"/>
      <c r="DL12" s="66"/>
      <c r="DM12" s="66"/>
      <c r="DN12" s="66"/>
      <c r="DO12" s="66"/>
      <c r="DP12" s="66"/>
      <c r="DQ12" s="66"/>
      <c r="DR12" s="66"/>
      <c r="DS12" s="66"/>
      <c r="DT12" s="66"/>
      <c r="DU12" s="66"/>
      <c r="DV12" s="66"/>
      <c r="DW12" s="66"/>
      <c r="DX12" s="66"/>
      <c r="DY12" s="66"/>
      <c r="DZ12" s="66"/>
      <c r="EA12" s="66"/>
      <c r="EB12" s="66"/>
      <c r="EC12" s="66"/>
      <c r="ED12" s="66"/>
      <c r="EE12" s="66"/>
      <c r="EF12" s="66"/>
      <c r="EG12" s="66"/>
      <c r="EH12" s="66"/>
      <c r="EI12" s="66"/>
      <c r="EJ12" s="66"/>
      <c r="EK12" s="66"/>
      <c r="EL12" s="66"/>
      <c r="EM12" s="66"/>
      <c r="EN12" s="66"/>
      <c r="EO12" s="66"/>
      <c r="EP12" s="66"/>
      <c r="EQ12" s="66"/>
      <c r="ER12" s="66"/>
      <c r="ES12" s="66"/>
      <c r="ET12" s="66"/>
      <c r="EU12" s="66"/>
      <c r="EV12" s="66"/>
      <c r="EW12" s="66"/>
      <c r="EX12" s="66"/>
      <c r="EY12" s="66"/>
      <c r="EZ12" s="66"/>
      <c r="FA12" s="66"/>
      <c r="FB12" s="66"/>
      <c r="FC12" s="66"/>
      <c r="FD12" s="66"/>
      <c r="FE12" s="66"/>
      <c r="FF12" s="66"/>
      <c r="FG12" s="66"/>
      <c r="FH12" s="66"/>
      <c r="FI12" s="66"/>
      <c r="FJ12" s="66"/>
      <c r="FK12" s="66"/>
      <c r="FL12" s="66"/>
      <c r="FM12" s="66"/>
      <c r="FN12" s="66"/>
      <c r="FO12" s="66"/>
      <c r="FP12" s="66"/>
      <c r="FQ12" s="66"/>
      <c r="FR12" s="66"/>
      <c r="FS12" s="66"/>
      <c r="FT12" s="66"/>
      <c r="FU12" s="66"/>
      <c r="FV12" s="66"/>
      <c r="FW12" s="66"/>
      <c r="FX12" s="66"/>
      <c r="FY12" s="66"/>
      <c r="FZ12" s="66"/>
      <c r="GA12" s="66"/>
      <c r="GB12" s="66"/>
      <c r="GC12" s="66"/>
      <c r="GD12" s="66"/>
      <c r="GE12" s="66"/>
      <c r="GF12" s="66"/>
      <c r="GG12" s="66"/>
      <c r="GH12" s="66"/>
      <c r="GI12" s="66"/>
      <c r="GJ12" s="66"/>
      <c r="GK12" s="66"/>
      <c r="GL12" s="66"/>
      <c r="GM12" s="66"/>
      <c r="GN12" s="66"/>
      <c r="GO12" s="66"/>
      <c r="GP12" s="66"/>
      <c r="GQ12" s="66"/>
      <c r="GR12" s="66"/>
      <c r="GS12" s="66"/>
      <c r="GT12" s="66"/>
      <c r="GU12" s="66"/>
      <c r="GV12" s="66"/>
      <c r="GW12" s="66"/>
      <c r="GX12" s="66"/>
      <c r="GY12" s="66"/>
      <c r="GZ12" s="66"/>
      <c r="HA12" s="66"/>
      <c r="HB12" s="66"/>
      <c r="HC12" s="66"/>
      <c r="HD12" s="66"/>
      <c r="HE12" s="66"/>
      <c r="HF12" s="66"/>
      <c r="HG12" s="66"/>
      <c r="HH12" s="66"/>
      <c r="HI12" s="66"/>
      <c r="HJ12" s="66"/>
      <c r="HK12" s="66"/>
      <c r="HL12" s="66"/>
      <c r="HM12" s="66"/>
      <c r="HN12" s="66"/>
      <c r="HO12" s="66"/>
      <c r="HP12" s="66"/>
      <c r="HQ12" s="66"/>
      <c r="HR12" s="66"/>
      <c r="HS12" s="66"/>
      <c r="HT12" s="66"/>
      <c r="HU12" s="66"/>
      <c r="HV12" s="66"/>
      <c r="HW12" s="66"/>
      <c r="HX12" s="66"/>
      <c r="HY12" s="66"/>
      <c r="HZ12" s="66"/>
      <c r="IA12" s="66"/>
      <c r="IB12" s="66"/>
      <c r="IC12" s="66"/>
      <c r="ID12" s="66"/>
      <c r="IE12" s="66"/>
      <c r="IF12" s="66"/>
      <c r="IG12" s="66"/>
      <c r="IH12" s="66"/>
      <c r="II12" s="66"/>
      <c r="IJ12" s="66"/>
      <c r="IK12" s="66"/>
      <c r="IL12" s="66"/>
      <c r="IM12" s="66"/>
      <c r="IN12" s="66"/>
      <c r="IO12" s="66"/>
      <c r="IP12" s="66"/>
      <c r="IQ12" s="66"/>
      <c r="IR12" s="66"/>
      <c r="IS12" s="66"/>
      <c r="IT12" s="66"/>
      <c r="IU12" s="66"/>
      <c r="IV12" s="66"/>
    </row>
    <row r="13" s="43" customFormat="1" ht="18.75" spans="1:9">
      <c r="A13" s="38" t="s">
        <v>5</v>
      </c>
      <c r="B13" s="39"/>
      <c r="C13" s="40"/>
      <c r="D13" s="40"/>
      <c r="E13" s="40"/>
      <c r="F13" s="40"/>
      <c r="G13" s="40"/>
      <c r="H13" s="40"/>
      <c r="I13" s="41"/>
    </row>
  </sheetData>
  <mergeCells count="16">
    <mergeCell ref="A1:I1"/>
    <mergeCell ref="H2:I2"/>
    <mergeCell ref="B3:I3"/>
    <mergeCell ref="H4:I4"/>
    <mergeCell ref="H5:I5"/>
    <mergeCell ref="H6:I6"/>
    <mergeCell ref="H7:I7"/>
    <mergeCell ref="H8:I8"/>
    <mergeCell ref="H9:I9"/>
    <mergeCell ref="H10:I10"/>
    <mergeCell ref="H11:I11"/>
    <mergeCell ref="A4:A11"/>
    <mergeCell ref="B4:B7"/>
    <mergeCell ref="B8:B9"/>
    <mergeCell ref="B10:B11"/>
    <mergeCell ref="B12:I1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学院学风反馈表</vt:lpstr>
      <vt:lpstr>日常旷课率</vt:lpstr>
      <vt:lpstr>日常旷课名单</vt:lpstr>
      <vt:lpstr>日常请假率</vt:lpstr>
      <vt:lpstr>日常请假名单</vt:lpstr>
      <vt:lpstr>日常迟到早退名单</vt:lpstr>
      <vt:lpstr>晚自习风气统计表</vt:lpstr>
      <vt:lpstr>晚自习请假</vt:lpstr>
      <vt:lpstr>晚自习旷课</vt:lpstr>
      <vt:lpstr>晚自习迟到早退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小华对我biubiubiu</dc:creator>
  <cp:lastModifiedBy>Sep、</cp:lastModifiedBy>
  <dcterms:created xsi:type="dcterms:W3CDTF">2021-04-04T12:18:00Z</dcterms:created>
  <dcterms:modified xsi:type="dcterms:W3CDTF">2021-12-17T05:21:17Z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38E11B2A9BC040B9A415C670E9C00E32</vt:lpwstr>
  </property>
  <property fmtid="{D5CDD505-2E9C-101B-9397-08002B2CF9AE}" pid="3" name="KSOProductBuildVer">
    <vt:lpwstr>2052-11.8.2.10154</vt:lpwstr>
  </property>
  <property fmtid="{D5CDD505-2E9C-101B-9397-08002B2CF9AE}" pid="4" name="KSOReadingLayout">
    <vt:bool>false</vt:bool>
  </property>
</Properties>
</file>