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1C59796-1CC3-4A00-9BF6-35A366F490FC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修风气统计表" sheetId="8" r:id="rId7"/>
    <sheet name="晚自习请假名单" sheetId="7" r:id="rId8"/>
    <sheet name="晚自习旷课" sheetId="10" r:id="rId9"/>
    <sheet name="晚自习迟到早退" sheetId="9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8" l="1"/>
  <c r="P29" i="8"/>
  <c r="P30" i="8"/>
  <c r="P31" i="8"/>
  <c r="P32" i="8"/>
  <c r="P33" i="8"/>
  <c r="P27" i="8"/>
  <c r="O33" i="8"/>
  <c r="N33" i="8"/>
  <c r="O32" i="8"/>
  <c r="N32" i="8"/>
  <c r="N31" i="8"/>
  <c r="O31" i="8" s="1"/>
  <c r="N30" i="8"/>
  <c r="O30" i="8" s="1"/>
  <c r="O29" i="8"/>
  <c r="N29" i="8"/>
  <c r="N28" i="8"/>
  <c r="O28" i="8" s="1"/>
  <c r="N27" i="8"/>
  <c r="O27" i="8" s="1"/>
  <c r="N11" i="8"/>
  <c r="O11" i="8" s="1"/>
  <c r="N10" i="8"/>
  <c r="O10" i="8" s="1"/>
  <c r="O9" i="8"/>
  <c r="N9" i="8"/>
  <c r="N8" i="8"/>
  <c r="O8" i="8" s="1"/>
  <c r="O7" i="8"/>
  <c r="N7" i="8"/>
  <c r="N6" i="8"/>
  <c r="O6" i="8" s="1"/>
  <c r="N5" i="8"/>
  <c r="O5" i="8" s="1"/>
  <c r="N4" i="8"/>
  <c r="O4" i="8" s="1"/>
  <c r="N3" i="8"/>
  <c r="O3" i="8" s="1"/>
  <c r="O44" i="8"/>
  <c r="N44" i="8"/>
  <c r="O43" i="8"/>
  <c r="N43" i="8"/>
  <c r="O42" i="8"/>
  <c r="N42" i="8"/>
  <c r="O41" i="8"/>
  <c r="P41" i="8" s="1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18" i="8"/>
  <c r="P17" i="8" s="1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G62" i="6" s="1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G60" i="4" s="1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P50" i="8"/>
  <c r="P49" i="8"/>
  <c r="P48" i="8"/>
  <c r="P47" i="8"/>
  <c r="P46" i="8"/>
  <c r="P45" i="8"/>
  <c r="P26" i="8"/>
  <c r="P25" i="8"/>
  <c r="P24" i="8"/>
  <c r="P23" i="8"/>
  <c r="P22" i="8"/>
  <c r="P21" i="8"/>
  <c r="P18" i="8"/>
  <c r="F220" i="6"/>
  <c r="F219" i="6"/>
  <c r="F218" i="6"/>
  <c r="F217" i="6"/>
  <c r="F216" i="6"/>
  <c r="F215" i="6"/>
  <c r="F214" i="6"/>
  <c r="F213" i="6"/>
  <c r="G213" i="6" s="1"/>
  <c r="F212" i="6"/>
  <c r="F211" i="6"/>
  <c r="F210" i="6"/>
  <c r="G210" i="6" s="1"/>
  <c r="F209" i="6"/>
  <c r="F208" i="6"/>
  <c r="F207" i="6"/>
  <c r="F206" i="6"/>
  <c r="F205" i="6"/>
  <c r="F204" i="6"/>
  <c r="F203" i="6"/>
  <c r="F202" i="6"/>
  <c r="F201" i="6"/>
  <c r="G201" i="6" s="1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G164" i="6" s="1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G151" i="6" s="1"/>
  <c r="F150" i="6"/>
  <c r="B150" i="6"/>
  <c r="F149" i="6"/>
  <c r="G149" i="6" s="1"/>
  <c r="B149" i="6"/>
  <c r="F148" i="6"/>
  <c r="G148" i="6" s="1"/>
  <c r="B148" i="6"/>
  <c r="F147" i="6"/>
  <c r="G147" i="6" s="1"/>
  <c r="B147" i="6"/>
  <c r="F146" i="6"/>
  <c r="G146" i="6" s="1"/>
  <c r="B146" i="6"/>
  <c r="F145" i="6"/>
  <c r="G145" i="6" s="1"/>
  <c r="B145" i="6"/>
  <c r="G144" i="6"/>
  <c r="F144" i="6"/>
  <c r="B144" i="6"/>
  <c r="F143" i="6"/>
  <c r="G143" i="6" s="1"/>
  <c r="B143" i="6"/>
  <c r="F142" i="6"/>
  <c r="G142" i="6" s="1"/>
  <c r="B142" i="6"/>
  <c r="F141" i="6"/>
  <c r="G141" i="6" s="1"/>
  <c r="B141" i="6"/>
  <c r="F140" i="6"/>
  <c r="G140" i="6" s="1"/>
  <c r="B140" i="6"/>
  <c r="F139" i="6"/>
  <c r="G139" i="6" s="1"/>
  <c r="B139" i="6"/>
  <c r="F138" i="6"/>
  <c r="B138" i="6"/>
  <c r="F137" i="6"/>
  <c r="G137" i="6" s="1"/>
  <c r="B137" i="6"/>
  <c r="G136" i="6"/>
  <c r="F136" i="6"/>
  <c r="B136" i="6"/>
  <c r="F135" i="6"/>
  <c r="G135" i="6" s="1"/>
  <c r="B135" i="6"/>
  <c r="F134" i="6"/>
  <c r="G134" i="6" s="1"/>
  <c r="B134" i="6"/>
  <c r="F133" i="6"/>
  <c r="G133" i="6" s="1"/>
  <c r="B133" i="6"/>
  <c r="F132" i="6"/>
  <c r="G132" i="6" s="1"/>
  <c r="B132" i="6"/>
  <c r="F131" i="6"/>
  <c r="G131" i="6" s="1"/>
  <c r="B131" i="6"/>
  <c r="F130" i="6"/>
  <c r="B130" i="6"/>
  <c r="F129" i="6"/>
  <c r="G129" i="6" s="1"/>
  <c r="B129" i="6"/>
  <c r="G128" i="6"/>
  <c r="F128" i="6"/>
  <c r="B128" i="6"/>
  <c r="F127" i="6"/>
  <c r="G127" i="6" s="1"/>
  <c r="B127" i="6"/>
  <c r="F126" i="6"/>
  <c r="G126" i="6" s="1"/>
  <c r="B126" i="6"/>
  <c r="F125" i="6"/>
  <c r="G125" i="6" s="1"/>
  <c r="B125" i="6"/>
  <c r="F124" i="6"/>
  <c r="G124" i="6" s="1"/>
  <c r="B124" i="6"/>
  <c r="F123" i="6"/>
  <c r="G123" i="6" s="1"/>
  <c r="B123" i="6"/>
  <c r="F122" i="6"/>
  <c r="G122" i="6" s="1"/>
  <c r="B122" i="6"/>
  <c r="F121" i="6"/>
  <c r="G121" i="6" s="1"/>
  <c r="B121" i="6"/>
  <c r="G120" i="6"/>
  <c r="F120" i="6"/>
  <c r="B120" i="6"/>
  <c r="F119" i="6"/>
  <c r="G119" i="6" s="1"/>
  <c r="B119" i="6"/>
  <c r="F118" i="6"/>
  <c r="G118" i="6" s="1"/>
  <c r="B118" i="6"/>
  <c r="F117" i="6"/>
  <c r="G117" i="6" s="1"/>
  <c r="B117" i="6"/>
  <c r="F116" i="6"/>
  <c r="G116" i="6" s="1"/>
  <c r="B116" i="6"/>
  <c r="F115" i="6"/>
  <c r="G115" i="6" s="1"/>
  <c r="B115" i="6"/>
  <c r="F114" i="6"/>
  <c r="G114" i="6" s="1"/>
  <c r="B114" i="6"/>
  <c r="F113" i="6"/>
  <c r="G130" i="6" s="1"/>
  <c r="B113" i="6"/>
  <c r="G112" i="6"/>
  <c r="F112" i="6"/>
  <c r="B112" i="6"/>
  <c r="F111" i="6"/>
  <c r="G111" i="6" s="1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F41" i="6"/>
  <c r="G24" i="6" s="1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18" i="4"/>
  <c r="F217" i="4"/>
  <c r="F216" i="4"/>
  <c r="F215" i="4"/>
  <c r="F214" i="4"/>
  <c r="F213" i="4"/>
  <c r="F212" i="4"/>
  <c r="F211" i="4"/>
  <c r="F210" i="4"/>
  <c r="F209" i="4"/>
  <c r="G209" i="4" s="1"/>
  <c r="F208" i="4"/>
  <c r="F207" i="4"/>
  <c r="F206" i="4"/>
  <c r="F205" i="4"/>
  <c r="F204" i="4"/>
  <c r="F203" i="4"/>
  <c r="F202" i="4"/>
  <c r="F201" i="4"/>
  <c r="F200" i="4"/>
  <c r="F199" i="4"/>
  <c r="F198" i="4"/>
  <c r="G198" i="4" s="1"/>
  <c r="F197" i="4"/>
  <c r="F196" i="4"/>
  <c r="G196" i="4" s="1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G183" i="4" s="1"/>
  <c r="F182" i="4"/>
  <c r="F181" i="4"/>
  <c r="F180" i="4"/>
  <c r="F179" i="4"/>
  <c r="F178" i="4"/>
  <c r="F177" i="4"/>
  <c r="F176" i="4"/>
  <c r="F175" i="4"/>
  <c r="G175" i="4" s="1"/>
  <c r="F174" i="4"/>
  <c r="G174" i="4" s="1"/>
  <c r="F173" i="4"/>
  <c r="G173" i="4" s="1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G159" i="4" s="1"/>
  <c r="F158" i="4"/>
  <c r="F157" i="4"/>
  <c r="F156" i="4"/>
  <c r="F155" i="4"/>
  <c r="F154" i="4"/>
  <c r="F153" i="4"/>
  <c r="F152" i="4"/>
  <c r="F151" i="4"/>
  <c r="F150" i="4"/>
  <c r="B150" i="4"/>
  <c r="F149" i="4"/>
  <c r="B149" i="4"/>
  <c r="F148" i="4"/>
  <c r="B148" i="4"/>
  <c r="F147" i="4"/>
  <c r="G143" i="4" s="1"/>
  <c r="B147" i="4"/>
  <c r="F146" i="4"/>
  <c r="B146" i="4"/>
  <c r="F145" i="4"/>
  <c r="B145" i="4"/>
  <c r="F144" i="4"/>
  <c r="B144" i="4"/>
  <c r="F143" i="4"/>
  <c r="B143" i="4"/>
  <c r="F142" i="4"/>
  <c r="B142" i="4"/>
  <c r="F141" i="4"/>
  <c r="B141" i="4"/>
  <c r="F140" i="4"/>
  <c r="B140" i="4"/>
  <c r="F139" i="4"/>
  <c r="B139" i="4"/>
  <c r="F138" i="4"/>
  <c r="B138" i="4"/>
  <c r="F137" i="4"/>
  <c r="B137" i="4"/>
  <c r="F136" i="4"/>
  <c r="B136" i="4"/>
  <c r="F135" i="4"/>
  <c r="B135" i="4"/>
  <c r="F134" i="4"/>
  <c r="B134" i="4"/>
  <c r="F133" i="4"/>
  <c r="B133" i="4"/>
  <c r="F132" i="4"/>
  <c r="B132" i="4"/>
  <c r="F131" i="4"/>
  <c r="B131" i="4"/>
  <c r="F130" i="4"/>
  <c r="B130" i="4"/>
  <c r="F129" i="4"/>
  <c r="B129" i="4"/>
  <c r="G128" i="4"/>
  <c r="F128" i="4"/>
  <c r="B128" i="4"/>
  <c r="F127" i="4"/>
  <c r="B127" i="4"/>
  <c r="F126" i="4"/>
  <c r="B126" i="4"/>
  <c r="F125" i="4"/>
  <c r="B125" i="4"/>
  <c r="F124" i="4"/>
  <c r="B124" i="4"/>
  <c r="F123" i="4"/>
  <c r="B123" i="4"/>
  <c r="F122" i="4"/>
  <c r="B122" i="4"/>
  <c r="F121" i="4"/>
  <c r="B121" i="4"/>
  <c r="F120" i="4"/>
  <c r="B120" i="4"/>
  <c r="F119" i="4"/>
  <c r="B119" i="4"/>
  <c r="F118" i="4"/>
  <c r="B118" i="4"/>
  <c r="F117" i="4"/>
  <c r="B117" i="4"/>
  <c r="F116" i="4"/>
  <c r="B116" i="4"/>
  <c r="F115" i="4"/>
  <c r="B115" i="4"/>
  <c r="F114" i="4"/>
  <c r="B114" i="4"/>
  <c r="F113" i="4"/>
  <c r="B113" i="4"/>
  <c r="F112" i="4"/>
  <c r="B112" i="4"/>
  <c r="G111" i="4"/>
  <c r="F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H5" i="1"/>
  <c r="G5" i="1"/>
  <c r="F5" i="1"/>
  <c r="E5" i="1"/>
  <c r="D5" i="1"/>
  <c r="C5" i="1"/>
  <c r="B5" i="1"/>
  <c r="H3" i="1"/>
  <c r="G3" i="1"/>
  <c r="F3" i="1"/>
  <c r="E3" i="1"/>
  <c r="D3" i="1"/>
  <c r="C3" i="1"/>
  <c r="B3" i="1"/>
  <c r="G197" i="4" l="1"/>
  <c r="G199" i="4"/>
  <c r="G205" i="4"/>
  <c r="G202" i="4"/>
  <c r="G206" i="4"/>
  <c r="G208" i="4"/>
  <c r="G200" i="4"/>
  <c r="G210" i="4"/>
  <c r="G211" i="4"/>
  <c r="G214" i="4"/>
  <c r="G215" i="4"/>
  <c r="G212" i="4"/>
  <c r="G201" i="4"/>
  <c r="G203" i="4"/>
  <c r="G213" i="4"/>
  <c r="G195" i="4"/>
  <c r="G182" i="4"/>
  <c r="G156" i="4"/>
  <c r="G176" i="4"/>
  <c r="G155" i="4"/>
  <c r="G162" i="4"/>
  <c r="G161" i="4"/>
  <c r="G185" i="4"/>
  <c r="G186" i="4"/>
  <c r="G190" i="4"/>
  <c r="G177" i="4"/>
  <c r="G191" i="4"/>
  <c r="G163" i="4"/>
  <c r="G165" i="4"/>
  <c r="G189" i="4"/>
  <c r="G184" i="4"/>
  <c r="G164" i="4"/>
  <c r="G188" i="4"/>
  <c r="G167" i="4"/>
  <c r="G168" i="4"/>
  <c r="G179" i="4"/>
  <c r="G187" i="4"/>
  <c r="G171" i="4"/>
  <c r="G178" i="4"/>
  <c r="G180" i="4"/>
  <c r="G166" i="4"/>
  <c r="G172" i="4"/>
  <c r="G149" i="4"/>
  <c r="G118" i="4"/>
  <c r="G141" i="4"/>
  <c r="G119" i="4"/>
  <c r="G150" i="4"/>
  <c r="G43" i="4"/>
  <c r="G61" i="4"/>
  <c r="G62" i="4"/>
  <c r="G66" i="4"/>
  <c r="G67" i="4"/>
  <c r="G50" i="4"/>
  <c r="G75" i="4"/>
  <c r="G54" i="4"/>
  <c r="G77" i="4"/>
  <c r="P42" i="8"/>
  <c r="P38" i="8"/>
  <c r="P12" i="8"/>
  <c r="P36" i="8"/>
  <c r="P13" i="8"/>
  <c r="P37" i="8"/>
  <c r="P14" i="8"/>
  <c r="P15" i="8"/>
  <c r="P16" i="8"/>
  <c r="P35" i="8"/>
  <c r="G9" i="6"/>
  <c r="G11" i="6"/>
  <c r="G12" i="6"/>
  <c r="G28" i="6"/>
  <c r="G39" i="6"/>
  <c r="G13" i="6"/>
  <c r="G8" i="6"/>
  <c r="G25" i="6"/>
  <c r="G29" i="6"/>
  <c r="G10" i="6"/>
  <c r="G14" i="6"/>
  <c r="G26" i="6"/>
  <c r="G15" i="6"/>
  <c r="G3" i="6"/>
  <c r="G33" i="6"/>
  <c r="G16" i="6"/>
  <c r="G17" i="6"/>
  <c r="G5" i="6"/>
  <c r="G6" i="6"/>
  <c r="G37" i="6"/>
  <c r="G7" i="6"/>
  <c r="G20" i="6"/>
  <c r="G4" i="6"/>
  <c r="G38" i="6"/>
  <c r="P5" i="8"/>
  <c r="P8" i="8"/>
  <c r="P4" i="8"/>
  <c r="P10" i="8"/>
  <c r="P7" i="8"/>
  <c r="P9" i="8"/>
  <c r="P3" i="8"/>
  <c r="P6" i="8"/>
  <c r="P11" i="8"/>
  <c r="P39" i="8"/>
  <c r="P40" i="8"/>
  <c r="P34" i="8"/>
  <c r="P44" i="8"/>
  <c r="P43" i="8"/>
  <c r="G199" i="6"/>
  <c r="G212" i="6"/>
  <c r="G198" i="6"/>
  <c r="G215" i="6"/>
  <c r="G200" i="6"/>
  <c r="G214" i="6"/>
  <c r="G216" i="6"/>
  <c r="G217" i="6"/>
  <c r="G197" i="6"/>
  <c r="G202" i="6"/>
  <c r="G203" i="6"/>
  <c r="G204" i="6"/>
  <c r="G205" i="6"/>
  <c r="G206" i="6"/>
  <c r="G196" i="6"/>
  <c r="G207" i="6"/>
  <c r="G208" i="6"/>
  <c r="G209" i="6"/>
  <c r="G187" i="6"/>
  <c r="G113" i="6"/>
  <c r="G138" i="6"/>
  <c r="G150" i="6"/>
  <c r="G60" i="6"/>
  <c r="G45" i="6"/>
  <c r="G59" i="6"/>
  <c r="G61" i="6"/>
  <c r="G57" i="6"/>
  <c r="G50" i="6"/>
  <c r="G74" i="6"/>
  <c r="G75" i="6"/>
  <c r="G52" i="6"/>
  <c r="G76" i="6"/>
  <c r="G195" i="6"/>
  <c r="G211" i="6"/>
  <c r="G217" i="4"/>
  <c r="G216" i="4"/>
  <c r="G207" i="4"/>
  <c r="G204" i="4"/>
  <c r="G188" i="6"/>
  <c r="G152" i="6"/>
  <c r="G176" i="6"/>
  <c r="G178" i="6"/>
  <c r="G177" i="6"/>
  <c r="G166" i="6"/>
  <c r="G180" i="6"/>
  <c r="G181" i="6"/>
  <c r="G190" i="6"/>
  <c r="G167" i="6"/>
  <c r="G193" i="6"/>
  <c r="G155" i="6"/>
  <c r="G156" i="6"/>
  <c r="G168" i="6"/>
  <c r="G192" i="6"/>
  <c r="G157" i="6"/>
  <c r="G169" i="6"/>
  <c r="G158" i="6"/>
  <c r="G170" i="6"/>
  <c r="G194" i="6"/>
  <c r="G179" i="6"/>
  <c r="G182" i="6"/>
  <c r="G183" i="6"/>
  <c r="G165" i="6"/>
  <c r="G191" i="6"/>
  <c r="G159" i="6"/>
  <c r="G160" i="6"/>
  <c r="G172" i="6"/>
  <c r="G184" i="6"/>
  <c r="G153" i="6"/>
  <c r="G185" i="6"/>
  <c r="G186" i="6"/>
  <c r="G162" i="6"/>
  <c r="G189" i="6"/>
  <c r="G154" i="6"/>
  <c r="G171" i="6"/>
  <c r="G161" i="6"/>
  <c r="G173" i="6"/>
  <c r="G174" i="6"/>
  <c r="G163" i="6"/>
  <c r="G175" i="6"/>
  <c r="G153" i="4"/>
  <c r="G154" i="4"/>
  <c r="G160" i="4"/>
  <c r="G192" i="4"/>
  <c r="G157" i="4"/>
  <c r="G193" i="4"/>
  <c r="G152" i="4"/>
  <c r="G169" i="4"/>
  <c r="G181" i="4"/>
  <c r="G194" i="4"/>
  <c r="G158" i="4"/>
  <c r="G170" i="4"/>
  <c r="G142" i="4"/>
  <c r="G151" i="4"/>
  <c r="G133" i="4"/>
  <c r="G134" i="4"/>
  <c r="G135" i="4"/>
  <c r="G126" i="4"/>
  <c r="G117" i="4"/>
  <c r="G127" i="4"/>
  <c r="G148" i="4"/>
  <c r="G137" i="4"/>
  <c r="G125" i="4"/>
  <c r="G112" i="4"/>
  <c r="G136" i="4"/>
  <c r="G120" i="4"/>
  <c r="G144" i="4"/>
  <c r="G113" i="4"/>
  <c r="G121" i="4"/>
  <c r="G145" i="4"/>
  <c r="G129" i="4"/>
  <c r="G146" i="4"/>
  <c r="G138" i="4"/>
  <c r="G130" i="4"/>
  <c r="G115" i="4"/>
  <c r="G147" i="4"/>
  <c r="G114" i="4"/>
  <c r="G123" i="4"/>
  <c r="G131" i="4"/>
  <c r="G122" i="4"/>
  <c r="G139" i="4"/>
  <c r="G116" i="4"/>
  <c r="G124" i="4"/>
  <c r="G132" i="4"/>
  <c r="G140" i="4"/>
  <c r="G64" i="6"/>
  <c r="G65" i="6"/>
  <c r="G63" i="6"/>
  <c r="G43" i="6"/>
  <c r="G72" i="6"/>
  <c r="G67" i="6"/>
  <c r="G73" i="6"/>
  <c r="G66" i="6"/>
  <c r="G71" i="6"/>
  <c r="G48" i="6"/>
  <c r="G49" i="6"/>
  <c r="G70" i="6"/>
  <c r="G69" i="6"/>
  <c r="G51" i="6"/>
  <c r="G42" i="6"/>
  <c r="G44" i="6"/>
  <c r="G47" i="6"/>
  <c r="G82" i="6"/>
  <c r="G53" i="6"/>
  <c r="G78" i="6"/>
  <c r="G79" i="6"/>
  <c r="G56" i="6"/>
  <c r="G81" i="6"/>
  <c r="G68" i="6"/>
  <c r="G46" i="6"/>
  <c r="G77" i="6"/>
  <c r="G54" i="6"/>
  <c r="G55" i="6"/>
  <c r="G80" i="6"/>
  <c r="G58" i="6"/>
  <c r="G59" i="4"/>
  <c r="G46" i="4"/>
  <c r="G81" i="4"/>
  <c r="G42" i="4"/>
  <c r="G78" i="4"/>
  <c r="G80" i="4"/>
  <c r="G74" i="4"/>
  <c r="G73" i="4"/>
  <c r="G79" i="4"/>
  <c r="G55" i="4"/>
  <c r="G64" i="4"/>
  <c r="G53" i="4"/>
  <c r="G51" i="4"/>
  <c r="G71" i="4"/>
  <c r="G65" i="4"/>
  <c r="G72" i="4"/>
  <c r="G49" i="4"/>
  <c r="G76" i="4"/>
  <c r="G82" i="4"/>
  <c r="G63" i="4"/>
  <c r="G48" i="4"/>
  <c r="G47" i="4"/>
  <c r="G70" i="4"/>
  <c r="G57" i="4"/>
  <c r="G68" i="4"/>
  <c r="G52" i="4"/>
  <c r="G58" i="4"/>
  <c r="G45" i="4"/>
  <c r="G56" i="4"/>
  <c r="G69" i="4"/>
  <c r="G44" i="4"/>
  <c r="G19" i="4"/>
  <c r="G11" i="4"/>
  <c r="G37" i="4"/>
  <c r="G35" i="4"/>
  <c r="G38" i="4"/>
  <c r="G9" i="4"/>
  <c r="G34" i="4"/>
  <c r="G20" i="4"/>
  <c r="G22" i="4"/>
  <c r="G23" i="4"/>
  <c r="G24" i="4"/>
  <c r="G8" i="4"/>
  <c r="G10" i="4"/>
  <c r="G36" i="4"/>
  <c r="G39" i="4"/>
  <c r="G13" i="4"/>
  <c r="G41" i="4"/>
  <c r="G25" i="4"/>
  <c r="G16" i="4"/>
  <c r="G30" i="4"/>
  <c r="G14" i="4"/>
  <c r="G3" i="4"/>
  <c r="G5" i="4"/>
  <c r="G17" i="4"/>
  <c r="G15" i="4"/>
  <c r="G31" i="4"/>
  <c r="G12" i="4"/>
  <c r="G26" i="4"/>
  <c r="G6" i="4"/>
  <c r="G18" i="4"/>
  <c r="G27" i="4"/>
  <c r="G4" i="4"/>
  <c r="G32" i="4"/>
  <c r="G7" i="4"/>
  <c r="G40" i="4"/>
  <c r="G28" i="4"/>
  <c r="G29" i="4"/>
  <c r="G21" i="4"/>
  <c r="G33" i="4"/>
  <c r="G27" i="6"/>
  <c r="G40" i="6"/>
  <c r="G41" i="6"/>
  <c r="G30" i="6"/>
  <c r="G18" i="6"/>
  <c r="G31" i="6"/>
  <c r="G19" i="6"/>
  <c r="G32" i="6"/>
  <c r="G21" i="6"/>
  <c r="G34" i="6"/>
  <c r="G22" i="6"/>
  <c r="G35" i="6"/>
  <c r="G23" i="6"/>
  <c r="G36" i="6"/>
</calcChain>
</file>

<file path=xl/sharedStrings.xml><?xml version="1.0" encoding="utf-8"?>
<sst xmlns="http://schemas.openxmlformats.org/spreadsheetml/2006/main" count="2625" uniqueCount="686">
  <si>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</si>
  <si>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</si>
  <si>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</si>
  <si>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</si>
  <si>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</si>
  <si>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</si>
  <si>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</si>
  <si>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</si>
  <si>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</si>
  <si>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</si>
  <si>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</si>
  <si>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</si>
  <si>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</si>
  <si>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</si>
  <si>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</si>
  <si>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</si>
  <si>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</si>
  <si>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</si>
  <si>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</si>
  <si>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</si>
  <si>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</si>
  <si>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</si>
  <si>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</si>
  <si>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</si>
  <si>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</si>
  <si>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</si>
  <si>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</si>
  <si>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</si>
  <si>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</si>
  <si>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机械2402</t>
  </si>
  <si>
    <t>高等数学</t>
  </si>
  <si>
    <t>计算机2201</t>
  </si>
  <si>
    <t>社体2301</t>
  </si>
  <si>
    <t>大学英语</t>
  </si>
  <si>
    <t>无</t>
  </si>
  <si>
    <t>班 级</t>
  </si>
  <si>
    <t>详细节数（日期）</t>
  </si>
  <si>
    <t>累计节数</t>
  </si>
  <si>
    <t>机械2401</t>
  </si>
  <si>
    <t>何致成</t>
  </si>
  <si>
    <t>C程序设计</t>
  </si>
  <si>
    <t>新能源汽车2401</t>
  </si>
  <si>
    <t>陈勇全</t>
  </si>
  <si>
    <t>线性代数</t>
  </si>
  <si>
    <t>劳动教育</t>
  </si>
  <si>
    <t>电气2411</t>
  </si>
  <si>
    <t>新能源材料2301</t>
  </si>
  <si>
    <t>机械2411</t>
  </si>
  <si>
    <t>机械原理</t>
  </si>
  <si>
    <t>马克思主义基本原理</t>
  </si>
  <si>
    <t>杜欣远</t>
  </si>
  <si>
    <t>韦康振</t>
  </si>
  <si>
    <t>新能源材料2202</t>
  </si>
  <si>
    <t>新能源汽车轻量化材料与工艺</t>
  </si>
  <si>
    <t>材料计算与模拟</t>
  </si>
  <si>
    <t>专业英语</t>
  </si>
  <si>
    <t>新能源材料2201</t>
  </si>
  <si>
    <t>王先达</t>
  </si>
  <si>
    <t>大学生职业发展与就业指导</t>
  </si>
  <si>
    <t>体育</t>
  </si>
  <si>
    <t>电气2402</t>
  </si>
  <si>
    <t>材化2401</t>
  </si>
  <si>
    <t>周小沛</t>
  </si>
  <si>
    <t>机械2302</t>
  </si>
  <si>
    <t>王开业</t>
  </si>
  <si>
    <t>大学语文</t>
  </si>
  <si>
    <t>杨文俊</t>
  </si>
  <si>
    <t>中国近代史纲要</t>
  </si>
  <si>
    <t>电子信息2201</t>
  </si>
  <si>
    <t>嵌入式系统及应用</t>
  </si>
  <si>
    <t>智能信息处理</t>
  </si>
  <si>
    <t>电子信息2202</t>
  </si>
  <si>
    <t>软件工程2201</t>
  </si>
  <si>
    <t>光电信息2301</t>
  </si>
  <si>
    <t>数字电子技术</t>
  </si>
  <si>
    <t>固体物理学</t>
  </si>
  <si>
    <t>单片机原理与应用</t>
  </si>
  <si>
    <t>材料科学基础</t>
  </si>
  <si>
    <t>大学英语（跨文化交际）</t>
  </si>
  <si>
    <t>信号与系统</t>
  </si>
  <si>
    <t>光电信息2302</t>
  </si>
  <si>
    <t>刘蘅萱</t>
  </si>
  <si>
    <t>软件工程2202</t>
  </si>
  <si>
    <t>体育与健康（6）</t>
  </si>
  <si>
    <t>编译原理</t>
  </si>
  <si>
    <t>计算机2414</t>
  </si>
  <si>
    <t>数据结构</t>
  </si>
  <si>
    <t>计算机网络</t>
  </si>
  <si>
    <t>电子信息2412</t>
  </si>
  <si>
    <t>模拟电路基础</t>
  </si>
  <si>
    <t>电子线路CAD</t>
  </si>
  <si>
    <t>电子测量</t>
  </si>
  <si>
    <t>电子信息2302</t>
  </si>
  <si>
    <t>黄可晴</t>
  </si>
  <si>
    <t>MATLAB程序设计</t>
  </si>
  <si>
    <t>电子信息2303</t>
  </si>
  <si>
    <t>电子信息2402</t>
  </si>
  <si>
    <t>罗妍</t>
  </si>
  <si>
    <t xml:space="preserve">计算机2201 </t>
  </si>
  <si>
    <t>计算机2202</t>
  </si>
  <si>
    <t>软件工程</t>
  </si>
  <si>
    <t>匡炜晔</t>
  </si>
  <si>
    <t>光电信息2202</t>
  </si>
  <si>
    <t>光纤技术与应用</t>
  </si>
  <si>
    <t>软件工程2301</t>
  </si>
  <si>
    <t>数据库系统原理</t>
  </si>
  <si>
    <t>软件工程2302</t>
  </si>
  <si>
    <t>杨帅</t>
  </si>
  <si>
    <t>光电信息2401</t>
  </si>
  <si>
    <t>何仙荣</t>
  </si>
  <si>
    <t>电路分析基础</t>
  </si>
  <si>
    <t>计算机2411</t>
  </si>
  <si>
    <t>网络攻防与对抗</t>
  </si>
  <si>
    <t>计算机2413</t>
  </si>
  <si>
    <t>数据库原理</t>
  </si>
  <si>
    <t>计算机组成</t>
  </si>
  <si>
    <t>面向对象程序设计</t>
  </si>
  <si>
    <t>人工智能导论</t>
  </si>
  <si>
    <t>制药2301</t>
  </si>
  <si>
    <t>社体2302</t>
  </si>
  <si>
    <t>排球</t>
  </si>
  <si>
    <t>运动处方</t>
  </si>
  <si>
    <t>社会主义发展史</t>
  </si>
  <si>
    <t>体育舞蹈</t>
  </si>
  <si>
    <t>孔心如</t>
  </si>
  <si>
    <t>生物2301</t>
  </si>
  <si>
    <t>护理2321</t>
  </si>
  <si>
    <t>护理2322</t>
  </si>
  <si>
    <t>护理教育学</t>
  </si>
  <si>
    <t>制药2321</t>
  </si>
  <si>
    <t>生物2401</t>
  </si>
  <si>
    <t>徐靖博</t>
  </si>
  <si>
    <t>制药2401</t>
  </si>
  <si>
    <t>生物2202</t>
  </si>
  <si>
    <t>发酵工艺学</t>
  </si>
  <si>
    <t>护理2221</t>
  </si>
  <si>
    <t>经济与金融2402</t>
  </si>
  <si>
    <t>大学生心理健康教育</t>
  </si>
  <si>
    <t>国贸2401</t>
  </si>
  <si>
    <t>思想道德与法治</t>
  </si>
  <si>
    <t>国贸2411</t>
  </si>
  <si>
    <t>政治经济学</t>
  </si>
  <si>
    <t>供应链2401</t>
  </si>
  <si>
    <t>汉语言2201</t>
  </si>
  <si>
    <t>宋词研究</t>
  </si>
  <si>
    <t>网媒2201</t>
  </si>
  <si>
    <t>网络舆情</t>
  </si>
  <si>
    <t>社会调查方法</t>
  </si>
  <si>
    <t>英语2202</t>
  </si>
  <si>
    <t>汉语言2301</t>
  </si>
  <si>
    <t>学术论文写作</t>
  </si>
  <si>
    <t>中国古典文献学</t>
  </si>
  <si>
    <t>西方美学史</t>
  </si>
  <si>
    <t>习近平新时代中国特色社会主义思想概论</t>
  </si>
  <si>
    <t>中国古代文学</t>
  </si>
  <si>
    <t>经典电影赏析</t>
  </si>
  <si>
    <t>杨颖姿</t>
  </si>
  <si>
    <t>汉语言2302</t>
  </si>
  <si>
    <t>汉语言2303</t>
  </si>
  <si>
    <t>吴昕晨</t>
  </si>
  <si>
    <t>汉语言2304</t>
  </si>
  <si>
    <t>广告2301</t>
  </si>
  <si>
    <t>网媒2301</t>
  </si>
  <si>
    <t>英语2301</t>
  </si>
  <si>
    <t>综合英语</t>
  </si>
  <si>
    <t>英语国家概况</t>
  </si>
  <si>
    <t>英国文学</t>
  </si>
  <si>
    <t>英汉/汉英笔译</t>
  </si>
  <si>
    <t>英语写作</t>
  </si>
  <si>
    <t>西方文明史</t>
  </si>
  <si>
    <t>汉语言2401</t>
  </si>
  <si>
    <t>写作</t>
  </si>
  <si>
    <t>中国现代文学</t>
  </si>
  <si>
    <t>汉语言2402</t>
  </si>
  <si>
    <t>吴恩琪</t>
  </si>
  <si>
    <t>现代汉语</t>
  </si>
  <si>
    <t>大学摄影</t>
  </si>
  <si>
    <t>汉语言2403</t>
  </si>
  <si>
    <t>陈雪</t>
  </si>
  <si>
    <t>经典文学作品选读</t>
  </si>
  <si>
    <t>汉语言2404</t>
  </si>
  <si>
    <t>刘芳芬</t>
  </si>
  <si>
    <t>许东俊</t>
  </si>
  <si>
    <t>广告2402</t>
  </si>
  <si>
    <t>实用美术与广告设计</t>
  </si>
  <si>
    <t>广告史</t>
  </si>
  <si>
    <t>网媒2401</t>
  </si>
  <si>
    <t>彭欣纯</t>
  </si>
  <si>
    <t>网媒2402</t>
  </si>
  <si>
    <t>网媒2403</t>
  </si>
  <si>
    <t>汉语言2411</t>
  </si>
  <si>
    <t>国学概论</t>
  </si>
  <si>
    <t>英语2401</t>
  </si>
  <si>
    <t>胡淏登</t>
  </si>
  <si>
    <t>英语2402</t>
  </si>
  <si>
    <t>韦银峰</t>
  </si>
  <si>
    <t>视传2202</t>
  </si>
  <si>
    <t>环设2201</t>
  </si>
  <si>
    <t>视传2301</t>
  </si>
  <si>
    <t>视传2401</t>
  </si>
  <si>
    <t>装饰图案</t>
  </si>
  <si>
    <t>思政2201</t>
  </si>
  <si>
    <t>事假</t>
  </si>
  <si>
    <t>病假</t>
  </si>
  <si>
    <t>思政2401</t>
  </si>
  <si>
    <t>思政2301</t>
  </si>
  <si>
    <t>宋漫蝶</t>
  </si>
  <si>
    <t>马克思主义经典著作选读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</si>
  <si>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</si>
  <si>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</si>
  <si>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</si>
  <si>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</si>
  <si>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</si>
  <si>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</si>
  <si>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</si>
  <si>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</si>
  <si>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</si>
  <si>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</si>
  <si>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</si>
  <si>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</si>
  <si>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</si>
  <si>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</si>
  <si>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</si>
  <si>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</si>
  <si>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机械2211</t>
  </si>
  <si>
    <t>机械2212</t>
  </si>
  <si>
    <t>材化2211</t>
  </si>
  <si>
    <t>机械2301</t>
  </si>
  <si>
    <t>电气2301</t>
  </si>
  <si>
    <t>电气2302</t>
  </si>
  <si>
    <t>材化2301</t>
  </si>
  <si>
    <t>新能源材料2302</t>
  </si>
  <si>
    <t>新能源汽车2301</t>
  </si>
  <si>
    <t>机械2311</t>
  </si>
  <si>
    <t>机械2312</t>
  </si>
  <si>
    <t>电气2311</t>
  </si>
  <si>
    <t>材化2311</t>
  </si>
  <si>
    <t>电气2401</t>
  </si>
  <si>
    <t>新能源材料2401</t>
  </si>
  <si>
    <t>新能源材料2402</t>
  </si>
  <si>
    <t>高分子2401</t>
  </si>
  <si>
    <t>材化2411</t>
  </si>
  <si>
    <t>光电信息2101</t>
  </si>
  <si>
    <t>实习</t>
  </si>
  <si>
    <t>计算机2101</t>
  </si>
  <si>
    <t>电子信息2101</t>
  </si>
  <si>
    <t>光电信息2201</t>
  </si>
  <si>
    <t>电子信息2203</t>
  </si>
  <si>
    <t>计算机2301</t>
  </si>
  <si>
    <t>计算机2302</t>
  </si>
  <si>
    <t>电子信息2301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</si>
  <si>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</si>
  <si>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</si>
  <si>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</si>
  <si>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</si>
  <si>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</si>
  <si>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</si>
  <si>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</si>
  <si>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光电信息2402</t>
  </si>
  <si>
    <t>计算机2401</t>
  </si>
  <si>
    <t>电子信息2401</t>
  </si>
  <si>
    <t>软件工程2401</t>
  </si>
  <si>
    <t>软件工程2402</t>
  </si>
  <si>
    <t>计算机2412</t>
  </si>
  <si>
    <t>电子信息2411</t>
  </si>
  <si>
    <t>社体2401</t>
  </si>
  <si>
    <t>社体2402</t>
  </si>
  <si>
    <t>制药2421</t>
  </si>
  <si>
    <t>护理2401</t>
  </si>
  <si>
    <t>护理2421</t>
  </si>
  <si>
    <t>护理2422</t>
  </si>
  <si>
    <t>制药2311</t>
  </si>
  <si>
    <t>护理2301</t>
  </si>
  <si>
    <t>护理2201</t>
  </si>
  <si>
    <t>护理2222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</si>
  <si>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</si>
  <si>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</si>
  <si>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</si>
  <si>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</si>
  <si>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</si>
  <si>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</si>
  <si>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</si>
  <si>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</si>
  <si>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</si>
  <si>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</si>
  <si>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</si>
  <si>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</si>
  <si>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</si>
  <si>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</si>
  <si>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</si>
  <si>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</si>
  <si>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</si>
  <si>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</si>
  <si>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</si>
  <si>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</si>
  <si>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</si>
  <si>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</si>
  <si>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</si>
  <si>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</si>
  <si>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</si>
  <si>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</si>
  <si>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</si>
  <si>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</si>
  <si>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</si>
  <si>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</si>
  <si>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</si>
  <si>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</si>
  <si>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</si>
  <si>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</si>
  <si>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</si>
  <si>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</si>
  <si>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</si>
  <si>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</si>
  <si>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经济与金融2401</t>
  </si>
  <si>
    <t>跨境电商2401</t>
  </si>
  <si>
    <t>旅管2401</t>
  </si>
  <si>
    <t>供应链2402</t>
  </si>
  <si>
    <t>国贸2412</t>
  </si>
  <si>
    <t>国贸2413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</si>
  <si>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</si>
  <si>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</si>
  <si>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</si>
  <si>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</si>
  <si>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</si>
  <si>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</si>
  <si>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</si>
  <si>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</si>
  <si>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</si>
  <si>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</si>
  <si>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汉语言2202</t>
  </si>
  <si>
    <t>汉语言2203</t>
  </si>
  <si>
    <t>汉语言2204</t>
  </si>
  <si>
    <t>广告2201</t>
  </si>
  <si>
    <t>英语2201</t>
  </si>
  <si>
    <t>英语2203</t>
  </si>
  <si>
    <t>网媒2302</t>
  </si>
  <si>
    <t>网媒2303</t>
  </si>
  <si>
    <t>汉语言2311</t>
  </si>
  <si>
    <t>英语2302</t>
  </si>
  <si>
    <t>英语2303</t>
  </si>
  <si>
    <t>广告2401</t>
  </si>
  <si>
    <t>视传2101</t>
  </si>
  <si>
    <t>视传2102</t>
  </si>
  <si>
    <t>环设2101</t>
  </si>
  <si>
    <t>环设2102</t>
  </si>
  <si>
    <t>视传2201</t>
  </si>
  <si>
    <t>环设2202</t>
  </si>
  <si>
    <t>产设2201</t>
  </si>
  <si>
    <t>视传2211</t>
  </si>
  <si>
    <t>环设2211</t>
  </si>
  <si>
    <t>视传2302</t>
  </si>
  <si>
    <t>视传2303</t>
  </si>
  <si>
    <t>环设2301</t>
  </si>
  <si>
    <t>环设2302</t>
  </si>
  <si>
    <t>产设2301</t>
  </si>
  <si>
    <t>视传2402</t>
  </si>
  <si>
    <t>视传2403</t>
  </si>
  <si>
    <t>环设2401</t>
  </si>
  <si>
    <t>环设2402</t>
  </si>
  <si>
    <t>产设2401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</si>
  <si>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</si>
  <si>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</si>
  <si>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</si>
  <si>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</si>
  <si>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</si>
  <si>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</si>
  <si>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</si>
  <si>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</si>
  <si>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</si>
  <si>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</si>
  <si>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</si>
  <si>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</si>
  <si>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</si>
  <si>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</si>
  <si>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</si>
  <si>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</si>
  <si>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</si>
  <si>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</si>
  <si>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</si>
  <si>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</si>
  <si>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</si>
  <si>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</si>
  <si>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</si>
  <si>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</si>
  <si>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请假日期</t>
  </si>
  <si>
    <t>贾飞扬</t>
  </si>
  <si>
    <t>朱雷诺</t>
  </si>
  <si>
    <t>王麒欢</t>
  </si>
  <si>
    <t>张浩然</t>
  </si>
  <si>
    <t>秦淑婷</t>
  </si>
  <si>
    <t>曾仪</t>
  </si>
  <si>
    <t>胡秋玲</t>
  </si>
  <si>
    <t>黄智毅</t>
  </si>
  <si>
    <t>张启盈</t>
  </si>
  <si>
    <t>许欣沂</t>
  </si>
  <si>
    <t>晏于发</t>
  </si>
  <si>
    <t>宋成宇</t>
  </si>
  <si>
    <t>胡哲渊</t>
  </si>
  <si>
    <t>赵昱</t>
  </si>
  <si>
    <t>代彧豪</t>
  </si>
  <si>
    <t>熊俊杰</t>
  </si>
  <si>
    <t>张哲豪</t>
  </si>
  <si>
    <t>刘健豪</t>
  </si>
  <si>
    <t>吴昊煜</t>
  </si>
  <si>
    <t>赵如云</t>
  </si>
  <si>
    <t>训练</t>
  </si>
  <si>
    <t>陈玲玲</t>
  </si>
  <si>
    <t>陆丹阳</t>
  </si>
  <si>
    <t>傅钰颍</t>
  </si>
  <si>
    <t>吴彤彤</t>
  </si>
  <si>
    <t>琚梓琪</t>
  </si>
  <si>
    <t>胡高洁</t>
  </si>
  <si>
    <t>沈浩</t>
  </si>
  <si>
    <t>公假</t>
  </si>
  <si>
    <t>王周宇</t>
  </si>
  <si>
    <t>戴佳暄</t>
  </si>
  <si>
    <t xml:space="preserve">制药2421
</t>
  </si>
  <si>
    <t>王佳</t>
  </si>
  <si>
    <t>李嘉美</t>
  </si>
  <si>
    <t>叶可欣</t>
  </si>
  <si>
    <t>方孙雯</t>
  </si>
  <si>
    <t>倪羽奕</t>
  </si>
  <si>
    <t>黄雨洁</t>
  </si>
  <si>
    <t>杨帆</t>
  </si>
  <si>
    <t>丁镐键</t>
  </si>
  <si>
    <t>袁妮</t>
  </si>
  <si>
    <t>项淑涵</t>
  </si>
  <si>
    <t>蓝晔</t>
  </si>
  <si>
    <t>郑许嘉</t>
  </si>
  <si>
    <t>洪汶溢</t>
  </si>
  <si>
    <t>湖州学院晚自修旷课统计表</t>
  </si>
  <si>
    <t>系部</t>
  </si>
  <si>
    <t>湖州学院晚自修迟到早退统计表</t>
  </si>
  <si>
    <t>上交情况</t>
  </si>
  <si>
    <t>在外实习</t>
  </si>
  <si>
    <t>齐全</t>
  </si>
  <si>
    <t>毕业</t>
  </si>
  <si>
    <t>生物2101</t>
  </si>
  <si>
    <t>社体2101</t>
  </si>
  <si>
    <t>社体2102</t>
  </si>
  <si>
    <t>社体2103</t>
  </si>
  <si>
    <t>制药2101</t>
  </si>
  <si>
    <t>制药2121</t>
  </si>
  <si>
    <t>制药2111</t>
  </si>
  <si>
    <t>护理2101</t>
  </si>
  <si>
    <t>护理2121</t>
  </si>
  <si>
    <t>护理2122</t>
  </si>
  <si>
    <t>结课</t>
  </si>
  <si>
    <t>产品2301</t>
  </si>
  <si>
    <t>实习</t>
    <phoneticPr fontId="19" type="noConversion"/>
  </si>
  <si>
    <t>计算机科学</t>
  </si>
  <si>
    <t>半导体物理学</t>
  </si>
  <si>
    <t>陈政旭</t>
  </si>
  <si>
    <t>张凯</t>
  </si>
  <si>
    <t>膜科学与技术概论</t>
  </si>
  <si>
    <t>周易磊</t>
  </si>
  <si>
    <t>钟运炼</t>
  </si>
  <si>
    <t>莫皓辰</t>
  </si>
  <si>
    <t>张淋俊</t>
  </si>
  <si>
    <t>姜紫凝</t>
  </si>
  <si>
    <t>吴帮仪</t>
  </si>
  <si>
    <t>大学生职业发展就业指导</t>
  </si>
  <si>
    <t>朱潘圆</t>
  </si>
  <si>
    <t>工程流体力学</t>
  </si>
  <si>
    <t>阿依努尔·艾尔肯</t>
  </si>
  <si>
    <t>赵新颐</t>
  </si>
  <si>
    <t>电路原理</t>
  </si>
  <si>
    <t>张书铭</t>
  </si>
  <si>
    <t>孙彬妃</t>
  </si>
  <si>
    <t>材料滑雪</t>
  </si>
  <si>
    <t>廉智博</t>
  </si>
  <si>
    <t>文章检索与毕业论文</t>
  </si>
  <si>
    <t>概率论与数理统计B</t>
  </si>
  <si>
    <t>专利与项目申报指导</t>
  </si>
  <si>
    <t>胡佳敏</t>
  </si>
  <si>
    <t>朱志航</t>
  </si>
  <si>
    <t>杨彩虹</t>
  </si>
  <si>
    <t>陈佳佳</t>
  </si>
  <si>
    <t>王鹏程</t>
  </si>
  <si>
    <t>廉晟</t>
  </si>
  <si>
    <t>王睿毅</t>
  </si>
  <si>
    <t>何腾</t>
  </si>
  <si>
    <t>祝光杰</t>
  </si>
  <si>
    <t>江姝琪</t>
  </si>
  <si>
    <t>徐佳威</t>
  </si>
  <si>
    <t>徐圣勇</t>
  </si>
  <si>
    <t>陈祯逸</t>
  </si>
  <si>
    <t>潘萧逸</t>
  </si>
  <si>
    <t>徐启骞</t>
  </si>
  <si>
    <t>金宇</t>
  </si>
  <si>
    <t>项霄鹏</t>
  </si>
  <si>
    <t>黄兵兵</t>
  </si>
  <si>
    <t>谌子萱</t>
  </si>
  <si>
    <t>马磊</t>
  </si>
  <si>
    <t>杜飞鸿</t>
  </si>
  <si>
    <t>陈铭</t>
  </si>
  <si>
    <t>面对对象程序设计（Java）</t>
  </si>
  <si>
    <t>数据库系统理论</t>
  </si>
  <si>
    <t>计算机组成原理</t>
  </si>
  <si>
    <t>刘巍</t>
  </si>
  <si>
    <t>靳爽</t>
  </si>
  <si>
    <t>蒋康康</t>
  </si>
  <si>
    <t>概率论与数理统计</t>
  </si>
  <si>
    <t>胡家晴</t>
  </si>
  <si>
    <t>谭雅</t>
  </si>
  <si>
    <t>电子工艺学</t>
  </si>
  <si>
    <t>周宏州</t>
  </si>
  <si>
    <t>吴贤明</t>
  </si>
  <si>
    <t>刘鹏</t>
  </si>
  <si>
    <t>杜熙</t>
  </si>
  <si>
    <t>C语言程序设计</t>
  </si>
  <si>
    <t>白清</t>
  </si>
  <si>
    <t>基础物理学</t>
  </si>
  <si>
    <t>干浩南</t>
  </si>
  <si>
    <t>赵靓凯</t>
  </si>
  <si>
    <t>徐永澳</t>
  </si>
  <si>
    <t>马润泽</t>
  </si>
  <si>
    <t>徐乐乐</t>
  </si>
  <si>
    <t>操云天</t>
  </si>
  <si>
    <t>电子电路CAD</t>
  </si>
  <si>
    <t>概率论统计</t>
  </si>
  <si>
    <t>胡海飞</t>
  </si>
  <si>
    <t>程俊龙</t>
  </si>
  <si>
    <t>方少文</t>
  </si>
  <si>
    <t>智能制造学院</t>
    <phoneticPr fontId="19" type="noConversion"/>
  </si>
  <si>
    <t>无故旷课</t>
  </si>
  <si>
    <t>生命健康学院</t>
    <phoneticPr fontId="19" type="noConversion"/>
  </si>
  <si>
    <t>李旭</t>
  </si>
  <si>
    <t>酶工程</t>
  </si>
  <si>
    <t>酿造学</t>
  </si>
  <si>
    <t>生物工程设备</t>
  </si>
  <si>
    <t>胡启烨</t>
  </si>
  <si>
    <t>李宇龙</t>
  </si>
  <si>
    <t>徐伟峰</t>
  </si>
  <si>
    <t>大学生职业规划</t>
  </si>
  <si>
    <t>陈今</t>
  </si>
  <si>
    <t>阿力亚</t>
  </si>
  <si>
    <t>发酵学</t>
  </si>
  <si>
    <t>杨若冰</t>
  </si>
  <si>
    <t>许昵昵</t>
  </si>
  <si>
    <t>外科</t>
  </si>
  <si>
    <t>叶可淇</t>
  </si>
  <si>
    <t>外科护理学</t>
  </si>
  <si>
    <t>吴邦圆</t>
  </si>
  <si>
    <t>生理学</t>
  </si>
  <si>
    <t>马克思主义</t>
  </si>
  <si>
    <t>王宇翔</t>
  </si>
  <si>
    <t>陈天怡</t>
  </si>
  <si>
    <t>陈曼媛</t>
  </si>
  <si>
    <t>护理基础学</t>
  </si>
  <si>
    <t>刘嘉欣</t>
  </si>
  <si>
    <t>姜心语</t>
  </si>
  <si>
    <t>习近平</t>
  </si>
  <si>
    <t>体育统计</t>
  </si>
  <si>
    <t>运动训练</t>
  </si>
  <si>
    <t>英语</t>
  </si>
  <si>
    <t>陈浩轩</t>
  </si>
  <si>
    <t>谢叶青</t>
  </si>
  <si>
    <t>翁文涵</t>
  </si>
  <si>
    <t>刘宇凡</t>
  </si>
  <si>
    <t>思想政治教育</t>
  </si>
  <si>
    <t>刘韵涵</t>
  </si>
  <si>
    <t>宋春泽</t>
  </si>
  <si>
    <t>毕瑜</t>
  </si>
  <si>
    <t>赵慧雯</t>
  </si>
  <si>
    <t>刘欣悦</t>
  </si>
  <si>
    <t>张宝艳</t>
  </si>
  <si>
    <t>裘魏</t>
  </si>
  <si>
    <t>国际贸易实务</t>
  </si>
  <si>
    <t>市场调查与预测</t>
  </si>
  <si>
    <t>倪恒吉</t>
  </si>
  <si>
    <t>沈张瑞</t>
  </si>
  <si>
    <t>电子商务概论</t>
  </si>
  <si>
    <t>钱享楠</t>
  </si>
  <si>
    <t>钱叙浩</t>
  </si>
  <si>
    <t>卫维安</t>
  </si>
  <si>
    <t>陈卜凡</t>
  </si>
  <si>
    <t>现代汉语语法研究</t>
  </si>
  <si>
    <t>外国文学史</t>
  </si>
  <si>
    <t>袁馨仪</t>
  </si>
  <si>
    <t>蔡佳妮</t>
  </si>
  <si>
    <t>新媒体数据分析与应用</t>
  </si>
  <si>
    <t>中外新闻史</t>
  </si>
  <si>
    <t>周诗婷</t>
  </si>
  <si>
    <t>王思盈</t>
  </si>
  <si>
    <t>大学生职业生涯规划</t>
  </si>
  <si>
    <t>江敏</t>
  </si>
  <si>
    <t>中外电影史</t>
  </si>
  <si>
    <t>孙欣语</t>
  </si>
  <si>
    <t>李永乐</t>
  </si>
  <si>
    <t>习近平思想概论</t>
  </si>
  <si>
    <t>赵越</t>
  </si>
  <si>
    <t>广告法规</t>
  </si>
  <si>
    <t>市场调查与统计（2）</t>
  </si>
  <si>
    <t>秦弘奕</t>
  </si>
  <si>
    <t>微电影创作</t>
  </si>
  <si>
    <t>陈岩</t>
  </si>
  <si>
    <t>湖州地方文化对外译介与传播</t>
  </si>
  <si>
    <t>毛泽东思想和中国特色社会主义理论体系概论</t>
  </si>
  <si>
    <t>综合技能培训</t>
  </si>
  <si>
    <t>魏富强</t>
  </si>
  <si>
    <t>林丝雨</t>
  </si>
  <si>
    <t>现代汉语（1）</t>
  </si>
  <si>
    <t>写作（2）</t>
  </si>
  <si>
    <t>中国现代文学（1）</t>
  </si>
  <si>
    <t>中国古代文学（1）</t>
  </si>
  <si>
    <t>刘余涵</t>
  </si>
  <si>
    <t>心理健康教育</t>
  </si>
  <si>
    <t>徐悦婷</t>
  </si>
  <si>
    <t>周宝怡</t>
  </si>
  <si>
    <t>邹婷</t>
  </si>
  <si>
    <t>思想道德与与法治</t>
  </si>
  <si>
    <t>黄怡</t>
  </si>
  <si>
    <t>广告经典导读(2)</t>
  </si>
  <si>
    <t>思规道德与法治</t>
  </si>
  <si>
    <t>实用美术与广告设计(2)</t>
  </si>
  <si>
    <t>大学英语(2)</t>
  </si>
  <si>
    <t>传播学概论</t>
  </si>
  <si>
    <t>朱奕恬</t>
  </si>
  <si>
    <t>刘哲</t>
  </si>
  <si>
    <t>肖钟意</t>
  </si>
  <si>
    <t>张巧巧</t>
  </si>
  <si>
    <t>唐诗研究</t>
  </si>
  <si>
    <t xml:space="preserve">陈子寒 </t>
  </si>
  <si>
    <t>项目实践1</t>
  </si>
  <si>
    <t>季静茹</t>
  </si>
  <si>
    <t>产品设计前沿</t>
  </si>
  <si>
    <t>刘子旭</t>
  </si>
  <si>
    <t>计算机cero</t>
  </si>
  <si>
    <t>吴建臻</t>
  </si>
  <si>
    <t>王弘仪</t>
  </si>
  <si>
    <t>大学英语4</t>
  </si>
  <si>
    <t>盛嘉怡</t>
  </si>
  <si>
    <t>数字建模与后期表现2</t>
  </si>
  <si>
    <t>吕晴</t>
  </si>
  <si>
    <t>计算机辅助设计（一）</t>
  </si>
  <si>
    <t>夏昕倩</t>
  </si>
  <si>
    <t>设计制图SCAD</t>
  </si>
  <si>
    <t>金炳宇</t>
  </si>
  <si>
    <t>郑羽昕</t>
  </si>
  <si>
    <t>韦伊敏</t>
  </si>
  <si>
    <t>万晟</t>
  </si>
  <si>
    <t>人力资源管理</t>
  </si>
  <si>
    <t>马克思主义政治经济学概论</t>
  </si>
  <si>
    <t>伦理学</t>
  </si>
  <si>
    <t>教育心理学</t>
  </si>
  <si>
    <t>马克思主义学院</t>
    <phoneticPr fontId="19" type="noConversion"/>
  </si>
  <si>
    <t>无</t>
    <phoneticPr fontId="19" type="noConversion"/>
  </si>
  <si>
    <t>湖州学院日常请假统计表</t>
    <phoneticPr fontId="19" type="noConversion"/>
  </si>
  <si>
    <t>湖州学院日常旷课统计表</t>
    <phoneticPr fontId="19" type="noConversion"/>
  </si>
  <si>
    <t>伍洛臣</t>
  </si>
  <si>
    <t>2024273210王怀杰玩平板（周三）</t>
  </si>
  <si>
    <t>张昊</t>
  </si>
  <si>
    <t>2（4.3）</t>
  </si>
  <si>
    <t>通报批评</t>
  </si>
  <si>
    <t>高分子材料试验</t>
  </si>
  <si>
    <t>余玉龙</t>
  </si>
  <si>
    <t>4（3.31）</t>
  </si>
  <si>
    <t>程天龙</t>
  </si>
  <si>
    <t>3（4.3）</t>
  </si>
  <si>
    <t>王禛琦</t>
  </si>
  <si>
    <t>2（4.03）</t>
  </si>
  <si>
    <t>人机交互基础教程</t>
  </si>
  <si>
    <t>3（4.02）</t>
  </si>
  <si>
    <t>贾明灯</t>
  </si>
  <si>
    <t>2（3.31）</t>
  </si>
  <si>
    <t>面向对象程序设计（Java）</t>
  </si>
  <si>
    <t>3（3.31）</t>
  </si>
  <si>
    <t>金凯迪</t>
  </si>
  <si>
    <t>宏观经济</t>
  </si>
  <si>
    <t>史灵慧</t>
  </si>
  <si>
    <t>李锦鹏</t>
  </si>
  <si>
    <t>庄子玉</t>
  </si>
  <si>
    <t>黄朔</t>
  </si>
  <si>
    <t>李欣然</t>
  </si>
  <si>
    <t>张佳涵</t>
  </si>
  <si>
    <t>人文学院</t>
    <phoneticPr fontId="19" type="noConversion"/>
  </si>
  <si>
    <t>设计学院</t>
    <phoneticPr fontId="19" type="noConversion"/>
  </si>
  <si>
    <t>计算机2303</t>
  </si>
  <si>
    <t>计算机2304</t>
  </si>
  <si>
    <t>计算机2305</t>
  </si>
  <si>
    <t>湖州学院2024-2025学年第二学期学风建设情况通报（第6周 3月30日-4月5日 ）</t>
    <phoneticPr fontId="19" type="noConversion"/>
  </si>
  <si>
    <t>2（4.01）</t>
  </si>
  <si>
    <t>3（4.03）</t>
  </si>
  <si>
    <t>3（4.01）</t>
  </si>
  <si>
    <t>2（4.02）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</si>
</sst>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_);[Red]\(0.00\)"/>
    <numFmt numFmtId="177" formatCode="0_);[Red]\(0\)"/>
    <numFmt numFmtId="178" formatCode="0.00_ "/>
  </numFmts>
  <fonts count="40">
    <font>
      <sz val="11"/>
      <color theme="1"/>
      <name val="等线"/>
      <charset val="134"/>
      <scheme val="minor"/>
    </font>
    <font>
      <sz val="16"/>
      <name val="黑体"/>
      <family val="3"/>
      <charset val="134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2"/>
      <color rgb="FF000000"/>
      <name val="宋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Arial"/>
      <family val="2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GB2312"/>
      <charset val="134"/>
    </font>
    <font>
      <sz val="14"/>
      <color indexed="8"/>
      <name val="仿宋GB2312"/>
      <charset val="134"/>
    </font>
    <font>
      <sz val="14"/>
      <color rgb="FF000000"/>
      <name val="仿宋GB2312"/>
      <charset val="134"/>
    </font>
    <font>
      <sz val="14"/>
      <color rgb="FF000000"/>
      <name val="宋体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u/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8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indexed="8"/>
      <name val="宋体"/>
      <family val="3"/>
      <charset val="134"/>
    </font>
    <font>
      <u/>
      <sz val="14"/>
      <color rgb="FF000000"/>
      <name val="仿宋_GB2312"/>
      <family val="3"/>
      <charset val="134"/>
    </font>
    <font>
      <u/>
      <sz val="14"/>
      <color indexed="8"/>
      <name val="仿宋_GB2312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/>
      <diagonal/>
    </border>
    <border>
      <left style="thin">
        <color rgb="FF242424"/>
      </left>
      <right style="thin">
        <color rgb="FF242424"/>
      </right>
      <top/>
      <bottom style="thin">
        <color rgb="FF242424"/>
      </bottom>
      <diagonal/>
    </border>
  </borders>
  <cellStyleXfs count="7">
    <xf numFmtId="0" fontId="0" fillId="0" borderId="0"/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8" fillId="0" borderId="0" applyBorder="0">
      <protection locked="0"/>
    </xf>
    <xf numFmtId="0" fontId="17" fillId="0" borderId="0">
      <alignment vertical="center"/>
    </xf>
    <xf numFmtId="0" fontId="17" fillId="0" borderId="0"/>
    <xf numFmtId="43" fontId="17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176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/>
    <xf numFmtId="49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3" applyNumberFormat="1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0" fontId="20" fillId="0" borderId="1" xfId="1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0" fontId="30" fillId="0" borderId="1" xfId="2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0" fontId="30" fillId="2" borderId="1" xfId="2" applyNumberFormat="1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1" xfId="2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3" applyNumberFormat="1" applyFont="1" applyBorder="1" applyAlignment="1" applyProtection="1">
      <alignment horizontal="center" vertical="center"/>
    </xf>
    <xf numFmtId="177" fontId="5" fillId="0" borderId="1" xfId="3" applyNumberFormat="1" applyFont="1" applyBorder="1" applyAlignment="1" applyProtection="1">
      <alignment horizontal="center" vertical="center" wrapText="1"/>
    </xf>
    <xf numFmtId="177" fontId="2" fillId="0" borderId="0" xfId="0" applyNumberFormat="1" applyFont="1" applyAlignment="1">
      <alignment horizontal="center"/>
    </xf>
    <xf numFmtId="177" fontId="2" fillId="0" borderId="0" xfId="0" applyNumberFormat="1" applyFont="1"/>
    <xf numFmtId="176" fontId="20" fillId="0" borderId="1" xfId="0" applyNumberFormat="1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176" fontId="28" fillId="0" borderId="1" xfId="6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1" xfId="3" applyFont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5" fillId="0" borderId="1" xfId="3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3" applyNumberFormat="1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</cellXfs>
  <cellStyles count="7">
    <cellStyle name="百分比" xfId="1" builtinId="5"/>
    <cellStyle name="常规" xfId="0" builtinId="0"/>
    <cellStyle name="常规 2" xfId="3" xr:uid="{00000000-0005-0000-0000-000031000000}"/>
    <cellStyle name="常规 3" xfId="4" xr:uid="{00000000-0005-0000-0000-000032000000}"/>
    <cellStyle name="常规 4" xfId="5" xr:uid="{00000000-0005-0000-0000-000033000000}"/>
    <cellStyle name="超链接" xfId="2" builtinId="8"/>
    <cellStyle name="千位分隔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K17" sqref="K17"/>
    </sheetView>
  </sheetViews>
  <sheetFormatPr defaultColWidth="8.625" defaultRowHeight="18.75"/>
  <cols>
    <col min="1" max="1" width="28.5" style="11" customWidth="1"/>
    <col min="2" max="8" width="20.5" style="11" customWidth="1"/>
    <col min="9" max="16384" width="8.625" style="11"/>
  </cols>
  <sheetData>
    <row r="1" spans="1:8" s="45" customFormat="1" ht="22.5">
      <c r="A1" s="116" t="s">
        <v>681</v>
      </c>
      <c r="B1" s="117"/>
      <c r="C1" s="117"/>
      <c r="D1" s="117"/>
      <c r="E1" s="117"/>
      <c r="F1" s="117"/>
      <c r="G1" s="117"/>
      <c r="H1" s="117"/>
    </row>
    <row r="2" spans="1:8" s="10" customFormat="1" ht="2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>
      <c r="A3" s="15" t="s">
        <v>8</v>
      </c>
      <c r="B3" s="69">
        <f>B4/1636</f>
        <v>1.8337408312958435E-3</v>
      </c>
      <c r="C3" s="69">
        <f>C4/1444</f>
        <v>4.1551246537396124E-3</v>
      </c>
      <c r="D3" s="69">
        <f>D4/1579</f>
        <v>0</v>
      </c>
      <c r="E3" s="69">
        <f>E4/1445</f>
        <v>5.5363321799307957E-3</v>
      </c>
      <c r="F3" s="69">
        <f>F4/1692</f>
        <v>0</v>
      </c>
      <c r="G3" s="199">
        <f>G4/775</f>
        <v>0</v>
      </c>
      <c r="H3" s="199">
        <f>H4/97</f>
        <v>0</v>
      </c>
    </row>
    <row r="4" spans="1:8">
      <c r="A4" s="15" t="s">
        <v>9</v>
      </c>
      <c r="B4" s="73">
        <v>3</v>
      </c>
      <c r="C4" s="73">
        <v>6</v>
      </c>
      <c r="D4" s="73">
        <v>0</v>
      </c>
      <c r="E4" s="72">
        <v>8</v>
      </c>
      <c r="F4" s="73">
        <v>0</v>
      </c>
      <c r="G4" s="72">
        <v>0</v>
      </c>
      <c r="H4" s="200">
        <v>0</v>
      </c>
    </row>
    <row r="5" spans="1:8">
      <c r="A5" s="15" t="s">
        <v>10</v>
      </c>
      <c r="B5" s="71">
        <f>B6/1636</f>
        <v>1.4669926650366748E-2</v>
      </c>
      <c r="C5" s="71">
        <f>C6/655</f>
        <v>0.22290076335877862</v>
      </c>
      <c r="D5" s="71">
        <f>D6/512</f>
        <v>6.8359375E-2</v>
      </c>
      <c r="E5" s="71">
        <f>E6/1093</f>
        <v>2.1957913998170174E-2</v>
      </c>
      <c r="F5" s="71">
        <f>F6/1529</f>
        <v>5.8207979071288427E-2</v>
      </c>
      <c r="G5" s="71">
        <f>G6/618</f>
        <v>1.7799352750809062E-2</v>
      </c>
      <c r="H5" s="71">
        <f>H6/97</f>
        <v>9.2783505154639179E-2</v>
      </c>
    </row>
    <row r="6" spans="1:8">
      <c r="A6" s="15" t="s">
        <v>11</v>
      </c>
      <c r="B6" s="72">
        <v>24</v>
      </c>
      <c r="C6" s="72">
        <v>146</v>
      </c>
      <c r="D6" s="72">
        <v>35</v>
      </c>
      <c r="E6" s="72">
        <v>24</v>
      </c>
      <c r="F6" s="72">
        <v>89</v>
      </c>
      <c r="G6" s="72">
        <v>11</v>
      </c>
      <c r="H6" s="72">
        <v>9</v>
      </c>
    </row>
    <row r="7" spans="1:8" ht="17.100000000000001" customHeight="1">
      <c r="A7" s="15" t="s">
        <v>12</v>
      </c>
      <c r="B7" s="15">
        <v>0</v>
      </c>
      <c r="C7" s="72">
        <v>2</v>
      </c>
      <c r="D7" s="15">
        <v>0</v>
      </c>
      <c r="E7" s="200">
        <v>0</v>
      </c>
      <c r="F7" s="15">
        <v>0</v>
      </c>
      <c r="G7" s="200">
        <v>0</v>
      </c>
      <c r="H7" s="200">
        <v>0</v>
      </c>
    </row>
    <row r="8" spans="1:8">
      <c r="A8" s="15" t="s">
        <v>13</v>
      </c>
      <c r="B8" s="72" t="s">
        <v>14</v>
      </c>
      <c r="C8" s="72" t="s">
        <v>14</v>
      </c>
      <c r="D8" s="72" t="s">
        <v>14</v>
      </c>
      <c r="E8" s="72" t="s">
        <v>14</v>
      </c>
      <c r="F8" s="72" t="s">
        <v>14</v>
      </c>
      <c r="G8" s="72" t="s">
        <v>14</v>
      </c>
      <c r="H8" s="72" t="s">
        <v>14</v>
      </c>
    </row>
    <row r="9" spans="1:8">
      <c r="A9" s="15" t="s">
        <v>15</v>
      </c>
      <c r="B9" s="72">
        <v>29</v>
      </c>
      <c r="C9" s="72">
        <v>4</v>
      </c>
      <c r="D9" s="72">
        <v>25</v>
      </c>
      <c r="E9" s="200">
        <v>0</v>
      </c>
      <c r="F9" s="72">
        <v>14</v>
      </c>
      <c r="G9" s="72">
        <v>2</v>
      </c>
      <c r="H9" s="15">
        <v>0</v>
      </c>
    </row>
    <row r="10" spans="1:8">
      <c r="A10" s="15" t="s">
        <v>16</v>
      </c>
      <c r="B10" s="15">
        <v>0</v>
      </c>
      <c r="C10" s="200">
        <v>0</v>
      </c>
      <c r="D10" s="200">
        <v>0</v>
      </c>
      <c r="E10" s="200">
        <v>0</v>
      </c>
      <c r="F10" s="15">
        <v>0</v>
      </c>
      <c r="G10" s="200">
        <v>0</v>
      </c>
      <c r="H10" s="200">
        <v>0</v>
      </c>
    </row>
    <row r="11" spans="1:8">
      <c r="A11" s="15" t="s">
        <v>17</v>
      </c>
      <c r="B11" s="201">
        <v>0</v>
      </c>
      <c r="C11" s="200">
        <v>0</v>
      </c>
      <c r="D11" s="200">
        <v>0</v>
      </c>
      <c r="E11" s="200">
        <v>0</v>
      </c>
      <c r="F11" s="200">
        <v>0</v>
      </c>
      <c r="G11" s="200">
        <v>0</v>
      </c>
      <c r="H11" s="200">
        <v>0</v>
      </c>
    </row>
    <row r="12" spans="1:8">
      <c r="A12" s="15" t="s">
        <v>18</v>
      </c>
      <c r="B12" s="73" t="s">
        <v>19</v>
      </c>
      <c r="C12" s="73" t="s">
        <v>19</v>
      </c>
      <c r="D12" s="74" t="s">
        <v>19</v>
      </c>
      <c r="E12" s="73" t="s">
        <v>19</v>
      </c>
      <c r="F12" s="73" t="s">
        <v>19</v>
      </c>
      <c r="G12" s="73" t="s">
        <v>19</v>
      </c>
      <c r="H12" s="73" t="s">
        <v>19</v>
      </c>
    </row>
    <row r="13" spans="1:8">
      <c r="A13" s="75"/>
      <c r="B13" s="75"/>
      <c r="C13" s="75"/>
      <c r="D13" s="75"/>
      <c r="E13" s="75"/>
      <c r="F13" s="75"/>
      <c r="G13" s="75"/>
      <c r="H13" s="75"/>
    </row>
  </sheetData>
  <mergeCells count="1">
    <mergeCell ref="A1:H1"/>
  </mergeCells>
  <phoneticPr fontId="19" type="noConversion"/>
  <hyperlinks>
    <hyperlink ref="D5" location="日常请假率!A70" display="=D6/512" xr:uid="{00000000-0004-0000-0000-000000000000}"/>
    <hyperlink ref="G5" location="日常请假率!A167" display="=G6/618" xr:uid="{00000000-0004-0000-0000-000001000000}"/>
    <hyperlink ref="E5" location="日常请假率!A99" display="=E6/1093" xr:uid="{00000000-0004-0000-0000-000002000000}"/>
    <hyperlink ref="G8" location="晚自修风气统计表!A39" display="班级明细" xr:uid="{00000000-0004-0000-0000-000003000000}"/>
    <hyperlink ref="E8" location="晚自修风气统计表!A27" display="班级明细" xr:uid="{00000000-0004-0000-0000-000004000000}"/>
    <hyperlink ref="D8" location="晚自修风气统计表!A23" display="班级明细" xr:uid="{00000000-0004-0000-0000-000005000000}"/>
    <hyperlink ref="G12" location="统计表!A207" display="交齐且规范" xr:uid="{00000000-0004-0000-0000-000006000000}"/>
    <hyperlink ref="E12" location="统计表!A132" display="交齐且规范" xr:uid="{00000000-0004-0000-0000-000007000000}"/>
    <hyperlink ref="D12" location="统计表!A108" display="交齐且规范" xr:uid="{00000000-0004-0000-0000-000008000000}"/>
    <hyperlink ref="F5" location="日常请假率!A125" display="=F6/1529" xr:uid="{00000000-0004-0000-0000-000009000000}"/>
    <hyperlink ref="C5" location="日常请假率!A42" display="=C6/655" xr:uid="{00000000-0004-0000-0000-00000A000000}"/>
    <hyperlink ref="F8" location="晚自修风气统计表!A34" display="班级明细" xr:uid="{00000000-0004-0000-0000-00000B000000}"/>
    <hyperlink ref="C8" location="晚自修风气统计表!A12" display="班级明细" xr:uid="{00000000-0004-0000-0000-00000C000000}"/>
    <hyperlink ref="F12" location="统计表!A173" display="交齐且规范" xr:uid="{00000000-0004-0000-0000-00000D000000}"/>
    <hyperlink ref="H12" location="统计表!A226" display="交齐且规范" xr:uid="{00000000-0004-0000-0000-00000E000000}"/>
    <hyperlink ref="C12" location="统计表!A42" display="交齐且规范" xr:uid="{00000000-0004-0000-0000-00000F000000}"/>
    <hyperlink ref="H5" location="日常请假率!A190" display="=H6/97" xr:uid="{00000000-0004-0000-0000-000010000000}"/>
    <hyperlink ref="H8" location="晚自修风气统计表!A40" display="班级明细" xr:uid="{00000000-0004-0000-0000-000011000000}"/>
    <hyperlink ref="C7" location="日常迟到早退名单!A4" display="1" xr:uid="{00000000-0004-0000-0000-000012000000}"/>
    <hyperlink ref="E6" location="日常请假名单!A170" display="日常请假名单!A170" xr:uid="{00000000-0004-0000-0000-000013000000}"/>
    <hyperlink ref="F6" location="日常请假名单!A250" display="日常请假名单!A250" xr:uid="{00000000-0004-0000-0000-000014000000}"/>
    <hyperlink ref="G6" location="日常请假名单!A270" display="日常请假名单!A270" xr:uid="{00000000-0004-0000-0000-000015000000}"/>
    <hyperlink ref="H6" location="日常请假名单!A280" display="日常请假名单!A280" xr:uid="{00000000-0004-0000-0000-000016000000}"/>
    <hyperlink ref="B6" location="日常请假名单!A5" display="105" xr:uid="{00000000-0004-0000-0000-000018000000}"/>
    <hyperlink ref="B5" location="日常请假率!A4" display="=B6/1636" xr:uid="{00000000-0004-0000-0000-000019000000}"/>
    <hyperlink ref="C6" location="日常请假名单!A108" display="170" xr:uid="{00000000-0004-0000-0000-00001A000000}"/>
    <hyperlink ref="B8" location="晚自修风气统计表!A3" display="班级明细" xr:uid="{00000000-0004-0000-0000-00001B000000}"/>
    <hyperlink ref="B3" location="日常旷课率!A3" display="=B4/1636" xr:uid="{00000000-0004-0000-0000-00001C000000}"/>
    <hyperlink ref="C3" location="日常请假率!A65" display="=C4/1444" xr:uid="{00000000-0004-0000-0000-00001D000000}"/>
    <hyperlink ref="D3" location="日常旷课率!A91" display="=D4/1579" xr:uid="{00000000-0004-0000-0000-00001E000000}"/>
    <hyperlink ref="E3" location="日常旷课率!A101" display="=E4/1445" xr:uid="{00000000-0004-0000-0000-00001F000000}"/>
    <hyperlink ref="F3" location="日常旷课率!A141" display="=F4/1692" xr:uid="{00000000-0004-0000-0000-000020000000}"/>
    <hyperlink ref="D6" location="日常请假名单!A130" display="日常请假名单!A130" xr:uid="{00000000-0004-0000-0000-000021000000}"/>
    <hyperlink ref="B9" location="晚自习请假名单!A3" display="29" xr:uid="{00000000-0004-0000-0000-000023000000}"/>
    <hyperlink ref="C9" location="晚自习请假名单!A32" display="4" xr:uid="{00000000-0004-0000-0000-000026000000}"/>
    <hyperlink ref="D9" location="晚自习请假名单!A30" display="25" xr:uid="{00000000-0004-0000-0000-000027000000}"/>
    <hyperlink ref="F9" location="晚自习请假名单!A63" display="14" xr:uid="{00000000-0004-0000-0000-000028000000}"/>
    <hyperlink ref="G9" location="晚自习请假名单!A76" display="2" xr:uid="{00000000-0004-0000-0000-000029000000}"/>
    <hyperlink ref="D4" location="日常旷课名单!A41" display="日常旷课名单!A41" xr:uid="{00000000-0004-0000-0000-00002A000000}"/>
    <hyperlink ref="B12" location="统计表!A3" display="交齐且规范" xr:uid="{3302E3B6-BFB1-4B0B-811B-C8D8247877D7}"/>
    <hyperlink ref="B4" location="日常旷课名单!A3" display="日常旷课名单!A3" xr:uid="{2739D6A6-9D1F-45BB-9C2F-BE9C93BEB5DA}"/>
    <hyperlink ref="C4" location="日常旷课名单!A10" display="日常旷课名单!A10" xr:uid="{2D0C4D57-6FCB-449A-A37D-8B81A4D19FFB}"/>
    <hyperlink ref="F4" location="日常旷课名单!A44" display="日常旷课名单!A44" xr:uid="{4183DBE4-D2DC-4943-9033-9EE605D93EFA}"/>
    <hyperlink ref="G4" location="日常旷课名单!A46" display="日常旷课名单!A46" xr:uid="{FBF245B7-6DA6-484A-B72A-84B2E10711DF}"/>
    <hyperlink ref="E4" location="日常旷课名单!A20" display="日常旷课名单!A20" xr:uid="{6EF0E190-A9B3-4E11-9087-8A3B961272A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workbookViewId="0">
      <selection activeCell="D19" sqref="D19"/>
    </sheetView>
  </sheetViews>
  <sheetFormatPr defaultColWidth="9" defaultRowHeight="14.25"/>
  <cols>
    <col min="1" max="1" width="21.375" customWidth="1"/>
    <col min="2" max="2" width="20.25" customWidth="1"/>
    <col min="3" max="3" width="14.875" customWidth="1"/>
    <col min="4" max="4" width="18.25" customWidth="1"/>
    <col min="5" max="5" width="23.625" customWidth="1"/>
    <col min="6" max="6" width="20.625" customWidth="1"/>
  </cols>
  <sheetData>
    <row r="1" spans="1:6" ht="22.5">
      <c r="A1" s="187" t="s">
        <v>432</v>
      </c>
      <c r="B1" s="187"/>
      <c r="C1" s="187"/>
      <c r="D1" s="187"/>
      <c r="E1" s="187"/>
      <c r="F1" s="187"/>
    </row>
    <row r="2" spans="1:6" s="8" customFormat="1" ht="20.25">
      <c r="A2" s="9" t="s">
        <v>21</v>
      </c>
      <c r="B2" s="9" t="s">
        <v>22</v>
      </c>
      <c r="C2" s="9" t="s">
        <v>24</v>
      </c>
      <c r="D2" s="9" t="s">
        <v>26</v>
      </c>
      <c r="E2" s="9" t="s">
        <v>27</v>
      </c>
      <c r="F2" s="9" t="s">
        <v>28</v>
      </c>
    </row>
    <row r="3" spans="1:6" ht="18.75">
      <c r="A3" s="47" t="s">
        <v>1</v>
      </c>
      <c r="B3" s="188" t="s">
        <v>34</v>
      </c>
      <c r="C3" s="189"/>
      <c r="D3" s="189"/>
      <c r="E3" s="189"/>
      <c r="F3" s="190"/>
    </row>
    <row r="4" spans="1:6" ht="18.75">
      <c r="A4" s="47" t="s">
        <v>2</v>
      </c>
      <c r="B4" s="191"/>
      <c r="C4" s="192"/>
      <c r="D4" s="192"/>
      <c r="E4" s="192"/>
      <c r="F4" s="193"/>
    </row>
    <row r="5" spans="1:6" ht="18.75">
      <c r="A5" s="47" t="s">
        <v>3</v>
      </c>
      <c r="B5" s="191"/>
      <c r="C5" s="192"/>
      <c r="D5" s="192"/>
      <c r="E5" s="192"/>
      <c r="F5" s="193"/>
    </row>
    <row r="6" spans="1:6" ht="18.75">
      <c r="A6" s="47" t="s">
        <v>4</v>
      </c>
      <c r="B6" s="191"/>
      <c r="C6" s="192"/>
      <c r="D6" s="192"/>
      <c r="E6" s="192"/>
      <c r="F6" s="193"/>
    </row>
    <row r="7" spans="1:6" ht="18.75">
      <c r="A7" s="47" t="s">
        <v>5</v>
      </c>
      <c r="B7" s="191"/>
      <c r="C7" s="192"/>
      <c r="D7" s="192"/>
      <c r="E7" s="192"/>
      <c r="F7" s="193"/>
    </row>
    <row r="8" spans="1:6" ht="18.75">
      <c r="A8" s="47" t="s">
        <v>6</v>
      </c>
      <c r="B8" s="191"/>
      <c r="C8" s="192"/>
      <c r="D8" s="192"/>
      <c r="E8" s="192"/>
      <c r="F8" s="193"/>
    </row>
    <row r="9" spans="1:6" ht="18.75">
      <c r="A9" s="47" t="s">
        <v>7</v>
      </c>
      <c r="B9" s="194"/>
      <c r="C9" s="195"/>
      <c r="D9" s="195"/>
      <c r="E9" s="195"/>
      <c r="F9" s="196"/>
    </row>
    <row r="22" spans="3:3">
      <c r="C22" s="44"/>
    </row>
  </sheetData>
  <mergeCells count="2">
    <mergeCell ref="A1:F1"/>
    <mergeCell ref="B3:F9"/>
  </mergeCells>
  <phoneticPr fontId="19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0"/>
  <sheetViews>
    <sheetView zoomScale="85" zoomScaleNormal="85" workbookViewId="0">
      <selection activeCell="J23" sqref="J23"/>
    </sheetView>
  </sheetViews>
  <sheetFormatPr defaultColWidth="8.625" defaultRowHeight="18.75"/>
  <cols>
    <col min="1" max="1" width="20.25" style="2" bestFit="1" customWidth="1"/>
    <col min="2" max="2" width="7.625" style="2" bestFit="1" customWidth="1"/>
    <col min="3" max="3" width="20.25" style="2" bestFit="1" customWidth="1"/>
    <col min="4" max="4" width="13.75" style="2" bestFit="1" customWidth="1"/>
    <col min="5" max="5" width="11.875" style="2" bestFit="1" customWidth="1"/>
    <col min="6" max="16384" width="8.625" style="2"/>
  </cols>
  <sheetData>
    <row r="1" spans="1:5" ht="22.5">
      <c r="A1" s="159" t="s">
        <v>433</v>
      </c>
      <c r="B1" s="159"/>
      <c r="C1" s="159"/>
      <c r="D1" s="159"/>
      <c r="E1" s="159"/>
    </row>
    <row r="2" spans="1:5" s="1" customFormat="1" ht="20.25">
      <c r="A2" s="3" t="s">
        <v>21</v>
      </c>
      <c r="B2" s="3" t="s">
        <v>209</v>
      </c>
      <c r="C2" s="3" t="s">
        <v>22</v>
      </c>
      <c r="D2" s="3" t="s">
        <v>433</v>
      </c>
      <c r="E2" s="3" t="s">
        <v>28</v>
      </c>
    </row>
    <row r="3" spans="1:5">
      <c r="A3" s="143" t="s">
        <v>1</v>
      </c>
      <c r="B3" s="46">
        <v>1</v>
      </c>
      <c r="C3" s="46" t="s">
        <v>214</v>
      </c>
      <c r="D3" s="46"/>
      <c r="E3" s="46" t="s">
        <v>434</v>
      </c>
    </row>
    <row r="4" spans="1:5">
      <c r="A4" s="143"/>
      <c r="B4" s="46">
        <v>2</v>
      </c>
      <c r="C4" s="46" t="s">
        <v>215</v>
      </c>
      <c r="D4" s="46"/>
      <c r="E4" s="46" t="s">
        <v>434</v>
      </c>
    </row>
    <row r="5" spans="1:5">
      <c r="A5" s="143"/>
      <c r="B5" s="46">
        <v>3</v>
      </c>
      <c r="C5" s="46" t="s">
        <v>216</v>
      </c>
      <c r="D5" s="46"/>
      <c r="E5" s="46" t="s">
        <v>434</v>
      </c>
    </row>
    <row r="6" spans="1:5">
      <c r="A6" s="143"/>
      <c r="B6" s="46">
        <v>4</v>
      </c>
      <c r="C6" s="46" t="s">
        <v>217</v>
      </c>
      <c r="D6" s="46"/>
      <c r="E6" s="46" t="s">
        <v>434</v>
      </c>
    </row>
    <row r="7" spans="1:5">
      <c r="A7" s="143"/>
      <c r="B7" s="46">
        <v>5</v>
      </c>
      <c r="C7" s="46" t="s">
        <v>218</v>
      </c>
      <c r="D7" s="46"/>
      <c r="E7" s="46" t="s">
        <v>434</v>
      </c>
    </row>
    <row r="8" spans="1:5">
      <c r="A8" s="143"/>
      <c r="B8" s="46">
        <v>6</v>
      </c>
      <c r="C8" s="46" t="s">
        <v>219</v>
      </c>
      <c r="D8" s="46" t="s">
        <v>435</v>
      </c>
      <c r="E8" s="46"/>
    </row>
    <row r="9" spans="1:5">
      <c r="A9" s="143"/>
      <c r="B9" s="46">
        <v>7</v>
      </c>
      <c r="C9" s="46" t="s">
        <v>220</v>
      </c>
      <c r="D9" s="46" t="s">
        <v>435</v>
      </c>
      <c r="E9" s="46"/>
    </row>
    <row r="10" spans="1:5">
      <c r="A10" s="143"/>
      <c r="B10" s="46">
        <v>8</v>
      </c>
      <c r="C10" s="46" t="s">
        <v>221</v>
      </c>
      <c r="D10" s="46" t="s">
        <v>435</v>
      </c>
      <c r="E10" s="46"/>
    </row>
    <row r="11" spans="1:5">
      <c r="A11" s="143"/>
      <c r="B11" s="46">
        <v>9</v>
      </c>
      <c r="C11" s="46" t="s">
        <v>222</v>
      </c>
      <c r="D11" s="46" t="s">
        <v>435</v>
      </c>
      <c r="E11" s="46"/>
    </row>
    <row r="12" spans="1:5">
      <c r="A12" s="143"/>
      <c r="B12" s="46">
        <v>10</v>
      </c>
      <c r="C12" s="46" t="s">
        <v>223</v>
      </c>
      <c r="D12" s="46" t="s">
        <v>435</v>
      </c>
      <c r="E12" s="46"/>
    </row>
    <row r="13" spans="1:5">
      <c r="A13" s="143"/>
      <c r="B13" s="46">
        <v>11</v>
      </c>
      <c r="C13" s="46" t="s">
        <v>56</v>
      </c>
      <c r="D13" s="46" t="s">
        <v>435</v>
      </c>
      <c r="E13" s="46"/>
    </row>
    <row r="14" spans="1:5">
      <c r="A14" s="143"/>
      <c r="B14" s="46">
        <v>12</v>
      </c>
      <c r="C14" s="46" t="s">
        <v>52</v>
      </c>
      <c r="D14" s="46" t="s">
        <v>435</v>
      </c>
      <c r="E14" s="46"/>
    </row>
    <row r="15" spans="1:5">
      <c r="A15" s="143"/>
      <c r="B15" s="46">
        <v>13</v>
      </c>
      <c r="C15" s="46" t="s">
        <v>224</v>
      </c>
      <c r="D15" s="46"/>
      <c r="E15" s="46" t="s">
        <v>436</v>
      </c>
    </row>
    <row r="16" spans="1:5">
      <c r="A16" s="143"/>
      <c r="B16" s="46">
        <v>14</v>
      </c>
      <c r="C16" s="46" t="s">
        <v>225</v>
      </c>
      <c r="D16" s="46"/>
      <c r="E16" s="46" t="s">
        <v>436</v>
      </c>
    </row>
    <row r="17" spans="1:5">
      <c r="A17" s="143"/>
      <c r="B17" s="46">
        <v>15</v>
      </c>
      <c r="C17" s="46" t="s">
        <v>226</v>
      </c>
      <c r="D17" s="46"/>
      <c r="E17" s="46" t="s">
        <v>436</v>
      </c>
    </row>
    <row r="18" spans="1:5">
      <c r="A18" s="143"/>
      <c r="B18" s="46">
        <v>16</v>
      </c>
      <c r="C18" s="46" t="s">
        <v>227</v>
      </c>
      <c r="D18" s="46" t="s">
        <v>435</v>
      </c>
      <c r="E18" s="46"/>
    </row>
    <row r="19" spans="1:5">
      <c r="A19" s="143"/>
      <c r="B19" s="46">
        <v>17</v>
      </c>
      <c r="C19" s="46" t="s">
        <v>63</v>
      </c>
      <c r="D19" s="46" t="s">
        <v>435</v>
      </c>
      <c r="E19" s="46"/>
    </row>
    <row r="20" spans="1:5">
      <c r="A20" s="143"/>
      <c r="B20" s="46">
        <v>18</v>
      </c>
      <c r="C20" s="46" t="s">
        <v>228</v>
      </c>
      <c r="D20" s="46" t="s">
        <v>435</v>
      </c>
      <c r="E20" s="46"/>
    </row>
    <row r="21" spans="1:5">
      <c r="A21" s="143"/>
      <c r="B21" s="46">
        <v>19</v>
      </c>
      <c r="C21" s="46" t="s">
        <v>229</v>
      </c>
      <c r="D21" s="46" t="s">
        <v>435</v>
      </c>
      <c r="E21" s="46"/>
    </row>
    <row r="22" spans="1:5">
      <c r="A22" s="143"/>
      <c r="B22" s="46">
        <v>20</v>
      </c>
      <c r="C22" s="46" t="s">
        <v>230</v>
      </c>
      <c r="D22" s="46" t="s">
        <v>435</v>
      </c>
      <c r="E22" s="46"/>
    </row>
    <row r="23" spans="1:5">
      <c r="A23" s="143"/>
      <c r="B23" s="46">
        <v>21</v>
      </c>
      <c r="C23" s="46" t="s">
        <v>46</v>
      </c>
      <c r="D23" s="46" t="s">
        <v>435</v>
      </c>
      <c r="E23" s="46"/>
    </row>
    <row r="24" spans="1:5">
      <c r="A24" s="143"/>
      <c r="B24" s="46">
        <v>22</v>
      </c>
      <c r="C24" s="46" t="s">
        <v>231</v>
      </c>
      <c r="D24" s="46" t="s">
        <v>435</v>
      </c>
      <c r="E24" s="46"/>
    </row>
    <row r="25" spans="1:5">
      <c r="A25" s="143"/>
      <c r="B25" s="46">
        <v>23</v>
      </c>
      <c r="C25" s="46" t="s">
        <v>232</v>
      </c>
      <c r="D25" s="46" t="s">
        <v>435</v>
      </c>
      <c r="E25" s="46"/>
    </row>
    <row r="26" spans="1:5">
      <c r="A26" s="143"/>
      <c r="B26" s="46">
        <v>24</v>
      </c>
      <c r="C26" s="46" t="s">
        <v>233</v>
      </c>
      <c r="D26" s="46"/>
      <c r="E26" s="46" t="s">
        <v>449</v>
      </c>
    </row>
    <row r="27" spans="1:5">
      <c r="A27" s="143"/>
      <c r="B27" s="46">
        <v>25</v>
      </c>
      <c r="C27" s="46" t="s">
        <v>234</v>
      </c>
      <c r="D27" s="46"/>
      <c r="E27" s="46" t="s">
        <v>449</v>
      </c>
    </row>
    <row r="28" spans="1:5">
      <c r="A28" s="143"/>
      <c r="B28" s="46">
        <v>26</v>
      </c>
      <c r="C28" s="46" t="s">
        <v>235</v>
      </c>
      <c r="D28" s="46"/>
      <c r="E28" s="46" t="s">
        <v>449</v>
      </c>
    </row>
    <row r="29" spans="1:5">
      <c r="A29" s="143"/>
      <c r="B29" s="46">
        <v>27</v>
      </c>
      <c r="C29" s="46" t="s">
        <v>236</v>
      </c>
      <c r="D29" s="46"/>
      <c r="E29" s="46" t="s">
        <v>449</v>
      </c>
    </row>
    <row r="30" spans="1:5">
      <c r="A30" s="143"/>
      <c r="B30" s="46">
        <v>28</v>
      </c>
      <c r="C30" s="46" t="s">
        <v>38</v>
      </c>
      <c r="D30" s="46" t="s">
        <v>435</v>
      </c>
      <c r="E30" s="46"/>
    </row>
    <row r="31" spans="1:5">
      <c r="A31" s="143"/>
      <c r="B31" s="46">
        <v>29</v>
      </c>
      <c r="C31" s="46" t="s">
        <v>29</v>
      </c>
      <c r="D31" s="46" t="s">
        <v>435</v>
      </c>
      <c r="E31" s="46"/>
    </row>
    <row r="32" spans="1:5">
      <c r="A32" s="143"/>
      <c r="B32" s="47">
        <v>30</v>
      </c>
      <c r="C32" s="47" t="s">
        <v>237</v>
      </c>
      <c r="D32" s="47" t="s">
        <v>435</v>
      </c>
      <c r="E32" s="67"/>
    </row>
    <row r="33" spans="1:5">
      <c r="A33" s="143"/>
      <c r="B33" s="47">
        <v>31</v>
      </c>
      <c r="C33" s="47" t="s">
        <v>60</v>
      </c>
      <c r="D33" s="47" t="s">
        <v>435</v>
      </c>
      <c r="E33" s="67"/>
    </row>
    <row r="34" spans="1:5">
      <c r="A34" s="143"/>
      <c r="B34" s="47">
        <v>32</v>
      </c>
      <c r="C34" s="47" t="s">
        <v>61</v>
      </c>
      <c r="D34" s="47" t="s">
        <v>435</v>
      </c>
      <c r="E34" s="67"/>
    </row>
    <row r="35" spans="1:5">
      <c r="A35" s="143"/>
      <c r="B35" s="47">
        <v>33</v>
      </c>
      <c r="C35" s="47" t="s">
        <v>238</v>
      </c>
      <c r="D35" s="47" t="s">
        <v>435</v>
      </c>
      <c r="E35" s="67"/>
    </row>
    <row r="36" spans="1:5">
      <c r="A36" s="143"/>
      <c r="B36" s="47">
        <v>34</v>
      </c>
      <c r="C36" s="47" t="s">
        <v>239</v>
      </c>
      <c r="D36" s="47" t="s">
        <v>435</v>
      </c>
      <c r="E36" s="67"/>
    </row>
    <row r="37" spans="1:5">
      <c r="A37" s="143"/>
      <c r="B37" s="47">
        <v>35</v>
      </c>
      <c r="C37" s="47" t="s">
        <v>41</v>
      </c>
      <c r="D37" s="47" t="s">
        <v>435</v>
      </c>
      <c r="E37" s="67"/>
    </row>
    <row r="38" spans="1:5">
      <c r="A38" s="143"/>
      <c r="B38" s="47">
        <v>36</v>
      </c>
      <c r="C38" s="47" t="s">
        <v>240</v>
      </c>
      <c r="D38" s="47" t="s">
        <v>435</v>
      </c>
      <c r="E38" s="67"/>
    </row>
    <row r="39" spans="1:5">
      <c r="A39" s="143"/>
      <c r="B39" s="47">
        <v>37</v>
      </c>
      <c r="C39" s="47" t="s">
        <v>47</v>
      </c>
      <c r="D39" s="47" t="s">
        <v>435</v>
      </c>
      <c r="E39" s="46"/>
    </row>
    <row r="40" spans="1:5">
      <c r="A40" s="143"/>
      <c r="B40" s="47">
        <v>38</v>
      </c>
      <c r="C40" s="47" t="s">
        <v>45</v>
      </c>
      <c r="D40" s="47" t="s">
        <v>435</v>
      </c>
      <c r="E40" s="46"/>
    </row>
    <row r="41" spans="1:5">
      <c r="A41" s="143"/>
      <c r="B41" s="47">
        <v>39</v>
      </c>
      <c r="C41" s="47" t="s">
        <v>241</v>
      </c>
      <c r="D41" s="47" t="s">
        <v>435</v>
      </c>
      <c r="E41" s="46"/>
    </row>
    <row r="42" spans="1:5">
      <c r="A42" s="143" t="s">
        <v>2</v>
      </c>
      <c r="B42" s="47">
        <v>1</v>
      </c>
      <c r="C42" s="47" t="s">
        <v>242</v>
      </c>
      <c r="D42" s="47"/>
      <c r="E42" s="47" t="s">
        <v>243</v>
      </c>
    </row>
    <row r="43" spans="1:5">
      <c r="A43" s="143"/>
      <c r="B43" s="47">
        <v>2</v>
      </c>
      <c r="C43" s="47" t="s">
        <v>244</v>
      </c>
      <c r="D43" s="47"/>
      <c r="E43" s="47" t="s">
        <v>243</v>
      </c>
    </row>
    <row r="44" spans="1:5">
      <c r="A44" s="143"/>
      <c r="B44" s="47">
        <v>3</v>
      </c>
      <c r="C44" s="47" t="s">
        <v>245</v>
      </c>
      <c r="D44" s="47"/>
      <c r="E44" s="47" t="s">
        <v>243</v>
      </c>
    </row>
    <row r="45" spans="1:5">
      <c r="A45" s="143"/>
      <c r="B45" s="47">
        <v>4</v>
      </c>
      <c r="C45" s="47" t="s">
        <v>246</v>
      </c>
      <c r="D45" s="47" t="s">
        <v>435</v>
      </c>
      <c r="E45" s="47"/>
    </row>
    <row r="46" spans="1:5">
      <c r="A46" s="143"/>
      <c r="B46" s="47">
        <v>5</v>
      </c>
      <c r="C46" s="47" t="s">
        <v>102</v>
      </c>
      <c r="D46" s="47" t="s">
        <v>435</v>
      </c>
      <c r="E46" s="47"/>
    </row>
    <row r="47" spans="1:5">
      <c r="A47" s="143"/>
      <c r="B47" s="47">
        <v>6</v>
      </c>
      <c r="C47" s="47" t="s">
        <v>31</v>
      </c>
      <c r="D47" s="47" t="s">
        <v>435</v>
      </c>
      <c r="E47" s="47"/>
    </row>
    <row r="48" spans="1:5">
      <c r="A48" s="143"/>
      <c r="B48" s="47">
        <v>7</v>
      </c>
      <c r="C48" s="47" t="s">
        <v>99</v>
      </c>
      <c r="D48" s="47" t="s">
        <v>435</v>
      </c>
      <c r="E48" s="47"/>
    </row>
    <row r="49" spans="1:5">
      <c r="A49" s="143"/>
      <c r="B49" s="47">
        <v>8</v>
      </c>
      <c r="C49" s="47" t="s">
        <v>68</v>
      </c>
      <c r="D49" s="47" t="s">
        <v>435</v>
      </c>
      <c r="E49" s="47"/>
    </row>
    <row r="50" spans="1:5">
      <c r="A50" s="143"/>
      <c r="B50" s="47">
        <v>9</v>
      </c>
      <c r="C50" s="47" t="s">
        <v>71</v>
      </c>
      <c r="D50" s="47" t="s">
        <v>435</v>
      </c>
      <c r="E50" s="47"/>
    </row>
    <row r="51" spans="1:5">
      <c r="A51" s="143"/>
      <c r="B51" s="47">
        <v>10</v>
      </c>
      <c r="C51" s="47" t="s">
        <v>247</v>
      </c>
      <c r="D51" s="47" t="s">
        <v>435</v>
      </c>
      <c r="E51" s="47"/>
    </row>
    <row r="52" spans="1:5">
      <c r="A52" s="143"/>
      <c r="B52" s="47">
        <v>11</v>
      </c>
      <c r="C52" s="47" t="s">
        <v>72</v>
      </c>
      <c r="D52" s="47" t="s">
        <v>435</v>
      </c>
      <c r="E52" s="47"/>
    </row>
    <row r="53" spans="1:5">
      <c r="A53" s="143"/>
      <c r="B53" s="47">
        <v>12</v>
      </c>
      <c r="C53" s="47" t="s">
        <v>82</v>
      </c>
      <c r="D53" s="47" t="s">
        <v>435</v>
      </c>
      <c r="E53" s="47"/>
    </row>
    <row r="54" spans="1:5">
      <c r="A54" s="143"/>
      <c r="B54" s="47">
        <v>13</v>
      </c>
      <c r="C54" s="47" t="s">
        <v>73</v>
      </c>
      <c r="D54" s="47" t="s">
        <v>435</v>
      </c>
      <c r="E54" s="47"/>
    </row>
    <row r="55" spans="1:5">
      <c r="A55" s="143"/>
      <c r="B55" s="47">
        <v>14</v>
      </c>
      <c r="C55" s="47" t="s">
        <v>80</v>
      </c>
      <c r="D55" s="47" t="s">
        <v>435</v>
      </c>
      <c r="E55" s="47"/>
    </row>
    <row r="56" spans="1:5">
      <c r="A56" s="143"/>
      <c r="B56" s="47">
        <v>15</v>
      </c>
      <c r="C56" s="47" t="s">
        <v>248</v>
      </c>
      <c r="D56" s="47" t="s">
        <v>435</v>
      </c>
      <c r="E56" s="47"/>
    </row>
    <row r="57" spans="1:5">
      <c r="A57" s="143"/>
      <c r="B57" s="47">
        <v>16</v>
      </c>
      <c r="C57" s="47" t="s">
        <v>249</v>
      </c>
      <c r="D57" s="47" t="s">
        <v>435</v>
      </c>
      <c r="E57" s="47"/>
    </row>
    <row r="58" spans="1:5">
      <c r="A58" s="143"/>
      <c r="B58" s="47">
        <v>17</v>
      </c>
      <c r="C58" s="47" t="s">
        <v>250</v>
      </c>
      <c r="D58" s="47" t="s">
        <v>435</v>
      </c>
      <c r="E58" s="47"/>
    </row>
    <row r="59" spans="1:5">
      <c r="A59" s="143"/>
      <c r="B59" s="47">
        <v>18</v>
      </c>
      <c r="C59" s="47" t="s">
        <v>92</v>
      </c>
      <c r="D59" s="47" t="s">
        <v>435</v>
      </c>
      <c r="E59" s="47"/>
    </row>
    <row r="60" spans="1:5">
      <c r="A60" s="143"/>
      <c r="B60" s="47">
        <v>19</v>
      </c>
      <c r="C60" s="47" t="s">
        <v>95</v>
      </c>
      <c r="D60" s="47" t="s">
        <v>435</v>
      </c>
      <c r="E60" s="47"/>
    </row>
    <row r="61" spans="1:5">
      <c r="A61" s="143"/>
      <c r="B61" s="47">
        <v>20</v>
      </c>
      <c r="C61" s="47" t="s">
        <v>104</v>
      </c>
      <c r="D61" s="47" t="s">
        <v>435</v>
      </c>
      <c r="E61" s="47"/>
    </row>
    <row r="62" spans="1:5">
      <c r="A62" s="143"/>
      <c r="B62" s="47">
        <v>21</v>
      </c>
      <c r="C62" s="47" t="s">
        <v>106</v>
      </c>
      <c r="D62" s="47" t="s">
        <v>435</v>
      </c>
      <c r="E62" s="47"/>
    </row>
    <row r="63" spans="1:5">
      <c r="A63" s="143"/>
      <c r="B63" s="47">
        <v>22</v>
      </c>
      <c r="C63" s="47" t="s">
        <v>251</v>
      </c>
      <c r="D63" s="47"/>
      <c r="E63" s="47" t="s">
        <v>243</v>
      </c>
    </row>
    <row r="64" spans="1:5">
      <c r="A64" s="143"/>
      <c r="B64" s="47">
        <v>23</v>
      </c>
      <c r="C64" s="47" t="s">
        <v>252</v>
      </c>
      <c r="D64" s="47"/>
      <c r="E64" s="47" t="s">
        <v>243</v>
      </c>
    </row>
    <row r="65" spans="1:5">
      <c r="A65" s="143"/>
      <c r="B65" s="47">
        <v>24</v>
      </c>
      <c r="C65" s="47" t="s">
        <v>253</v>
      </c>
      <c r="D65" s="47"/>
      <c r="E65" s="47" t="s">
        <v>243</v>
      </c>
    </row>
    <row r="66" spans="1:5">
      <c r="A66" s="143"/>
      <c r="B66" s="47">
        <v>25</v>
      </c>
      <c r="C66" s="47" t="s">
        <v>254</v>
      </c>
      <c r="D66" s="47"/>
      <c r="E66" s="47" t="s">
        <v>243</v>
      </c>
    </row>
    <row r="67" spans="1:5">
      <c r="A67" s="143"/>
      <c r="B67" s="47">
        <v>26</v>
      </c>
      <c r="C67" s="47" t="s">
        <v>255</v>
      </c>
      <c r="D67" s="47"/>
      <c r="E67" s="47" t="s">
        <v>243</v>
      </c>
    </row>
    <row r="68" spans="1:5">
      <c r="A68" s="143"/>
      <c r="B68" s="47">
        <v>27</v>
      </c>
      <c r="C68" s="47" t="s">
        <v>256</v>
      </c>
      <c r="D68" s="47"/>
      <c r="E68" s="47" t="s">
        <v>243</v>
      </c>
    </row>
    <row r="69" spans="1:5">
      <c r="A69" s="143"/>
      <c r="B69" s="47">
        <v>28</v>
      </c>
      <c r="C69" s="47" t="s">
        <v>257</v>
      </c>
      <c r="D69" s="47" t="s">
        <v>435</v>
      </c>
      <c r="E69" s="47" t="s">
        <v>243</v>
      </c>
    </row>
    <row r="70" spans="1:5">
      <c r="A70" s="143"/>
      <c r="B70" s="47">
        <v>29</v>
      </c>
      <c r="C70" s="47" t="s">
        <v>108</v>
      </c>
      <c r="D70" s="47" t="s">
        <v>435</v>
      </c>
      <c r="E70" s="47"/>
    </row>
    <row r="71" spans="1:5">
      <c r="A71" s="143"/>
      <c r="B71" s="47">
        <v>30</v>
      </c>
      <c r="C71" s="47" t="s">
        <v>258</v>
      </c>
      <c r="D71" s="47" t="s">
        <v>435</v>
      </c>
      <c r="E71" s="47"/>
    </row>
    <row r="72" spans="1:5">
      <c r="A72" s="143"/>
      <c r="B72" s="47">
        <v>31</v>
      </c>
      <c r="C72" s="47" t="s">
        <v>259</v>
      </c>
      <c r="D72" s="47" t="s">
        <v>435</v>
      </c>
      <c r="E72" s="47"/>
    </row>
    <row r="73" spans="1:5">
      <c r="A73" s="143"/>
      <c r="B73" s="47">
        <v>32</v>
      </c>
      <c r="C73" s="47" t="s">
        <v>260</v>
      </c>
      <c r="D73" s="47" t="s">
        <v>435</v>
      </c>
      <c r="E73" s="47"/>
    </row>
    <row r="74" spans="1:5">
      <c r="A74" s="143"/>
      <c r="B74" s="47">
        <v>33</v>
      </c>
      <c r="C74" s="47" t="s">
        <v>96</v>
      </c>
      <c r="D74" s="47" t="s">
        <v>435</v>
      </c>
      <c r="E74" s="47"/>
    </row>
    <row r="75" spans="1:5">
      <c r="A75" s="143"/>
      <c r="B75" s="47">
        <v>34</v>
      </c>
      <c r="C75" s="47" t="s">
        <v>261</v>
      </c>
      <c r="D75" s="47" t="s">
        <v>435</v>
      </c>
      <c r="E75" s="47"/>
    </row>
    <row r="76" spans="1:5">
      <c r="A76" s="143"/>
      <c r="B76" s="47">
        <v>35</v>
      </c>
      <c r="C76" s="47" t="s">
        <v>262</v>
      </c>
      <c r="D76" s="47" t="s">
        <v>435</v>
      </c>
      <c r="E76" s="47"/>
    </row>
    <row r="77" spans="1:5">
      <c r="A77" s="143"/>
      <c r="B77" s="47">
        <v>36</v>
      </c>
      <c r="C77" s="47" t="s">
        <v>111</v>
      </c>
      <c r="D77" s="47" t="s">
        <v>435</v>
      </c>
      <c r="E77" s="47"/>
    </row>
    <row r="78" spans="1:5">
      <c r="A78" s="143"/>
      <c r="B78" s="47">
        <v>37</v>
      </c>
      <c r="C78" s="47" t="s">
        <v>263</v>
      </c>
      <c r="D78" s="47" t="s">
        <v>435</v>
      </c>
      <c r="E78" s="47"/>
    </row>
    <row r="79" spans="1:5">
      <c r="A79" s="143"/>
      <c r="B79" s="47">
        <v>38</v>
      </c>
      <c r="C79" s="47" t="s">
        <v>113</v>
      </c>
      <c r="D79" s="47" t="s">
        <v>435</v>
      </c>
      <c r="E79" s="47"/>
    </row>
    <row r="80" spans="1:5">
      <c r="A80" s="143"/>
      <c r="B80" s="47">
        <v>39</v>
      </c>
      <c r="C80" s="47" t="s">
        <v>85</v>
      </c>
      <c r="D80" s="47" t="s">
        <v>435</v>
      </c>
      <c r="E80" s="47"/>
    </row>
    <row r="81" spans="1:5">
      <c r="A81" s="143"/>
      <c r="B81" s="47">
        <v>40</v>
      </c>
      <c r="C81" s="47" t="s">
        <v>264</v>
      </c>
      <c r="D81" s="47" t="s">
        <v>435</v>
      </c>
      <c r="E81" s="47"/>
    </row>
    <row r="82" spans="1:5">
      <c r="A82" s="143"/>
      <c r="B82" s="47">
        <v>41</v>
      </c>
      <c r="C82" s="47" t="s">
        <v>88</v>
      </c>
      <c r="D82" s="47" t="s">
        <v>435</v>
      </c>
      <c r="E82" s="47"/>
    </row>
    <row r="83" spans="1:5">
      <c r="A83" s="143" t="s">
        <v>3</v>
      </c>
      <c r="B83" s="47">
        <v>1</v>
      </c>
      <c r="C83" s="60" t="s">
        <v>265</v>
      </c>
      <c r="D83" s="64" t="s">
        <v>435</v>
      </c>
      <c r="E83" s="47"/>
    </row>
    <row r="84" spans="1:5">
      <c r="A84" s="143"/>
      <c r="B84" s="47">
        <v>2</v>
      </c>
      <c r="C84" s="47" t="s">
        <v>266</v>
      </c>
      <c r="D84" s="64" t="s">
        <v>435</v>
      </c>
      <c r="E84" s="47"/>
    </row>
    <row r="85" spans="1:5">
      <c r="A85" s="143"/>
      <c r="B85" s="47">
        <v>3</v>
      </c>
      <c r="C85" s="47" t="s">
        <v>130</v>
      </c>
      <c r="D85" s="64" t="s">
        <v>435</v>
      </c>
      <c r="E85" s="47"/>
    </row>
    <row r="86" spans="1:5">
      <c r="A86" s="143"/>
      <c r="B86" s="47">
        <v>4</v>
      </c>
      <c r="C86" s="47" t="s">
        <v>132</v>
      </c>
      <c r="D86" s="64" t="s">
        <v>435</v>
      </c>
      <c r="E86" s="47"/>
    </row>
    <row r="87" spans="1:5">
      <c r="A87" s="143"/>
      <c r="B87" s="47">
        <v>5</v>
      </c>
      <c r="C87" s="47" t="s">
        <v>267</v>
      </c>
      <c r="D87" s="64" t="s">
        <v>435</v>
      </c>
      <c r="E87" s="47"/>
    </row>
    <row r="88" spans="1:5">
      <c r="A88" s="143"/>
      <c r="B88" s="47">
        <v>6</v>
      </c>
      <c r="C88" s="47" t="s">
        <v>268</v>
      </c>
      <c r="D88" s="64" t="s">
        <v>435</v>
      </c>
      <c r="E88" s="47"/>
    </row>
    <row r="89" spans="1:5">
      <c r="A89" s="143"/>
      <c r="B89" s="47">
        <v>7</v>
      </c>
      <c r="C89" s="47" t="s">
        <v>269</v>
      </c>
      <c r="D89" s="64" t="s">
        <v>435</v>
      </c>
      <c r="E89" s="47"/>
    </row>
    <row r="90" spans="1:5">
      <c r="A90" s="143"/>
      <c r="B90" s="47">
        <v>8</v>
      </c>
      <c r="C90" s="47" t="s">
        <v>270</v>
      </c>
      <c r="D90" s="64" t="s">
        <v>435</v>
      </c>
      <c r="E90" s="47"/>
    </row>
    <row r="91" spans="1:5">
      <c r="A91" s="143"/>
      <c r="B91" s="47">
        <v>9</v>
      </c>
      <c r="C91" s="47" t="s">
        <v>32</v>
      </c>
      <c r="D91" s="64" t="s">
        <v>435</v>
      </c>
      <c r="E91" s="47"/>
    </row>
    <row r="92" spans="1:5">
      <c r="A92" s="143"/>
      <c r="B92" s="47">
        <v>10</v>
      </c>
      <c r="C92" s="64" t="s">
        <v>119</v>
      </c>
      <c r="D92" s="64" t="s">
        <v>435</v>
      </c>
      <c r="E92" s="47"/>
    </row>
    <row r="93" spans="1:5">
      <c r="A93" s="143"/>
      <c r="B93" s="47">
        <v>11</v>
      </c>
      <c r="C93" s="64" t="s">
        <v>118</v>
      </c>
      <c r="D93" s="64" t="s">
        <v>435</v>
      </c>
      <c r="E93" s="47"/>
    </row>
    <row r="94" spans="1:5">
      <c r="A94" s="143"/>
      <c r="B94" s="47">
        <v>12</v>
      </c>
      <c r="C94" s="47" t="s">
        <v>129</v>
      </c>
      <c r="D94" s="64" t="s">
        <v>435</v>
      </c>
      <c r="E94" s="47"/>
    </row>
    <row r="95" spans="1:5">
      <c r="A95" s="143"/>
      <c r="B95" s="47">
        <v>13</v>
      </c>
      <c r="C95" s="47" t="s">
        <v>271</v>
      </c>
      <c r="D95" s="64"/>
      <c r="E95" s="64" t="s">
        <v>243</v>
      </c>
    </row>
    <row r="96" spans="1:5">
      <c r="A96" s="143"/>
      <c r="B96" s="47">
        <v>14</v>
      </c>
      <c r="C96" s="47" t="s">
        <v>125</v>
      </c>
      <c r="D96" s="64" t="s">
        <v>435</v>
      </c>
      <c r="E96" s="47"/>
    </row>
    <row r="97" spans="1:5">
      <c r="A97" s="143"/>
      <c r="B97" s="47">
        <v>15</v>
      </c>
      <c r="C97" s="47" t="s">
        <v>272</v>
      </c>
      <c r="D97" s="64" t="s">
        <v>435</v>
      </c>
      <c r="E97" s="47"/>
    </row>
    <row r="98" spans="1:5">
      <c r="A98" s="143"/>
      <c r="B98" s="47">
        <v>16</v>
      </c>
      <c r="C98" s="47" t="s">
        <v>126</v>
      </c>
      <c r="D98" s="64" t="s">
        <v>435</v>
      </c>
      <c r="E98" s="47"/>
    </row>
    <row r="99" spans="1:5">
      <c r="A99" s="143"/>
      <c r="B99" s="47">
        <v>17</v>
      </c>
      <c r="C99" s="47" t="s">
        <v>127</v>
      </c>
      <c r="D99" s="64" t="s">
        <v>435</v>
      </c>
      <c r="E99" s="47"/>
    </row>
    <row r="100" spans="1:5">
      <c r="A100" s="143"/>
      <c r="B100" s="47">
        <v>20</v>
      </c>
      <c r="C100" s="47" t="s">
        <v>275</v>
      </c>
      <c r="D100" s="64" t="s">
        <v>435</v>
      </c>
      <c r="E100" s="47"/>
    </row>
    <row r="101" spans="1:5">
      <c r="A101" s="143"/>
      <c r="B101" s="47">
        <v>21</v>
      </c>
      <c r="C101" s="47" t="s">
        <v>276</v>
      </c>
      <c r="D101" s="64" t="s">
        <v>435</v>
      </c>
      <c r="E101" s="47"/>
    </row>
    <row r="102" spans="1:5">
      <c r="A102" s="143"/>
      <c r="B102" s="47">
        <v>22</v>
      </c>
      <c r="C102" s="47" t="s">
        <v>277</v>
      </c>
      <c r="D102" s="64" t="s">
        <v>435</v>
      </c>
      <c r="E102" s="47"/>
    </row>
    <row r="103" spans="1:5">
      <c r="A103" s="143"/>
      <c r="B103" s="47">
        <v>23</v>
      </c>
      <c r="C103" s="47" t="s">
        <v>278</v>
      </c>
      <c r="D103" s="64" t="s">
        <v>435</v>
      </c>
      <c r="E103" s="47"/>
    </row>
    <row r="104" spans="1:5">
      <c r="A104" s="143"/>
      <c r="B104" s="47">
        <v>24</v>
      </c>
      <c r="C104" s="47" t="s">
        <v>133</v>
      </c>
      <c r="D104" s="64" t="s">
        <v>435</v>
      </c>
      <c r="E104" s="47"/>
    </row>
    <row r="105" spans="1:5">
      <c r="A105" s="143"/>
      <c r="B105" s="47">
        <v>25</v>
      </c>
      <c r="C105" s="47" t="s">
        <v>279</v>
      </c>
      <c r="D105" s="64" t="s">
        <v>435</v>
      </c>
      <c r="E105" s="47"/>
    </row>
    <row r="106" spans="1:5">
      <c r="A106" s="143"/>
      <c r="B106" s="47">
        <v>26</v>
      </c>
      <c r="C106" s="47" t="s">
        <v>280</v>
      </c>
      <c r="D106" s="64" t="s">
        <v>435</v>
      </c>
      <c r="E106" s="47"/>
    </row>
    <row r="107" spans="1:5">
      <c r="A107" s="143"/>
      <c r="B107" s="47">
        <v>27</v>
      </c>
      <c r="C107" s="47" t="s">
        <v>281</v>
      </c>
      <c r="D107" s="64"/>
      <c r="E107" s="63" t="s">
        <v>436</v>
      </c>
    </row>
    <row r="108" spans="1:5">
      <c r="A108" s="143"/>
      <c r="B108" s="47">
        <v>28</v>
      </c>
      <c r="C108" s="47" t="s">
        <v>273</v>
      </c>
      <c r="D108" s="64" t="s">
        <v>435</v>
      </c>
      <c r="E108" s="47"/>
    </row>
    <row r="109" spans="1:5">
      <c r="A109" s="143"/>
      <c r="B109" s="47">
        <v>29</v>
      </c>
      <c r="C109" s="47" t="s">
        <v>135</v>
      </c>
      <c r="D109" s="64" t="s">
        <v>435</v>
      </c>
      <c r="E109" s="47"/>
    </row>
    <row r="110" spans="1:5">
      <c r="A110" s="143"/>
      <c r="B110" s="47">
        <v>30</v>
      </c>
      <c r="C110" s="47" t="s">
        <v>274</v>
      </c>
      <c r="D110" s="64" t="s">
        <v>435</v>
      </c>
      <c r="E110" s="47"/>
    </row>
    <row r="111" spans="1:5">
      <c r="A111" s="143"/>
      <c r="B111" s="47">
        <v>31</v>
      </c>
      <c r="C111" s="47" t="s">
        <v>437</v>
      </c>
      <c r="D111" s="64" t="s">
        <v>243</v>
      </c>
      <c r="E111" s="47"/>
    </row>
    <row r="112" spans="1:5">
      <c r="A112" s="143"/>
      <c r="B112" s="47">
        <v>32</v>
      </c>
      <c r="C112" s="47" t="s">
        <v>438</v>
      </c>
      <c r="D112" s="64" t="s">
        <v>243</v>
      </c>
      <c r="E112" s="63"/>
    </row>
    <row r="113" spans="1:5">
      <c r="A113" s="143"/>
      <c r="B113" s="47">
        <v>33</v>
      </c>
      <c r="C113" s="47" t="s">
        <v>439</v>
      </c>
      <c r="D113" s="64" t="s">
        <v>243</v>
      </c>
      <c r="E113" s="63"/>
    </row>
    <row r="114" spans="1:5">
      <c r="A114" s="143"/>
      <c r="B114" s="47">
        <v>34</v>
      </c>
      <c r="C114" s="47" t="s">
        <v>440</v>
      </c>
      <c r="D114" s="64" t="s">
        <v>243</v>
      </c>
      <c r="E114" s="63"/>
    </row>
    <row r="115" spans="1:5">
      <c r="A115" s="143"/>
      <c r="B115" s="47">
        <v>35</v>
      </c>
      <c r="C115" s="47" t="s">
        <v>441</v>
      </c>
      <c r="D115" s="64" t="s">
        <v>243</v>
      </c>
      <c r="E115" s="63"/>
    </row>
    <row r="116" spans="1:5">
      <c r="A116" s="143"/>
      <c r="B116" s="47">
        <v>36</v>
      </c>
      <c r="C116" s="47" t="s">
        <v>442</v>
      </c>
      <c r="D116" s="64" t="s">
        <v>243</v>
      </c>
      <c r="E116" s="63"/>
    </row>
    <row r="117" spans="1:5">
      <c r="A117" s="143"/>
      <c r="B117" s="47">
        <v>37</v>
      </c>
      <c r="C117" s="47" t="s">
        <v>443</v>
      </c>
      <c r="D117" s="64"/>
      <c r="E117" s="63" t="s">
        <v>436</v>
      </c>
    </row>
    <row r="118" spans="1:5">
      <c r="A118" s="143"/>
      <c r="B118" s="63">
        <v>38</v>
      </c>
      <c r="C118" s="63" t="s">
        <v>444</v>
      </c>
      <c r="D118" s="64" t="s">
        <v>243</v>
      </c>
      <c r="E118" s="63"/>
    </row>
    <row r="119" spans="1:5">
      <c r="A119" s="143"/>
      <c r="B119" s="63">
        <v>39</v>
      </c>
      <c r="C119" s="63" t="s">
        <v>445</v>
      </c>
      <c r="D119" s="64" t="s">
        <v>243</v>
      </c>
      <c r="E119" s="63"/>
    </row>
    <row r="120" spans="1:5">
      <c r="A120" s="143"/>
      <c r="B120" s="63">
        <v>40</v>
      </c>
      <c r="C120" s="63" t="s">
        <v>446</v>
      </c>
      <c r="D120" s="64" t="s">
        <v>243</v>
      </c>
      <c r="E120" s="63"/>
    </row>
    <row r="121" spans="1:5">
      <c r="A121" s="143" t="s">
        <v>4</v>
      </c>
      <c r="B121" s="47">
        <v>1</v>
      </c>
      <c r="C121" s="47" t="s">
        <v>282</v>
      </c>
      <c r="D121" s="47" t="s">
        <v>435</v>
      </c>
      <c r="E121" s="47"/>
    </row>
    <row r="122" spans="1:5">
      <c r="A122" s="143"/>
      <c r="B122" s="47">
        <f>B121+1</f>
        <v>2</v>
      </c>
      <c r="C122" s="47" t="s">
        <v>283</v>
      </c>
      <c r="D122" s="47" t="s">
        <v>435</v>
      </c>
      <c r="E122" s="47"/>
    </row>
    <row r="123" spans="1:5">
      <c r="A123" s="143"/>
      <c r="B123" s="47">
        <f t="shared" ref="B123:B151" si="0">B122+1</f>
        <v>3</v>
      </c>
      <c r="C123" s="47" t="s">
        <v>284</v>
      </c>
      <c r="D123" s="47" t="s">
        <v>435</v>
      </c>
      <c r="E123" s="47"/>
    </row>
    <row r="124" spans="1:5">
      <c r="A124" s="143"/>
      <c r="B124" s="47">
        <f t="shared" si="0"/>
        <v>4</v>
      </c>
      <c r="C124" s="47" t="s">
        <v>285</v>
      </c>
      <c r="D124" s="47" t="s">
        <v>435</v>
      </c>
      <c r="E124" s="47"/>
    </row>
    <row r="125" spans="1:5">
      <c r="A125" s="143"/>
      <c r="B125" s="47">
        <f t="shared" si="0"/>
        <v>5</v>
      </c>
      <c r="C125" s="47" t="s">
        <v>286</v>
      </c>
      <c r="D125" s="47" t="s">
        <v>435</v>
      </c>
      <c r="E125" s="47"/>
    </row>
    <row r="126" spans="1:5">
      <c r="A126" s="143"/>
      <c r="B126" s="47">
        <f t="shared" si="0"/>
        <v>6</v>
      </c>
      <c r="C126" s="47" t="s">
        <v>287</v>
      </c>
      <c r="D126" s="47" t="s">
        <v>435</v>
      </c>
      <c r="E126" s="47"/>
    </row>
    <row r="127" spans="1:5">
      <c r="A127" s="143"/>
      <c r="B127" s="47">
        <f t="shared" si="0"/>
        <v>7</v>
      </c>
      <c r="C127" s="47" t="s">
        <v>288</v>
      </c>
      <c r="D127" s="47" t="s">
        <v>435</v>
      </c>
      <c r="E127" s="47"/>
    </row>
    <row r="128" spans="1:5">
      <c r="A128" s="143"/>
      <c r="B128" s="47">
        <f t="shared" si="0"/>
        <v>8</v>
      </c>
      <c r="C128" s="47" t="s">
        <v>289</v>
      </c>
      <c r="D128" s="47" t="s">
        <v>435</v>
      </c>
      <c r="E128" s="47"/>
    </row>
    <row r="129" spans="1:5">
      <c r="A129" s="143"/>
      <c r="B129" s="47">
        <f t="shared" si="0"/>
        <v>9</v>
      </c>
      <c r="C129" s="47" t="s">
        <v>290</v>
      </c>
      <c r="D129" s="47" t="s">
        <v>435</v>
      </c>
      <c r="E129" s="47"/>
    </row>
    <row r="130" spans="1:5">
      <c r="A130" s="143"/>
      <c r="B130" s="47">
        <f t="shared" si="0"/>
        <v>10</v>
      </c>
      <c r="C130" s="47" t="s">
        <v>291</v>
      </c>
      <c r="D130" s="47" t="s">
        <v>435</v>
      </c>
      <c r="E130" s="47"/>
    </row>
    <row r="131" spans="1:5">
      <c r="A131" s="143"/>
      <c r="B131" s="47">
        <f t="shared" si="0"/>
        <v>11</v>
      </c>
      <c r="C131" s="47" t="s">
        <v>292</v>
      </c>
      <c r="D131" s="47" t="s">
        <v>435</v>
      </c>
      <c r="E131" s="47"/>
    </row>
    <row r="132" spans="1:5">
      <c r="A132" s="143"/>
      <c r="B132" s="47">
        <f t="shared" si="0"/>
        <v>12</v>
      </c>
      <c r="C132" s="47" t="s">
        <v>293</v>
      </c>
      <c r="D132" s="47" t="s">
        <v>435</v>
      </c>
      <c r="E132" s="47"/>
    </row>
    <row r="133" spans="1:5">
      <c r="A133" s="143"/>
      <c r="B133" s="47">
        <f t="shared" si="0"/>
        <v>13</v>
      </c>
      <c r="C133" s="47" t="s">
        <v>294</v>
      </c>
      <c r="D133" s="47" t="s">
        <v>435</v>
      </c>
      <c r="E133" s="47"/>
    </row>
    <row r="134" spans="1:5">
      <c r="A134" s="143"/>
      <c r="B134" s="47">
        <f t="shared" si="0"/>
        <v>14</v>
      </c>
      <c r="C134" s="47" t="s">
        <v>295</v>
      </c>
      <c r="D134" s="47" t="s">
        <v>435</v>
      </c>
      <c r="E134" s="47"/>
    </row>
    <row r="135" spans="1:5">
      <c r="A135" s="143"/>
      <c r="B135" s="47">
        <f t="shared" si="0"/>
        <v>15</v>
      </c>
      <c r="C135" s="47" t="s">
        <v>296</v>
      </c>
      <c r="D135" s="47" t="s">
        <v>435</v>
      </c>
      <c r="E135" s="47"/>
    </row>
    <row r="136" spans="1:5">
      <c r="A136" s="143"/>
      <c r="B136" s="47">
        <f t="shared" si="0"/>
        <v>16</v>
      </c>
      <c r="C136" s="47" t="s">
        <v>297</v>
      </c>
      <c r="D136" s="47" t="s">
        <v>435</v>
      </c>
      <c r="E136" s="47"/>
    </row>
    <row r="137" spans="1:5">
      <c r="A137" s="143"/>
      <c r="B137" s="47">
        <f t="shared" si="0"/>
        <v>17</v>
      </c>
      <c r="C137" s="47" t="s">
        <v>298</v>
      </c>
      <c r="D137" s="47" t="s">
        <v>435</v>
      </c>
      <c r="E137" s="47"/>
    </row>
    <row r="138" spans="1:5">
      <c r="A138" s="143"/>
      <c r="B138" s="47">
        <f t="shared" si="0"/>
        <v>18</v>
      </c>
      <c r="C138" s="47" t="s">
        <v>299</v>
      </c>
      <c r="D138" s="47" t="s">
        <v>435</v>
      </c>
      <c r="E138" s="47"/>
    </row>
    <row r="139" spans="1:5">
      <c r="A139" s="143"/>
      <c r="B139" s="47">
        <f t="shared" si="0"/>
        <v>19</v>
      </c>
      <c r="C139" s="47" t="s">
        <v>300</v>
      </c>
      <c r="D139" s="47" t="s">
        <v>435</v>
      </c>
      <c r="E139" s="47"/>
    </row>
    <row r="140" spans="1:5">
      <c r="A140" s="143"/>
      <c r="B140" s="47">
        <f t="shared" si="0"/>
        <v>20</v>
      </c>
      <c r="C140" s="47" t="s">
        <v>301</v>
      </c>
      <c r="D140" s="47" t="s">
        <v>435</v>
      </c>
      <c r="E140" s="47"/>
    </row>
    <row r="141" spans="1:5">
      <c r="A141" s="143"/>
      <c r="B141" s="47">
        <f t="shared" si="0"/>
        <v>21</v>
      </c>
      <c r="C141" s="47" t="s">
        <v>302</v>
      </c>
      <c r="D141" s="47" t="s">
        <v>435</v>
      </c>
      <c r="E141" s="47"/>
    </row>
    <row r="142" spans="1:5">
      <c r="A142" s="143"/>
      <c r="B142" s="47">
        <f t="shared" si="0"/>
        <v>22</v>
      </c>
      <c r="C142" s="47" t="s">
        <v>303</v>
      </c>
      <c r="D142" s="47" t="s">
        <v>435</v>
      </c>
      <c r="E142" s="47"/>
    </row>
    <row r="143" spans="1:5">
      <c r="A143" s="143"/>
      <c r="B143" s="47">
        <f t="shared" si="0"/>
        <v>23</v>
      </c>
      <c r="C143" s="47" t="s">
        <v>304</v>
      </c>
      <c r="D143" s="47" t="s">
        <v>435</v>
      </c>
      <c r="E143" s="47"/>
    </row>
    <row r="144" spans="1:5">
      <c r="A144" s="143"/>
      <c r="B144" s="47">
        <f t="shared" si="0"/>
        <v>24</v>
      </c>
      <c r="C144" s="47" t="s">
        <v>305</v>
      </c>
      <c r="D144" s="47" t="s">
        <v>435</v>
      </c>
      <c r="E144" s="47"/>
    </row>
    <row r="145" spans="1:5">
      <c r="A145" s="143"/>
      <c r="B145" s="47">
        <f t="shared" si="0"/>
        <v>25</v>
      </c>
      <c r="C145" s="47" t="s">
        <v>306</v>
      </c>
      <c r="D145" s="47" t="s">
        <v>435</v>
      </c>
      <c r="E145" s="47"/>
    </row>
    <row r="146" spans="1:5">
      <c r="A146" s="143"/>
      <c r="B146" s="47">
        <f t="shared" si="0"/>
        <v>26</v>
      </c>
      <c r="C146" s="47" t="s">
        <v>307</v>
      </c>
      <c r="D146" s="47" t="s">
        <v>435</v>
      </c>
      <c r="E146" s="47"/>
    </row>
    <row r="147" spans="1:5">
      <c r="A147" s="143"/>
      <c r="B147" s="47">
        <f t="shared" si="0"/>
        <v>27</v>
      </c>
      <c r="C147" s="47" t="s">
        <v>308</v>
      </c>
      <c r="D147" s="47" t="s">
        <v>435</v>
      </c>
      <c r="E147" s="47"/>
    </row>
    <row r="148" spans="1:5">
      <c r="A148" s="143"/>
      <c r="B148" s="47">
        <f t="shared" si="0"/>
        <v>28</v>
      </c>
      <c r="C148" s="47" t="s">
        <v>309</v>
      </c>
      <c r="D148" s="47" t="s">
        <v>435</v>
      </c>
      <c r="E148" s="47"/>
    </row>
    <row r="149" spans="1:5">
      <c r="A149" s="143"/>
      <c r="B149" s="47">
        <f t="shared" si="0"/>
        <v>29</v>
      </c>
      <c r="C149" s="47" t="s">
        <v>310</v>
      </c>
      <c r="D149" s="47" t="s">
        <v>435</v>
      </c>
      <c r="E149" s="47"/>
    </row>
    <row r="150" spans="1:5">
      <c r="A150" s="143"/>
      <c r="B150" s="47">
        <f t="shared" si="0"/>
        <v>30</v>
      </c>
      <c r="C150" s="47" t="s">
        <v>311</v>
      </c>
      <c r="D150" s="47" t="s">
        <v>435</v>
      </c>
      <c r="E150" s="47"/>
    </row>
    <row r="151" spans="1:5">
      <c r="A151" s="143"/>
      <c r="B151" s="47">
        <f t="shared" si="0"/>
        <v>31</v>
      </c>
      <c r="C151" s="47" t="s">
        <v>312</v>
      </c>
      <c r="D151" s="47" t="s">
        <v>435</v>
      </c>
      <c r="E151" s="47"/>
    </row>
    <row r="152" spans="1:5">
      <c r="A152" s="143"/>
      <c r="B152" s="47">
        <v>32</v>
      </c>
      <c r="C152" s="47" t="s">
        <v>138</v>
      </c>
      <c r="D152" s="47" t="s">
        <v>435</v>
      </c>
      <c r="E152" s="47"/>
    </row>
    <row r="153" spans="1:5">
      <c r="A153" s="143"/>
      <c r="B153" s="47">
        <v>33</v>
      </c>
      <c r="C153" s="47" t="s">
        <v>313</v>
      </c>
      <c r="D153" s="47" t="s">
        <v>435</v>
      </c>
      <c r="E153" s="47"/>
    </row>
    <row r="154" spans="1:5">
      <c r="A154" s="143"/>
      <c r="B154" s="47">
        <v>34</v>
      </c>
      <c r="C154" s="47" t="s">
        <v>136</v>
      </c>
      <c r="D154" s="47" t="s">
        <v>435</v>
      </c>
      <c r="E154" s="47"/>
    </row>
    <row r="155" spans="1:5">
      <c r="A155" s="143"/>
      <c r="B155" s="47">
        <v>35</v>
      </c>
      <c r="C155" s="47" t="s">
        <v>314</v>
      </c>
      <c r="D155" s="47" t="s">
        <v>435</v>
      </c>
      <c r="E155" s="47"/>
    </row>
    <row r="156" spans="1:5">
      <c r="A156" s="143"/>
      <c r="B156" s="47">
        <v>36</v>
      </c>
      <c r="C156" s="47" t="s">
        <v>315</v>
      </c>
      <c r="D156" s="47" t="s">
        <v>435</v>
      </c>
      <c r="E156" s="47"/>
    </row>
    <row r="157" spans="1:5">
      <c r="A157" s="143"/>
      <c r="B157" s="47">
        <v>37</v>
      </c>
      <c r="C157" s="47" t="s">
        <v>142</v>
      </c>
      <c r="D157" s="47" t="s">
        <v>435</v>
      </c>
      <c r="E157" s="47"/>
    </row>
    <row r="158" spans="1:5" ht="20.100000000000001" customHeight="1">
      <c r="A158" s="143"/>
      <c r="B158" s="47">
        <v>38</v>
      </c>
      <c r="C158" s="47" t="s">
        <v>316</v>
      </c>
      <c r="D158" s="47" t="s">
        <v>435</v>
      </c>
      <c r="E158" s="47"/>
    </row>
    <row r="159" spans="1:5" ht="18.95" customHeight="1">
      <c r="A159" s="143"/>
      <c r="B159" s="47">
        <v>39</v>
      </c>
      <c r="C159" s="47" t="s">
        <v>140</v>
      </c>
      <c r="D159" s="47" t="s">
        <v>435</v>
      </c>
      <c r="E159" s="47"/>
    </row>
    <row r="160" spans="1:5" ht="18.95" customHeight="1">
      <c r="A160" s="143"/>
      <c r="B160" s="47">
        <v>40</v>
      </c>
      <c r="C160" s="47" t="s">
        <v>317</v>
      </c>
      <c r="D160" s="47" t="s">
        <v>435</v>
      </c>
      <c r="E160" s="47"/>
    </row>
    <row r="161" spans="1:5" ht="18.95" customHeight="1">
      <c r="A161" s="143"/>
      <c r="B161" s="47">
        <v>41</v>
      </c>
      <c r="C161" s="47" t="s">
        <v>318</v>
      </c>
      <c r="D161" s="47" t="s">
        <v>435</v>
      </c>
      <c r="E161" s="47"/>
    </row>
    <row r="162" spans="1:5" ht="18.95" customHeight="1">
      <c r="A162" s="197" t="s">
        <v>5</v>
      </c>
      <c r="B162" s="63">
        <v>1</v>
      </c>
      <c r="C162" s="68" t="s">
        <v>319</v>
      </c>
      <c r="D162" s="63" t="s">
        <v>447</v>
      </c>
      <c r="E162" s="63"/>
    </row>
    <row r="163" spans="1:5" ht="18.95" customHeight="1">
      <c r="A163" s="197"/>
      <c r="B163" s="63">
        <v>2</v>
      </c>
      <c r="C163" s="68" t="s">
        <v>320</v>
      </c>
      <c r="D163" s="63" t="s">
        <v>447</v>
      </c>
      <c r="E163" s="63"/>
    </row>
    <row r="164" spans="1:5" ht="18.95" customHeight="1">
      <c r="A164" s="197"/>
      <c r="B164" s="63">
        <v>3</v>
      </c>
      <c r="C164" s="68" t="s">
        <v>321</v>
      </c>
      <c r="D164" s="63" t="s">
        <v>447</v>
      </c>
      <c r="E164" s="63"/>
    </row>
    <row r="165" spans="1:5" ht="18.95" customHeight="1">
      <c r="A165" s="197"/>
      <c r="B165" s="63">
        <v>4</v>
      </c>
      <c r="C165" s="68" t="s">
        <v>322</v>
      </c>
      <c r="D165" s="63" t="s">
        <v>447</v>
      </c>
      <c r="E165" s="63"/>
    </row>
    <row r="166" spans="1:5" ht="18.95" customHeight="1">
      <c r="A166" s="197"/>
      <c r="B166" s="63">
        <v>5</v>
      </c>
      <c r="C166" s="68" t="s">
        <v>323</v>
      </c>
      <c r="D166" s="63" t="s">
        <v>447</v>
      </c>
      <c r="E166" s="63"/>
    </row>
    <row r="167" spans="1:5" ht="18.95" customHeight="1">
      <c r="A167" s="197"/>
      <c r="B167" s="63">
        <v>6</v>
      </c>
      <c r="C167" s="68" t="s">
        <v>324</v>
      </c>
      <c r="D167" s="63" t="s">
        <v>447</v>
      </c>
      <c r="E167" s="63"/>
    </row>
    <row r="168" spans="1:5" ht="18.95" customHeight="1">
      <c r="A168" s="197"/>
      <c r="B168" s="63">
        <v>7</v>
      </c>
      <c r="C168" s="68" t="s">
        <v>325</v>
      </c>
      <c r="D168" s="63" t="s">
        <v>447</v>
      </c>
      <c r="E168" s="63"/>
    </row>
    <row r="169" spans="1:5" ht="18.95" customHeight="1">
      <c r="A169" s="197"/>
      <c r="B169" s="63">
        <v>8</v>
      </c>
      <c r="C169" s="68" t="s">
        <v>326</v>
      </c>
      <c r="D169" s="63" t="s">
        <v>447</v>
      </c>
      <c r="E169" s="63"/>
    </row>
    <row r="170" spans="1:5" ht="18.95" customHeight="1">
      <c r="A170" s="197"/>
      <c r="B170" s="63">
        <v>9</v>
      </c>
      <c r="C170" s="68" t="s">
        <v>327</v>
      </c>
      <c r="D170" s="63" t="s">
        <v>447</v>
      </c>
      <c r="E170" s="63"/>
    </row>
    <row r="171" spans="1:5" ht="18.95" customHeight="1">
      <c r="A171" s="197"/>
      <c r="B171" s="63">
        <v>10</v>
      </c>
      <c r="C171" s="68" t="s">
        <v>328</v>
      </c>
      <c r="D171" s="63" t="s">
        <v>447</v>
      </c>
      <c r="E171" s="63"/>
    </row>
    <row r="172" spans="1:5" ht="18.95" customHeight="1">
      <c r="A172" s="197"/>
      <c r="B172" s="63">
        <v>11</v>
      </c>
      <c r="C172" s="68" t="s">
        <v>143</v>
      </c>
      <c r="D172" s="63" t="s">
        <v>435</v>
      </c>
      <c r="E172" s="63"/>
    </row>
    <row r="173" spans="1:5" ht="18.95" customHeight="1">
      <c r="A173" s="197"/>
      <c r="B173" s="63">
        <v>12</v>
      </c>
      <c r="C173" s="68" t="s">
        <v>329</v>
      </c>
      <c r="D173" s="63" t="s">
        <v>435</v>
      </c>
      <c r="E173" s="63"/>
    </row>
    <row r="174" spans="1:5" ht="18.95" customHeight="1">
      <c r="A174" s="197"/>
      <c r="B174" s="63">
        <v>13</v>
      </c>
      <c r="C174" s="68" t="s">
        <v>330</v>
      </c>
      <c r="D174" s="63" t="s">
        <v>435</v>
      </c>
      <c r="E174" s="63"/>
    </row>
    <row r="175" spans="1:5" ht="18.95" customHeight="1">
      <c r="A175" s="197"/>
      <c r="B175" s="63">
        <v>14</v>
      </c>
      <c r="C175" s="68" t="s">
        <v>331</v>
      </c>
      <c r="D175" s="63" t="s">
        <v>435</v>
      </c>
      <c r="E175" s="63"/>
    </row>
    <row r="176" spans="1:5" ht="18.95" customHeight="1">
      <c r="A176" s="197"/>
      <c r="B176" s="63">
        <v>15</v>
      </c>
      <c r="C176" s="68" t="s">
        <v>332</v>
      </c>
      <c r="D176" s="63" t="s">
        <v>435</v>
      </c>
      <c r="E176" s="63"/>
    </row>
    <row r="177" spans="1:5" ht="18.95" customHeight="1">
      <c r="A177" s="197"/>
      <c r="B177" s="63">
        <v>16</v>
      </c>
      <c r="C177" s="68" t="s">
        <v>145</v>
      </c>
      <c r="D177" s="63" t="s">
        <v>435</v>
      </c>
      <c r="E177" s="63"/>
    </row>
    <row r="178" spans="1:5" ht="18.95" customHeight="1">
      <c r="A178" s="197"/>
      <c r="B178" s="63">
        <v>17</v>
      </c>
      <c r="C178" s="68" t="s">
        <v>333</v>
      </c>
      <c r="D178" s="63" t="s">
        <v>435</v>
      </c>
      <c r="E178" s="63"/>
    </row>
    <row r="179" spans="1:5" ht="18.95" customHeight="1">
      <c r="A179" s="197"/>
      <c r="B179" s="63">
        <v>18</v>
      </c>
      <c r="C179" s="68" t="s">
        <v>148</v>
      </c>
      <c r="D179" s="63" t="s">
        <v>435</v>
      </c>
      <c r="E179" s="63"/>
    </row>
    <row r="180" spans="1:5" ht="18.95" customHeight="1">
      <c r="A180" s="197"/>
      <c r="B180" s="63">
        <v>19</v>
      </c>
      <c r="C180" s="68" t="s">
        <v>334</v>
      </c>
      <c r="D180" s="63" t="s">
        <v>435</v>
      </c>
      <c r="E180" s="63"/>
    </row>
    <row r="181" spans="1:5" ht="18.95" customHeight="1">
      <c r="A181" s="197"/>
      <c r="B181" s="63">
        <v>20</v>
      </c>
      <c r="C181" s="68" t="s">
        <v>149</v>
      </c>
      <c r="D181" s="63" t="s">
        <v>435</v>
      </c>
      <c r="E181" s="63"/>
    </row>
    <row r="182" spans="1:5" ht="18.95" customHeight="1">
      <c r="A182" s="197"/>
      <c r="B182" s="63">
        <v>21</v>
      </c>
      <c r="C182" s="68" t="s">
        <v>157</v>
      </c>
      <c r="D182" s="63" t="s">
        <v>435</v>
      </c>
      <c r="E182" s="63"/>
    </row>
    <row r="183" spans="1:5" ht="18.95" customHeight="1">
      <c r="A183" s="197"/>
      <c r="B183" s="63">
        <v>22</v>
      </c>
      <c r="C183" s="68" t="s">
        <v>158</v>
      </c>
      <c r="D183" s="63" t="s">
        <v>435</v>
      </c>
      <c r="E183" s="63"/>
    </row>
    <row r="184" spans="1:5" ht="18.95" customHeight="1">
      <c r="A184" s="197"/>
      <c r="B184" s="63">
        <v>23</v>
      </c>
      <c r="C184" s="68" t="s">
        <v>160</v>
      </c>
      <c r="D184" s="63" t="s">
        <v>435</v>
      </c>
      <c r="E184" s="63"/>
    </row>
    <row r="185" spans="1:5" ht="18.95" customHeight="1">
      <c r="A185" s="197"/>
      <c r="B185" s="63">
        <v>24</v>
      </c>
      <c r="C185" s="68" t="s">
        <v>161</v>
      </c>
      <c r="D185" s="63" t="s">
        <v>435</v>
      </c>
      <c r="E185" s="63"/>
    </row>
    <row r="186" spans="1:5" ht="18.95" customHeight="1">
      <c r="A186" s="197"/>
      <c r="B186" s="63">
        <v>25</v>
      </c>
      <c r="C186" s="68" t="s">
        <v>162</v>
      </c>
      <c r="D186" s="63" t="s">
        <v>435</v>
      </c>
      <c r="E186" s="63"/>
    </row>
    <row r="187" spans="1:5" ht="18.95" customHeight="1">
      <c r="A187" s="197"/>
      <c r="B187" s="63">
        <v>26</v>
      </c>
      <c r="C187" s="68" t="s">
        <v>335</v>
      </c>
      <c r="D187" s="63" t="s">
        <v>435</v>
      </c>
      <c r="E187" s="63"/>
    </row>
    <row r="188" spans="1:5">
      <c r="A188" s="197"/>
      <c r="B188" s="63">
        <v>27</v>
      </c>
      <c r="C188" s="68" t="s">
        <v>336</v>
      </c>
      <c r="D188" s="63" t="s">
        <v>435</v>
      </c>
      <c r="E188" s="63"/>
    </row>
    <row r="189" spans="1:5">
      <c r="A189" s="197"/>
      <c r="B189" s="63">
        <v>28</v>
      </c>
      <c r="C189" s="63" t="s">
        <v>337</v>
      </c>
      <c r="D189" s="63" t="s">
        <v>435</v>
      </c>
      <c r="E189" s="63"/>
    </row>
    <row r="190" spans="1:5">
      <c r="A190" s="197"/>
      <c r="B190" s="63">
        <v>29</v>
      </c>
      <c r="C190" s="68" t="s">
        <v>163</v>
      </c>
      <c r="D190" s="63" t="s">
        <v>435</v>
      </c>
      <c r="E190" s="63"/>
    </row>
    <row r="191" spans="1:5">
      <c r="A191" s="197"/>
      <c r="B191" s="63">
        <v>30</v>
      </c>
      <c r="C191" s="68" t="s">
        <v>338</v>
      </c>
      <c r="D191" s="63" t="s">
        <v>435</v>
      </c>
      <c r="E191" s="63"/>
    </row>
    <row r="192" spans="1:5">
      <c r="A192" s="197"/>
      <c r="B192" s="63">
        <v>31</v>
      </c>
      <c r="C192" s="68" t="s">
        <v>339</v>
      </c>
      <c r="D192" s="63" t="s">
        <v>435</v>
      </c>
      <c r="E192" s="63"/>
    </row>
    <row r="193" spans="1:5">
      <c r="A193" s="197"/>
      <c r="B193" s="63">
        <v>32</v>
      </c>
      <c r="C193" s="63" t="s">
        <v>170</v>
      </c>
      <c r="D193" s="63" t="s">
        <v>435</v>
      </c>
      <c r="E193" s="63"/>
    </row>
    <row r="194" spans="1:5">
      <c r="A194" s="197"/>
      <c r="B194" s="63">
        <v>33</v>
      </c>
      <c r="C194" s="63" t="s">
        <v>173</v>
      </c>
      <c r="D194" s="63" t="s">
        <v>435</v>
      </c>
      <c r="E194" s="63"/>
    </row>
    <row r="195" spans="1:5">
      <c r="A195" s="197"/>
      <c r="B195" s="63">
        <v>34</v>
      </c>
      <c r="C195" s="63" t="s">
        <v>177</v>
      </c>
      <c r="D195" s="63" t="s">
        <v>435</v>
      </c>
      <c r="E195" s="63"/>
    </row>
    <row r="196" spans="1:5">
      <c r="A196" s="197"/>
      <c r="B196" s="63">
        <v>35</v>
      </c>
      <c r="C196" s="63" t="s">
        <v>180</v>
      </c>
      <c r="D196" s="63" t="s">
        <v>435</v>
      </c>
      <c r="E196" s="63"/>
    </row>
    <row r="197" spans="1:5">
      <c r="A197" s="197"/>
      <c r="B197" s="63">
        <v>36</v>
      </c>
      <c r="C197" s="63" t="s">
        <v>340</v>
      </c>
      <c r="D197" s="63" t="s">
        <v>435</v>
      </c>
      <c r="E197" s="63"/>
    </row>
    <row r="198" spans="1:5">
      <c r="A198" s="197"/>
      <c r="B198" s="63">
        <v>37</v>
      </c>
      <c r="C198" s="63" t="s">
        <v>183</v>
      </c>
      <c r="D198" s="63" t="s">
        <v>435</v>
      </c>
      <c r="E198" s="63"/>
    </row>
    <row r="199" spans="1:5">
      <c r="A199" s="197"/>
      <c r="B199" s="63">
        <v>38</v>
      </c>
      <c r="C199" s="63" t="s">
        <v>186</v>
      </c>
      <c r="D199" s="63" t="s">
        <v>435</v>
      </c>
      <c r="E199" s="63"/>
    </row>
    <row r="200" spans="1:5">
      <c r="A200" s="197"/>
      <c r="B200" s="63">
        <v>39</v>
      </c>
      <c r="C200" s="63" t="s">
        <v>188</v>
      </c>
      <c r="D200" s="63" t="s">
        <v>435</v>
      </c>
      <c r="E200" s="63"/>
    </row>
    <row r="201" spans="1:5">
      <c r="A201" s="197"/>
      <c r="B201" s="63">
        <v>40</v>
      </c>
      <c r="C201" s="63" t="s">
        <v>189</v>
      </c>
      <c r="D201" s="63" t="s">
        <v>435</v>
      </c>
      <c r="E201" s="63"/>
    </row>
    <row r="202" spans="1:5">
      <c r="A202" s="197"/>
      <c r="B202" s="63">
        <v>41</v>
      </c>
      <c r="C202" s="63" t="s">
        <v>190</v>
      </c>
      <c r="D202" s="63" t="s">
        <v>435</v>
      </c>
      <c r="E202" s="63"/>
    </row>
    <row r="203" spans="1:5">
      <c r="A203" s="197"/>
      <c r="B203" s="63">
        <v>42</v>
      </c>
      <c r="C203" s="63" t="s">
        <v>192</v>
      </c>
      <c r="D203" s="63" t="s">
        <v>435</v>
      </c>
      <c r="E203" s="63"/>
    </row>
    <row r="204" spans="1:5">
      <c r="A204" s="197"/>
      <c r="B204" s="63">
        <v>43</v>
      </c>
      <c r="C204" s="63" t="s">
        <v>194</v>
      </c>
      <c r="D204" s="63" t="s">
        <v>435</v>
      </c>
      <c r="E204" s="63"/>
    </row>
    <row r="205" spans="1:5">
      <c r="A205" s="198" t="s">
        <v>6</v>
      </c>
      <c r="B205" s="60">
        <v>1</v>
      </c>
      <c r="C205" s="60" t="s">
        <v>341</v>
      </c>
      <c r="D205" s="60" t="s">
        <v>435</v>
      </c>
      <c r="E205" s="60"/>
    </row>
    <row r="206" spans="1:5">
      <c r="A206" s="198"/>
      <c r="B206" s="60">
        <v>2</v>
      </c>
      <c r="C206" s="60" t="s">
        <v>342</v>
      </c>
      <c r="D206" s="60" t="s">
        <v>435</v>
      </c>
      <c r="E206" s="60"/>
    </row>
    <row r="207" spans="1:5">
      <c r="A207" s="198"/>
      <c r="B207" s="60">
        <v>3</v>
      </c>
      <c r="C207" s="60" t="s">
        <v>343</v>
      </c>
      <c r="D207" s="60" t="s">
        <v>435</v>
      </c>
      <c r="E207" s="60"/>
    </row>
    <row r="208" spans="1:5">
      <c r="A208" s="198"/>
      <c r="B208" s="60">
        <v>4</v>
      </c>
      <c r="C208" s="60" t="s">
        <v>344</v>
      </c>
      <c r="D208" s="60" t="s">
        <v>435</v>
      </c>
      <c r="E208" s="60"/>
    </row>
    <row r="209" spans="1:5">
      <c r="A209" s="198"/>
      <c r="B209" s="60">
        <v>5</v>
      </c>
      <c r="C209" s="60" t="s">
        <v>345</v>
      </c>
      <c r="D209" s="60" t="s">
        <v>435</v>
      </c>
      <c r="E209" s="60"/>
    </row>
    <row r="210" spans="1:5">
      <c r="A210" s="198"/>
      <c r="B210" s="60">
        <v>6</v>
      </c>
      <c r="C210" s="60" t="s">
        <v>196</v>
      </c>
      <c r="D210" s="60" t="s">
        <v>435</v>
      </c>
      <c r="E210" s="60"/>
    </row>
    <row r="211" spans="1:5">
      <c r="A211" s="198"/>
      <c r="B211" s="60">
        <v>7</v>
      </c>
      <c r="C211" s="60" t="s">
        <v>197</v>
      </c>
      <c r="D211" s="60" t="s">
        <v>435</v>
      </c>
      <c r="E211" s="60"/>
    </row>
    <row r="212" spans="1:5">
      <c r="A212" s="198"/>
      <c r="B212" s="60">
        <v>8</v>
      </c>
      <c r="C212" s="60" t="s">
        <v>346</v>
      </c>
      <c r="D212" s="60" t="s">
        <v>435</v>
      </c>
      <c r="E212" s="60"/>
    </row>
    <row r="213" spans="1:5">
      <c r="A213" s="198"/>
      <c r="B213" s="60">
        <v>9</v>
      </c>
      <c r="C213" s="60" t="s">
        <v>347</v>
      </c>
      <c r="D213" s="60" t="s">
        <v>435</v>
      </c>
      <c r="E213" s="60"/>
    </row>
    <row r="214" spans="1:5">
      <c r="A214" s="198"/>
      <c r="B214" s="60">
        <v>10</v>
      </c>
      <c r="C214" s="60" t="s">
        <v>348</v>
      </c>
      <c r="D214" s="60" t="s">
        <v>435</v>
      </c>
      <c r="E214" s="60"/>
    </row>
    <row r="215" spans="1:5">
      <c r="A215" s="198"/>
      <c r="B215" s="60">
        <v>11</v>
      </c>
      <c r="C215" s="60" t="s">
        <v>349</v>
      </c>
      <c r="D215" s="60" t="s">
        <v>435</v>
      </c>
      <c r="E215" s="60"/>
    </row>
    <row r="216" spans="1:5">
      <c r="A216" s="198"/>
      <c r="B216" s="60">
        <v>12</v>
      </c>
      <c r="C216" s="60" t="s">
        <v>198</v>
      </c>
      <c r="D216" s="60" t="s">
        <v>435</v>
      </c>
      <c r="E216" s="60"/>
    </row>
    <row r="217" spans="1:5">
      <c r="A217" s="198"/>
      <c r="B217" s="60">
        <v>13</v>
      </c>
      <c r="C217" s="60" t="s">
        <v>350</v>
      </c>
      <c r="D217" s="60" t="s">
        <v>435</v>
      </c>
      <c r="E217" s="60"/>
    </row>
    <row r="218" spans="1:5">
      <c r="A218" s="198"/>
      <c r="B218" s="60">
        <v>14</v>
      </c>
      <c r="C218" s="60" t="s">
        <v>351</v>
      </c>
      <c r="D218" s="60" t="s">
        <v>435</v>
      </c>
      <c r="E218" s="60"/>
    </row>
    <row r="219" spans="1:5">
      <c r="A219" s="198"/>
      <c r="B219" s="60">
        <v>15</v>
      </c>
      <c r="C219" s="60" t="s">
        <v>352</v>
      </c>
      <c r="D219" s="60" t="s">
        <v>435</v>
      </c>
      <c r="E219" s="60"/>
    </row>
    <row r="220" spans="1:5">
      <c r="A220" s="198"/>
      <c r="B220" s="60">
        <v>16</v>
      </c>
      <c r="C220" s="60" t="s">
        <v>353</v>
      </c>
      <c r="D220" s="60" t="s">
        <v>435</v>
      </c>
      <c r="E220" s="60"/>
    </row>
    <row r="221" spans="1:5">
      <c r="A221" s="198"/>
      <c r="B221" s="60">
        <v>17</v>
      </c>
      <c r="C221" s="60" t="s">
        <v>448</v>
      </c>
      <c r="D221" s="60" t="s">
        <v>435</v>
      </c>
      <c r="E221" s="60"/>
    </row>
    <row r="222" spans="1:5">
      <c r="A222" s="198"/>
      <c r="B222" s="60">
        <v>18</v>
      </c>
      <c r="C222" s="60" t="s">
        <v>199</v>
      </c>
      <c r="D222" s="60" t="s">
        <v>435</v>
      </c>
      <c r="E222" s="60"/>
    </row>
    <row r="223" spans="1:5">
      <c r="A223" s="198"/>
      <c r="B223" s="60">
        <v>19</v>
      </c>
      <c r="C223" s="60" t="s">
        <v>355</v>
      </c>
      <c r="D223" s="60" t="s">
        <v>435</v>
      </c>
      <c r="E223" s="60"/>
    </row>
    <row r="224" spans="1:5">
      <c r="A224" s="198"/>
      <c r="B224" s="60">
        <v>20</v>
      </c>
      <c r="C224" s="60" t="s">
        <v>356</v>
      </c>
      <c r="D224" s="60" t="s">
        <v>435</v>
      </c>
      <c r="E224" s="60"/>
    </row>
    <row r="225" spans="1:5">
      <c r="A225" s="198"/>
      <c r="B225" s="60">
        <v>21</v>
      </c>
      <c r="C225" s="60" t="s">
        <v>357</v>
      </c>
      <c r="D225" s="60" t="s">
        <v>435</v>
      </c>
      <c r="E225" s="60"/>
    </row>
    <row r="226" spans="1:5">
      <c r="A226" s="198"/>
      <c r="B226" s="60">
        <v>22</v>
      </c>
      <c r="C226" s="60" t="s">
        <v>358</v>
      </c>
      <c r="D226" s="60" t="s">
        <v>435</v>
      </c>
      <c r="E226" s="60"/>
    </row>
    <row r="227" spans="1:5">
      <c r="A227" s="198"/>
      <c r="B227" s="60">
        <v>23</v>
      </c>
      <c r="C227" s="60" t="s">
        <v>359</v>
      </c>
      <c r="D227" s="60" t="s">
        <v>435</v>
      </c>
      <c r="E227" s="60"/>
    </row>
    <row r="228" spans="1:5">
      <c r="A228" s="143" t="s">
        <v>7</v>
      </c>
      <c r="B228" s="47">
        <v>1</v>
      </c>
      <c r="C228" s="47" t="s">
        <v>201</v>
      </c>
      <c r="D228" s="47" t="s">
        <v>435</v>
      </c>
      <c r="E228" s="47"/>
    </row>
    <row r="229" spans="1:5">
      <c r="A229" s="143"/>
      <c r="B229" s="47">
        <v>2</v>
      </c>
      <c r="C229" s="47" t="s">
        <v>205</v>
      </c>
      <c r="D229" s="47" t="s">
        <v>435</v>
      </c>
      <c r="E229" s="47"/>
    </row>
    <row r="230" spans="1:5">
      <c r="A230" s="143"/>
      <c r="B230" s="47">
        <v>3</v>
      </c>
      <c r="C230" s="47" t="s">
        <v>204</v>
      </c>
      <c r="D230" s="47" t="s">
        <v>435</v>
      </c>
      <c r="E230" s="47"/>
    </row>
  </sheetData>
  <mergeCells count="8">
    <mergeCell ref="A162:A204"/>
    <mergeCell ref="A205:A227"/>
    <mergeCell ref="A228:A230"/>
    <mergeCell ref="A1:E1"/>
    <mergeCell ref="A3:A41"/>
    <mergeCell ref="A42:A82"/>
    <mergeCell ref="A83:A120"/>
    <mergeCell ref="A121:A161"/>
  </mergeCells>
  <phoneticPr fontId="19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zoomScale="85" zoomScaleNormal="85" workbookViewId="0">
      <selection activeCell="A42" sqref="A42"/>
    </sheetView>
  </sheetViews>
  <sheetFormatPr defaultColWidth="9" defaultRowHeight="14.25"/>
  <cols>
    <col min="1" max="2" width="17.5" customWidth="1"/>
    <col min="3" max="3" width="14.625" customWidth="1"/>
    <col min="4" max="4" width="9.125" customWidth="1"/>
    <col min="5" max="5" width="20.25" customWidth="1"/>
    <col min="6" max="6" width="7.625" customWidth="1"/>
    <col min="7" max="7" width="11.25" customWidth="1"/>
    <col min="8" max="8" width="7.625" customWidth="1"/>
  </cols>
  <sheetData>
    <row r="1" spans="1:8" s="8" customFormat="1" ht="22.5">
      <c r="A1" s="117" t="s">
        <v>20</v>
      </c>
      <c r="B1" s="117"/>
      <c r="C1" s="117"/>
      <c r="D1" s="117"/>
      <c r="E1" s="117"/>
      <c r="F1" s="117"/>
      <c r="G1" s="117"/>
      <c r="H1" s="117"/>
    </row>
    <row r="2" spans="1:8" s="42" customFormat="1" ht="20.25">
      <c r="A2" s="38" t="s">
        <v>21</v>
      </c>
      <c r="B2" s="38" t="s">
        <v>22</v>
      </c>
      <c r="C2" s="38" t="s">
        <v>23</v>
      </c>
      <c r="D2" s="38" t="s">
        <v>24</v>
      </c>
      <c r="E2" s="38" t="s">
        <v>25</v>
      </c>
      <c r="F2" s="38" t="s">
        <v>26</v>
      </c>
      <c r="G2" s="43" t="s">
        <v>27</v>
      </c>
      <c r="H2" s="38" t="s">
        <v>28</v>
      </c>
    </row>
    <row r="3" spans="1:8" ht="18.75">
      <c r="A3" s="58" t="s">
        <v>1</v>
      </c>
      <c r="B3" s="118" t="s">
        <v>34</v>
      </c>
      <c r="C3" s="119"/>
      <c r="D3" s="119"/>
      <c r="E3" s="119"/>
      <c r="F3" s="119"/>
      <c r="G3" s="119"/>
      <c r="H3" s="120"/>
    </row>
    <row r="4" spans="1:8" ht="18.75">
      <c r="A4" s="58" t="s">
        <v>2</v>
      </c>
      <c r="B4" s="121"/>
      <c r="C4" s="122"/>
      <c r="D4" s="122"/>
      <c r="E4" s="122"/>
      <c r="F4" s="122"/>
      <c r="G4" s="122"/>
      <c r="H4" s="123"/>
    </row>
    <row r="5" spans="1:8" ht="18.75" customHeight="1">
      <c r="A5" s="47" t="s">
        <v>3</v>
      </c>
      <c r="B5" s="121"/>
      <c r="C5" s="122"/>
      <c r="D5" s="122"/>
      <c r="E5" s="122"/>
      <c r="F5" s="122"/>
      <c r="G5" s="122"/>
      <c r="H5" s="123"/>
    </row>
    <row r="6" spans="1:8" ht="18.75" customHeight="1">
      <c r="A6" s="47" t="s">
        <v>4</v>
      </c>
      <c r="B6" s="121"/>
      <c r="C6" s="122"/>
      <c r="D6" s="122"/>
      <c r="E6" s="122"/>
      <c r="F6" s="122"/>
      <c r="G6" s="122"/>
      <c r="H6" s="123"/>
    </row>
    <row r="7" spans="1:8" ht="18.75" customHeight="1">
      <c r="A7" s="47" t="s">
        <v>5</v>
      </c>
      <c r="B7" s="121"/>
      <c r="C7" s="122"/>
      <c r="D7" s="122"/>
      <c r="E7" s="122"/>
      <c r="F7" s="122"/>
      <c r="G7" s="122"/>
      <c r="H7" s="123"/>
    </row>
    <row r="8" spans="1:8" ht="18.75" customHeight="1">
      <c r="A8" s="47" t="s">
        <v>6</v>
      </c>
      <c r="B8" s="121"/>
      <c r="C8" s="122"/>
      <c r="D8" s="122"/>
      <c r="E8" s="122"/>
      <c r="F8" s="122"/>
      <c r="G8" s="122"/>
      <c r="H8" s="123"/>
    </row>
    <row r="9" spans="1:8" ht="17.45" customHeight="1">
      <c r="A9" s="47" t="s">
        <v>7</v>
      </c>
      <c r="B9" s="124"/>
      <c r="C9" s="125"/>
      <c r="D9" s="125"/>
      <c r="E9" s="125"/>
      <c r="F9" s="125"/>
      <c r="G9" s="125"/>
      <c r="H9" s="126"/>
    </row>
    <row r="10" spans="1:8" ht="17.45" customHeight="1"/>
    <row r="11" spans="1:8" ht="17.45" customHeight="1"/>
    <row r="12" spans="1:8" ht="17.45" customHeight="1"/>
    <row r="13" spans="1:8" ht="17.45" customHeight="1"/>
    <row r="14" spans="1:8" ht="17.45" customHeight="1"/>
    <row r="24" spans="6:6">
      <c r="F24" s="44"/>
    </row>
  </sheetData>
  <mergeCells count="2">
    <mergeCell ref="A1:H1"/>
    <mergeCell ref="B3:H9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7"/>
  <sheetViews>
    <sheetView zoomScale="70" zoomScaleNormal="70" workbookViewId="0">
      <selection activeCell="F287" sqref="F287"/>
    </sheetView>
  </sheetViews>
  <sheetFormatPr defaultColWidth="8.25" defaultRowHeight="18.75"/>
  <cols>
    <col min="1" max="2" width="23.25" style="37" customWidth="1"/>
    <col min="3" max="3" width="16.75" style="37" customWidth="1"/>
    <col min="4" max="4" width="24.25" style="37" bestFit="1" customWidth="1"/>
    <col min="5" max="5" width="65.125" style="37" customWidth="1"/>
    <col min="6" max="6" width="33.625" style="37" customWidth="1"/>
    <col min="7" max="7" width="17.375" style="37" customWidth="1"/>
    <col min="8" max="16384" width="8.25" style="37"/>
  </cols>
  <sheetData>
    <row r="1" spans="1:7" ht="23.1" customHeight="1">
      <c r="A1" s="141" t="s">
        <v>648</v>
      </c>
      <c r="B1" s="142"/>
      <c r="C1" s="142"/>
      <c r="D1" s="142"/>
      <c r="E1" s="142"/>
      <c r="F1" s="142"/>
      <c r="G1" s="142"/>
    </row>
    <row r="2" spans="1:7" s="36" customFormat="1" ht="20.25">
      <c r="A2" s="40" t="s">
        <v>21</v>
      </c>
      <c r="B2" s="40" t="s">
        <v>35</v>
      </c>
      <c r="C2" s="96" t="s">
        <v>23</v>
      </c>
      <c r="D2" s="40" t="s">
        <v>24</v>
      </c>
      <c r="E2" s="99" t="s">
        <v>25</v>
      </c>
      <c r="F2" s="41" t="s">
        <v>36</v>
      </c>
      <c r="G2" s="40" t="s">
        <v>37</v>
      </c>
    </row>
    <row r="3" spans="1:7">
      <c r="A3" s="127" t="s">
        <v>524</v>
      </c>
      <c r="B3" s="127" t="s">
        <v>56</v>
      </c>
      <c r="C3" s="118">
        <v>2022363636</v>
      </c>
      <c r="D3" s="47" t="s">
        <v>57</v>
      </c>
      <c r="E3" s="77" t="s">
        <v>53</v>
      </c>
      <c r="F3" s="50" t="s">
        <v>665</v>
      </c>
      <c r="G3" s="127">
        <v>6</v>
      </c>
    </row>
    <row r="4" spans="1:7">
      <c r="A4" s="128"/>
      <c r="B4" s="128"/>
      <c r="C4" s="121"/>
      <c r="D4" s="47" t="s">
        <v>57</v>
      </c>
      <c r="E4" s="77" t="s">
        <v>450</v>
      </c>
      <c r="F4" s="50" t="s">
        <v>665</v>
      </c>
      <c r="G4" s="128"/>
    </row>
    <row r="5" spans="1:7">
      <c r="A5" s="128"/>
      <c r="B5" s="128"/>
      <c r="C5" s="124"/>
      <c r="D5" s="47" t="s">
        <v>57</v>
      </c>
      <c r="E5" s="77" t="s">
        <v>451</v>
      </c>
      <c r="F5" s="50" t="s">
        <v>665</v>
      </c>
      <c r="G5" s="129"/>
    </row>
    <row r="6" spans="1:7">
      <c r="A6" s="128"/>
      <c r="B6" s="129"/>
      <c r="C6" s="76">
        <v>2022363631</v>
      </c>
      <c r="D6" s="47" t="s">
        <v>452</v>
      </c>
      <c r="E6" s="77" t="s">
        <v>53</v>
      </c>
      <c r="F6" s="50" t="s">
        <v>665</v>
      </c>
      <c r="G6" s="47">
        <v>2</v>
      </c>
    </row>
    <row r="7" spans="1:7">
      <c r="A7" s="128"/>
      <c r="B7" s="127" t="s">
        <v>52</v>
      </c>
      <c r="C7" s="118">
        <v>2022363739</v>
      </c>
      <c r="D7" s="47" t="s">
        <v>453</v>
      </c>
      <c r="E7" s="77" t="s">
        <v>451</v>
      </c>
      <c r="F7" s="50" t="s">
        <v>665</v>
      </c>
      <c r="G7" s="127">
        <v>10</v>
      </c>
    </row>
    <row r="8" spans="1:7">
      <c r="A8" s="128"/>
      <c r="B8" s="128"/>
      <c r="C8" s="121"/>
      <c r="D8" s="47" t="s">
        <v>453</v>
      </c>
      <c r="E8" s="77" t="s">
        <v>55</v>
      </c>
      <c r="F8" s="50" t="s">
        <v>665</v>
      </c>
      <c r="G8" s="128"/>
    </row>
    <row r="9" spans="1:7">
      <c r="A9" s="128"/>
      <c r="B9" s="128"/>
      <c r="C9" s="121"/>
      <c r="D9" s="47" t="s">
        <v>453</v>
      </c>
      <c r="E9" s="77" t="s">
        <v>53</v>
      </c>
      <c r="F9" s="51" t="s">
        <v>661</v>
      </c>
      <c r="G9" s="128"/>
    </row>
    <row r="10" spans="1:7">
      <c r="A10" s="128"/>
      <c r="B10" s="128"/>
      <c r="C10" s="121"/>
      <c r="D10" s="47" t="s">
        <v>453</v>
      </c>
      <c r="E10" s="77" t="s">
        <v>454</v>
      </c>
      <c r="F10" s="115" t="s">
        <v>682</v>
      </c>
      <c r="G10" s="128"/>
    </row>
    <row r="11" spans="1:7">
      <c r="A11" s="128"/>
      <c r="B11" s="128"/>
      <c r="C11" s="124"/>
      <c r="D11" s="47" t="s">
        <v>453</v>
      </c>
      <c r="E11" s="77" t="s">
        <v>54</v>
      </c>
      <c r="F11" s="115" t="s">
        <v>682</v>
      </c>
      <c r="G11" s="129"/>
    </row>
    <row r="12" spans="1:7">
      <c r="A12" s="128"/>
      <c r="B12" s="128"/>
      <c r="C12" s="76">
        <v>2022363733</v>
      </c>
      <c r="D12" s="47" t="s">
        <v>455</v>
      </c>
      <c r="E12" s="77" t="s">
        <v>55</v>
      </c>
      <c r="F12" s="115" t="s">
        <v>665</v>
      </c>
      <c r="G12" s="47">
        <v>2</v>
      </c>
    </row>
    <row r="13" spans="1:7">
      <c r="A13" s="128"/>
      <c r="B13" s="128"/>
      <c r="C13" s="76">
        <v>2022363718</v>
      </c>
      <c r="D13" s="47" t="s">
        <v>456</v>
      </c>
      <c r="E13" s="77" t="s">
        <v>58</v>
      </c>
      <c r="F13" s="115" t="s">
        <v>682</v>
      </c>
      <c r="G13" s="47">
        <v>2</v>
      </c>
    </row>
    <row r="14" spans="1:7">
      <c r="A14" s="128"/>
      <c r="B14" s="129"/>
      <c r="C14" s="76">
        <v>2022363709</v>
      </c>
      <c r="D14" s="47" t="s">
        <v>457</v>
      </c>
      <c r="E14" s="77" t="s">
        <v>451</v>
      </c>
      <c r="F14" s="115" t="s">
        <v>682</v>
      </c>
      <c r="G14" s="47">
        <v>2</v>
      </c>
    </row>
    <row r="15" spans="1:7" ht="17.45" customHeight="1">
      <c r="A15" s="128"/>
      <c r="B15" s="127" t="s">
        <v>29</v>
      </c>
      <c r="C15" s="76">
        <v>2024363218</v>
      </c>
      <c r="D15" s="47" t="s">
        <v>458</v>
      </c>
      <c r="E15" s="77" t="s">
        <v>33</v>
      </c>
      <c r="F15" s="115" t="s">
        <v>683</v>
      </c>
      <c r="G15" s="127">
        <v>6</v>
      </c>
    </row>
    <row r="16" spans="1:7">
      <c r="A16" s="128"/>
      <c r="B16" s="128"/>
      <c r="C16" s="118">
        <v>2024363202</v>
      </c>
      <c r="D16" s="47" t="s">
        <v>459</v>
      </c>
      <c r="E16" s="77" t="s">
        <v>40</v>
      </c>
      <c r="F16" s="115" t="s">
        <v>683</v>
      </c>
      <c r="G16" s="128"/>
    </row>
    <row r="17" spans="1:7">
      <c r="A17" s="128"/>
      <c r="B17" s="129"/>
      <c r="C17" s="124"/>
      <c r="D17" s="47" t="s">
        <v>459</v>
      </c>
      <c r="E17" s="77" t="s">
        <v>44</v>
      </c>
      <c r="F17" s="115" t="s">
        <v>665</v>
      </c>
      <c r="G17" s="129"/>
    </row>
    <row r="18" spans="1:7">
      <c r="A18" s="128"/>
      <c r="B18" s="47" t="s">
        <v>223</v>
      </c>
      <c r="C18" s="76">
        <v>2022363514</v>
      </c>
      <c r="D18" s="47" t="s">
        <v>460</v>
      </c>
      <c r="E18" s="77" t="s">
        <v>461</v>
      </c>
      <c r="F18" s="115" t="s">
        <v>667</v>
      </c>
      <c r="G18" s="47">
        <v>2</v>
      </c>
    </row>
    <row r="19" spans="1:7">
      <c r="A19" s="128"/>
      <c r="B19" s="127" t="s">
        <v>220</v>
      </c>
      <c r="C19" s="76">
        <v>2022363234</v>
      </c>
      <c r="D19" s="47" t="s">
        <v>462</v>
      </c>
      <c r="E19" s="77" t="s">
        <v>463</v>
      </c>
      <c r="F19" s="115" t="s">
        <v>667</v>
      </c>
      <c r="G19" s="127">
        <v>4</v>
      </c>
    </row>
    <row r="20" spans="1:7">
      <c r="A20" s="128"/>
      <c r="B20" s="129"/>
      <c r="C20" s="76">
        <v>2022363240</v>
      </c>
      <c r="D20" s="47" t="s">
        <v>464</v>
      </c>
      <c r="E20" s="77" t="s">
        <v>463</v>
      </c>
      <c r="F20" s="115" t="s">
        <v>661</v>
      </c>
      <c r="G20" s="129"/>
    </row>
    <row r="21" spans="1:7">
      <c r="A21" s="128"/>
      <c r="B21" s="47" t="s">
        <v>237</v>
      </c>
      <c r="C21" s="76">
        <v>2024363343</v>
      </c>
      <c r="D21" s="47" t="s">
        <v>465</v>
      </c>
      <c r="E21" s="77" t="s">
        <v>466</v>
      </c>
      <c r="F21" s="51" t="s">
        <v>661</v>
      </c>
      <c r="G21" s="47">
        <v>2</v>
      </c>
    </row>
    <row r="22" spans="1:7">
      <c r="A22" s="128"/>
      <c r="B22" s="47" t="s">
        <v>63</v>
      </c>
      <c r="C22" s="76">
        <v>2023363213</v>
      </c>
      <c r="D22" s="47" t="s">
        <v>467</v>
      </c>
      <c r="E22" s="77" t="s">
        <v>48</v>
      </c>
      <c r="F22" s="50" t="s">
        <v>682</v>
      </c>
      <c r="G22" s="47">
        <v>2</v>
      </c>
    </row>
    <row r="23" spans="1:7">
      <c r="A23" s="128"/>
      <c r="B23" s="47" t="s">
        <v>241</v>
      </c>
      <c r="C23" s="76">
        <v>2024364313</v>
      </c>
      <c r="D23" s="47" t="s">
        <v>468</v>
      </c>
      <c r="E23" s="77" t="s">
        <v>469</v>
      </c>
      <c r="F23" s="50" t="s">
        <v>684</v>
      </c>
      <c r="G23" s="47">
        <v>2</v>
      </c>
    </row>
    <row r="24" spans="1:7">
      <c r="A24" s="128"/>
      <c r="B24" s="127" t="s">
        <v>230</v>
      </c>
      <c r="C24" s="118">
        <v>2023363512</v>
      </c>
      <c r="D24" s="47" t="s">
        <v>470</v>
      </c>
      <c r="E24" s="77" t="s">
        <v>471</v>
      </c>
      <c r="F24" s="51" t="s">
        <v>683</v>
      </c>
      <c r="G24" s="127">
        <v>6</v>
      </c>
    </row>
    <row r="25" spans="1:7">
      <c r="A25" s="128"/>
      <c r="B25" s="128"/>
      <c r="C25" s="121"/>
      <c r="D25" s="47" t="s">
        <v>470</v>
      </c>
      <c r="E25" s="77" t="s">
        <v>472</v>
      </c>
      <c r="F25" s="51" t="s">
        <v>684</v>
      </c>
      <c r="G25" s="128"/>
    </row>
    <row r="26" spans="1:7" ht="17.45" customHeight="1">
      <c r="A26" s="129"/>
      <c r="B26" s="129"/>
      <c r="C26" s="124"/>
      <c r="D26" s="47" t="s">
        <v>470</v>
      </c>
      <c r="E26" s="77" t="s">
        <v>473</v>
      </c>
      <c r="F26" s="51" t="s">
        <v>685</v>
      </c>
      <c r="G26" s="129"/>
    </row>
    <row r="27" spans="1:7">
      <c r="A27" s="127" t="s">
        <v>2</v>
      </c>
      <c r="B27" s="138" t="s">
        <v>113</v>
      </c>
      <c r="C27" s="76">
        <v>2024284303</v>
      </c>
      <c r="D27" s="47" t="s">
        <v>474</v>
      </c>
      <c r="E27" s="77" t="s">
        <v>115</v>
      </c>
      <c r="F27" s="51" t="s">
        <v>663</v>
      </c>
      <c r="G27" s="47">
        <v>3</v>
      </c>
    </row>
    <row r="28" spans="1:7">
      <c r="A28" s="128"/>
      <c r="B28" s="140"/>
      <c r="C28" s="76">
        <v>2024284303</v>
      </c>
      <c r="D28" s="47" t="s">
        <v>474</v>
      </c>
      <c r="E28" s="77" t="s">
        <v>114</v>
      </c>
      <c r="F28" s="51" t="s">
        <v>665</v>
      </c>
      <c r="G28" s="47">
        <v>2</v>
      </c>
    </row>
    <row r="29" spans="1:7">
      <c r="A29" s="128"/>
      <c r="B29" s="140"/>
      <c r="C29" s="76">
        <v>2024284303</v>
      </c>
      <c r="D29" s="47" t="s">
        <v>474</v>
      </c>
      <c r="E29" s="77" t="s">
        <v>86</v>
      </c>
      <c r="F29" s="51" t="s">
        <v>665</v>
      </c>
      <c r="G29" s="47">
        <v>2</v>
      </c>
    </row>
    <row r="30" spans="1:7">
      <c r="A30" s="128"/>
      <c r="B30" s="140"/>
      <c r="C30" s="76">
        <v>2024284303</v>
      </c>
      <c r="D30" s="47" t="s">
        <v>474</v>
      </c>
      <c r="E30" s="100" t="s">
        <v>116</v>
      </c>
      <c r="F30" s="51" t="s">
        <v>684</v>
      </c>
      <c r="G30" s="59">
        <v>2</v>
      </c>
    </row>
    <row r="31" spans="1:7" ht="17.45" customHeight="1">
      <c r="A31" s="128"/>
      <c r="B31" s="140"/>
      <c r="C31" s="76">
        <v>2024284303</v>
      </c>
      <c r="D31" s="47" t="s">
        <v>474</v>
      </c>
      <c r="E31" s="100" t="s">
        <v>87</v>
      </c>
      <c r="F31" s="51" t="s">
        <v>683</v>
      </c>
      <c r="G31" s="59">
        <v>2</v>
      </c>
    </row>
    <row r="32" spans="1:7">
      <c r="A32" s="128"/>
      <c r="B32" s="140"/>
      <c r="C32" s="76">
        <v>2024284326</v>
      </c>
      <c r="D32" s="47" t="s">
        <v>475</v>
      </c>
      <c r="E32" s="77" t="s">
        <v>115</v>
      </c>
      <c r="F32" s="51" t="s">
        <v>661</v>
      </c>
      <c r="G32" s="59">
        <v>3</v>
      </c>
    </row>
    <row r="33" spans="1:7">
      <c r="A33" s="128"/>
      <c r="B33" s="140"/>
      <c r="C33" s="76">
        <v>2024284326</v>
      </c>
      <c r="D33" s="47" t="s">
        <v>475</v>
      </c>
      <c r="E33" s="77" t="s">
        <v>114</v>
      </c>
      <c r="F33" s="51" t="s">
        <v>685</v>
      </c>
      <c r="G33" s="59">
        <v>2</v>
      </c>
    </row>
    <row r="34" spans="1:7">
      <c r="A34" s="128"/>
      <c r="B34" s="139"/>
      <c r="C34" s="76">
        <v>2024284310</v>
      </c>
      <c r="D34" s="47" t="s">
        <v>476</v>
      </c>
      <c r="E34" s="100" t="s">
        <v>86</v>
      </c>
      <c r="F34" s="51" t="s">
        <v>663</v>
      </c>
      <c r="G34" s="59">
        <v>2</v>
      </c>
    </row>
    <row r="35" spans="1:7">
      <c r="A35" s="128"/>
      <c r="B35" s="138" t="s">
        <v>71</v>
      </c>
      <c r="C35" s="76">
        <v>2022283405</v>
      </c>
      <c r="D35" s="47" t="s">
        <v>477</v>
      </c>
      <c r="E35" s="77" t="s">
        <v>70</v>
      </c>
      <c r="F35" s="51" t="s">
        <v>665</v>
      </c>
      <c r="G35" s="47">
        <v>2</v>
      </c>
    </row>
    <row r="36" spans="1:7">
      <c r="A36" s="128"/>
      <c r="B36" s="140"/>
      <c r="C36" s="76">
        <v>2022283405</v>
      </c>
      <c r="D36" s="47" t="s">
        <v>477</v>
      </c>
      <c r="E36" s="100" t="s">
        <v>58</v>
      </c>
      <c r="F36" s="51" t="s">
        <v>665</v>
      </c>
      <c r="G36" s="59">
        <v>2</v>
      </c>
    </row>
    <row r="37" spans="1:7">
      <c r="A37" s="128"/>
      <c r="B37" s="140"/>
      <c r="C37" s="76">
        <v>2022283431</v>
      </c>
      <c r="D37" s="47" t="s">
        <v>478</v>
      </c>
      <c r="E37" s="77" t="s">
        <v>70</v>
      </c>
      <c r="F37" s="51" t="s">
        <v>684</v>
      </c>
      <c r="G37" s="47">
        <v>2</v>
      </c>
    </row>
    <row r="38" spans="1:7">
      <c r="A38" s="128"/>
      <c r="B38" s="140"/>
      <c r="C38" s="76">
        <v>2022283431</v>
      </c>
      <c r="D38" s="47" t="s">
        <v>478</v>
      </c>
      <c r="E38" s="100" t="s">
        <v>58</v>
      </c>
      <c r="F38" s="51" t="s">
        <v>661</v>
      </c>
      <c r="G38" s="59">
        <v>2</v>
      </c>
    </row>
    <row r="39" spans="1:7">
      <c r="A39" s="128"/>
      <c r="B39" s="140"/>
      <c r="C39" s="76">
        <v>2022283431</v>
      </c>
      <c r="D39" s="47" t="s">
        <v>478</v>
      </c>
      <c r="E39" s="100" t="s">
        <v>69</v>
      </c>
      <c r="F39" s="51" t="s">
        <v>661</v>
      </c>
      <c r="G39" s="59">
        <v>2</v>
      </c>
    </row>
    <row r="40" spans="1:7">
      <c r="A40" s="128"/>
      <c r="B40" s="140"/>
      <c r="C40" s="76">
        <v>2022283438</v>
      </c>
      <c r="D40" s="47" t="s">
        <v>479</v>
      </c>
      <c r="E40" s="77" t="s">
        <v>70</v>
      </c>
      <c r="F40" s="54" t="s">
        <v>665</v>
      </c>
      <c r="G40" s="47">
        <v>2</v>
      </c>
    </row>
    <row r="41" spans="1:7" ht="17.45" customHeight="1">
      <c r="A41" s="128"/>
      <c r="B41" s="140"/>
      <c r="C41" s="76">
        <v>2022283438</v>
      </c>
      <c r="D41" s="47" t="s">
        <v>479</v>
      </c>
      <c r="E41" s="100" t="s">
        <v>58</v>
      </c>
      <c r="F41" s="54" t="s">
        <v>682</v>
      </c>
      <c r="G41" s="59">
        <v>2</v>
      </c>
    </row>
    <row r="42" spans="1:7">
      <c r="A42" s="128"/>
      <c r="B42" s="139"/>
      <c r="C42" s="76">
        <v>2022283429</v>
      </c>
      <c r="D42" s="47" t="s">
        <v>480</v>
      </c>
      <c r="E42" s="100" t="s">
        <v>58</v>
      </c>
      <c r="F42" s="54" t="s">
        <v>682</v>
      </c>
      <c r="G42" s="59">
        <v>2</v>
      </c>
    </row>
    <row r="43" spans="1:7" ht="17.45" customHeight="1">
      <c r="A43" s="128"/>
      <c r="B43" s="138" t="s">
        <v>98</v>
      </c>
      <c r="C43" s="76">
        <v>2022283118</v>
      </c>
      <c r="D43" s="47" t="s">
        <v>481</v>
      </c>
      <c r="E43" s="100" t="s">
        <v>84</v>
      </c>
      <c r="F43" s="54" t="s">
        <v>663</v>
      </c>
      <c r="G43" s="59">
        <v>3</v>
      </c>
    </row>
    <row r="44" spans="1:7">
      <c r="A44" s="128"/>
      <c r="B44" s="140"/>
      <c r="C44" s="76">
        <v>2022283121</v>
      </c>
      <c r="D44" s="47" t="s">
        <v>482</v>
      </c>
      <c r="E44" s="100" t="s">
        <v>83</v>
      </c>
      <c r="F44" s="54" t="s">
        <v>685</v>
      </c>
      <c r="G44" s="59">
        <v>2</v>
      </c>
    </row>
    <row r="45" spans="1:7">
      <c r="A45" s="128"/>
      <c r="B45" s="140"/>
      <c r="C45" s="76">
        <v>2022283121</v>
      </c>
      <c r="D45" s="47" t="s">
        <v>482</v>
      </c>
      <c r="E45" s="100" t="s">
        <v>100</v>
      </c>
      <c r="F45" s="54" t="s">
        <v>683</v>
      </c>
      <c r="G45" s="59">
        <v>2</v>
      </c>
    </row>
    <row r="46" spans="1:7">
      <c r="A46" s="128"/>
      <c r="B46" s="139"/>
      <c r="C46" s="76">
        <v>2022283107</v>
      </c>
      <c r="D46" s="47" t="s">
        <v>483</v>
      </c>
      <c r="E46" s="100" t="s">
        <v>83</v>
      </c>
      <c r="F46" s="54" t="s">
        <v>661</v>
      </c>
      <c r="G46" s="59">
        <v>2</v>
      </c>
    </row>
    <row r="47" spans="1:7" ht="17.45" customHeight="1">
      <c r="A47" s="128"/>
      <c r="B47" s="138" t="s">
        <v>99</v>
      </c>
      <c r="C47" s="76">
        <v>2022283242</v>
      </c>
      <c r="D47" s="47" t="s">
        <v>484</v>
      </c>
      <c r="E47" s="100" t="s">
        <v>84</v>
      </c>
      <c r="F47" s="54" t="s">
        <v>663</v>
      </c>
      <c r="G47" s="59">
        <v>3</v>
      </c>
    </row>
    <row r="48" spans="1:7">
      <c r="A48" s="128"/>
      <c r="B48" s="140"/>
      <c r="C48" s="76">
        <v>2022283223</v>
      </c>
      <c r="D48" s="47" t="s">
        <v>101</v>
      </c>
      <c r="E48" s="100" t="s">
        <v>84</v>
      </c>
      <c r="F48" s="54" t="s">
        <v>682</v>
      </c>
      <c r="G48" s="59">
        <v>3</v>
      </c>
    </row>
    <row r="49" spans="1:7">
      <c r="A49" s="128"/>
      <c r="B49" s="140"/>
      <c r="C49" s="76">
        <v>2022283221</v>
      </c>
      <c r="D49" s="47" t="s">
        <v>485</v>
      </c>
      <c r="E49" s="100" t="s">
        <v>84</v>
      </c>
      <c r="F49" s="54" t="s">
        <v>665</v>
      </c>
      <c r="G49" s="59">
        <v>3</v>
      </c>
    </row>
    <row r="50" spans="1:7">
      <c r="A50" s="128"/>
      <c r="B50" s="140"/>
      <c r="C50" s="76">
        <v>2022283238</v>
      </c>
      <c r="D50" s="47" t="s">
        <v>486</v>
      </c>
      <c r="E50" s="100" t="s">
        <v>84</v>
      </c>
      <c r="F50" s="54" t="s">
        <v>663</v>
      </c>
      <c r="G50" s="59">
        <v>3</v>
      </c>
    </row>
    <row r="51" spans="1:7">
      <c r="A51" s="128"/>
      <c r="B51" s="140"/>
      <c r="C51" s="76">
        <v>2022283238</v>
      </c>
      <c r="D51" s="47" t="s">
        <v>486</v>
      </c>
      <c r="E51" s="100" t="s">
        <v>58</v>
      </c>
      <c r="F51" s="54" t="s">
        <v>665</v>
      </c>
      <c r="G51" s="59">
        <v>2</v>
      </c>
    </row>
    <row r="52" spans="1:7">
      <c r="A52" s="128"/>
      <c r="B52" s="140"/>
      <c r="C52" s="76">
        <v>2022283220</v>
      </c>
      <c r="D52" s="47" t="s">
        <v>487</v>
      </c>
      <c r="E52" s="100" t="s">
        <v>58</v>
      </c>
      <c r="F52" s="54" t="s">
        <v>665</v>
      </c>
      <c r="G52" s="59">
        <v>2</v>
      </c>
    </row>
    <row r="53" spans="1:7">
      <c r="A53" s="128"/>
      <c r="B53" s="139"/>
      <c r="C53" s="76">
        <v>2020213612</v>
      </c>
      <c r="D53" s="47" t="s">
        <v>488</v>
      </c>
      <c r="E53" s="100" t="s">
        <v>58</v>
      </c>
      <c r="F53" s="54" t="s">
        <v>665</v>
      </c>
      <c r="G53" s="59">
        <v>2</v>
      </c>
    </row>
    <row r="54" spans="1:7">
      <c r="A54" s="128"/>
      <c r="B54" s="59" t="s">
        <v>246</v>
      </c>
      <c r="C54" s="76">
        <v>2022273125</v>
      </c>
      <c r="D54" s="47" t="s">
        <v>489</v>
      </c>
      <c r="E54" s="100" t="s">
        <v>58</v>
      </c>
      <c r="F54" s="54" t="s">
        <v>665</v>
      </c>
      <c r="G54" s="59">
        <v>2</v>
      </c>
    </row>
    <row r="55" spans="1:7">
      <c r="A55" s="128"/>
      <c r="B55" s="59" t="s">
        <v>102</v>
      </c>
      <c r="C55" s="76">
        <v>2022273238</v>
      </c>
      <c r="D55" s="47" t="s">
        <v>490</v>
      </c>
      <c r="E55" s="100" t="s">
        <v>103</v>
      </c>
      <c r="F55" s="51" t="s">
        <v>661</v>
      </c>
      <c r="G55" s="59">
        <v>3</v>
      </c>
    </row>
    <row r="56" spans="1:7" ht="17.45" customHeight="1">
      <c r="A56" s="128"/>
      <c r="B56" s="138" t="s">
        <v>73</v>
      </c>
      <c r="C56" s="76">
        <v>2023273117</v>
      </c>
      <c r="D56" s="47" t="s">
        <v>491</v>
      </c>
      <c r="E56" s="77" t="s">
        <v>67</v>
      </c>
      <c r="F56" s="51" t="s">
        <v>661</v>
      </c>
      <c r="G56" s="47">
        <v>2</v>
      </c>
    </row>
    <row r="57" spans="1:7">
      <c r="A57" s="128"/>
      <c r="B57" s="140"/>
      <c r="C57" s="76">
        <v>2023273117</v>
      </c>
      <c r="D57" s="47" t="s">
        <v>491</v>
      </c>
      <c r="E57" s="77" t="s">
        <v>77</v>
      </c>
      <c r="F57" s="51" t="s">
        <v>661</v>
      </c>
      <c r="G57" s="47">
        <v>3</v>
      </c>
    </row>
    <row r="58" spans="1:7">
      <c r="A58" s="128"/>
      <c r="B58" s="139"/>
      <c r="C58" s="76">
        <v>2023273106</v>
      </c>
      <c r="D58" s="47" t="s">
        <v>492</v>
      </c>
      <c r="E58" s="77" t="s">
        <v>77</v>
      </c>
      <c r="F58" s="51" t="s">
        <v>661</v>
      </c>
      <c r="G58" s="47">
        <v>3</v>
      </c>
    </row>
    <row r="59" spans="1:7">
      <c r="A59" s="128"/>
      <c r="B59" s="138" t="s">
        <v>80</v>
      </c>
      <c r="C59" s="76">
        <v>2022273211</v>
      </c>
      <c r="D59" s="47" t="s">
        <v>81</v>
      </c>
      <c r="E59" s="77" t="s">
        <v>67</v>
      </c>
      <c r="F59" s="51" t="s">
        <v>685</v>
      </c>
      <c r="G59" s="59">
        <v>2</v>
      </c>
    </row>
    <row r="60" spans="1:7" ht="17.45" customHeight="1">
      <c r="A60" s="128"/>
      <c r="B60" s="140"/>
      <c r="C60" s="76">
        <v>2022273211</v>
      </c>
      <c r="D60" s="47" t="s">
        <v>81</v>
      </c>
      <c r="E60" s="100" t="s">
        <v>78</v>
      </c>
      <c r="F60" s="51" t="s">
        <v>663</v>
      </c>
      <c r="G60" s="59">
        <v>3</v>
      </c>
    </row>
    <row r="61" spans="1:7">
      <c r="A61" s="128"/>
      <c r="B61" s="140"/>
      <c r="C61" s="76">
        <v>2023273238</v>
      </c>
      <c r="D61" s="47" t="s">
        <v>493</v>
      </c>
      <c r="E61" s="100" t="s">
        <v>78</v>
      </c>
      <c r="F61" s="51" t="s">
        <v>685</v>
      </c>
      <c r="G61" s="59">
        <v>3</v>
      </c>
    </row>
    <row r="62" spans="1:7">
      <c r="A62" s="128"/>
      <c r="B62" s="140"/>
      <c r="C62" s="76">
        <v>2023273213</v>
      </c>
      <c r="D62" s="47" t="s">
        <v>494</v>
      </c>
      <c r="E62" s="100" t="s">
        <v>79</v>
      </c>
      <c r="F62" s="51" t="s">
        <v>685</v>
      </c>
      <c r="G62" s="59">
        <v>3</v>
      </c>
    </row>
    <row r="63" spans="1:7">
      <c r="A63" s="128"/>
      <c r="B63" s="140"/>
      <c r="C63" s="76">
        <v>2023273213</v>
      </c>
      <c r="D63" s="47" t="s">
        <v>494</v>
      </c>
      <c r="E63" s="100" t="s">
        <v>75</v>
      </c>
      <c r="F63" s="51" t="s">
        <v>663</v>
      </c>
      <c r="G63" s="59">
        <v>2</v>
      </c>
    </row>
    <row r="64" spans="1:7" ht="17.45" customHeight="1">
      <c r="A64" s="128"/>
      <c r="B64" s="140"/>
      <c r="C64" s="76">
        <v>2023273213</v>
      </c>
      <c r="D64" s="47" t="s">
        <v>494</v>
      </c>
      <c r="E64" s="100" t="s">
        <v>74</v>
      </c>
      <c r="F64" s="51" t="s">
        <v>663</v>
      </c>
      <c r="G64" s="59">
        <v>3</v>
      </c>
    </row>
    <row r="65" spans="1:7">
      <c r="A65" s="128"/>
      <c r="B65" s="139"/>
      <c r="C65" s="76">
        <v>2023273213</v>
      </c>
      <c r="D65" s="47" t="s">
        <v>494</v>
      </c>
      <c r="E65" s="100" t="s">
        <v>76</v>
      </c>
      <c r="F65" s="51" t="s">
        <v>665</v>
      </c>
      <c r="G65" s="59">
        <v>2</v>
      </c>
    </row>
    <row r="66" spans="1:7">
      <c r="A66" s="128"/>
      <c r="B66" s="138" t="s">
        <v>248</v>
      </c>
      <c r="C66" s="76">
        <v>2023283106</v>
      </c>
      <c r="D66" s="47" t="s">
        <v>495</v>
      </c>
      <c r="E66" s="77" t="s">
        <v>67</v>
      </c>
      <c r="F66" s="51" t="s">
        <v>665</v>
      </c>
      <c r="G66" s="59">
        <v>2</v>
      </c>
    </row>
    <row r="67" spans="1:7">
      <c r="A67" s="128"/>
      <c r="B67" s="140"/>
      <c r="C67" s="76">
        <v>2023283106</v>
      </c>
      <c r="D67" s="47" t="s">
        <v>495</v>
      </c>
      <c r="E67" s="100" t="s">
        <v>496</v>
      </c>
      <c r="F67" s="51" t="s">
        <v>667</v>
      </c>
      <c r="G67" s="59">
        <v>2</v>
      </c>
    </row>
    <row r="68" spans="1:7">
      <c r="A68" s="128"/>
      <c r="B68" s="140"/>
      <c r="C68" s="76">
        <v>2023283106</v>
      </c>
      <c r="D68" s="47" t="s">
        <v>495</v>
      </c>
      <c r="E68" s="100" t="s">
        <v>497</v>
      </c>
      <c r="F68" s="51" t="s">
        <v>684</v>
      </c>
      <c r="G68" s="59">
        <v>3</v>
      </c>
    </row>
    <row r="69" spans="1:7">
      <c r="A69" s="128"/>
      <c r="B69" s="140"/>
      <c r="C69" s="76">
        <v>2023283106</v>
      </c>
      <c r="D69" s="47" t="s">
        <v>495</v>
      </c>
      <c r="E69" s="100" t="s">
        <v>117</v>
      </c>
      <c r="F69" s="51" t="s">
        <v>682</v>
      </c>
      <c r="G69" s="59">
        <v>3</v>
      </c>
    </row>
    <row r="70" spans="1:7">
      <c r="A70" s="128"/>
      <c r="B70" s="140"/>
      <c r="C70" s="76">
        <v>2023283106</v>
      </c>
      <c r="D70" s="47" t="s">
        <v>495</v>
      </c>
      <c r="E70" s="100" t="s">
        <v>87</v>
      </c>
      <c r="F70" s="51" t="s">
        <v>665</v>
      </c>
      <c r="G70" s="59">
        <v>2</v>
      </c>
    </row>
    <row r="71" spans="1:7">
      <c r="A71" s="128"/>
      <c r="B71" s="140"/>
      <c r="C71" s="76">
        <v>2023283106</v>
      </c>
      <c r="D71" s="47" t="s">
        <v>495</v>
      </c>
      <c r="E71" s="100" t="s">
        <v>498</v>
      </c>
      <c r="F71" s="51" t="s">
        <v>667</v>
      </c>
      <c r="G71" s="59">
        <v>3</v>
      </c>
    </row>
    <row r="72" spans="1:7">
      <c r="A72" s="128"/>
      <c r="B72" s="140"/>
      <c r="C72" s="76">
        <v>2023283106</v>
      </c>
      <c r="D72" s="47" t="s">
        <v>495</v>
      </c>
      <c r="E72" s="100" t="s">
        <v>496</v>
      </c>
      <c r="F72" s="51" t="s">
        <v>665</v>
      </c>
      <c r="G72" s="59">
        <v>2</v>
      </c>
    </row>
    <row r="73" spans="1:7">
      <c r="A73" s="128"/>
      <c r="B73" s="140"/>
      <c r="C73" s="76">
        <v>2023283106</v>
      </c>
      <c r="D73" s="47" t="s">
        <v>495</v>
      </c>
      <c r="E73" s="100" t="s">
        <v>87</v>
      </c>
      <c r="F73" s="51" t="s">
        <v>685</v>
      </c>
      <c r="G73" s="59">
        <v>2</v>
      </c>
    </row>
    <row r="74" spans="1:7">
      <c r="A74" s="128"/>
      <c r="B74" s="140"/>
      <c r="C74" s="76">
        <v>2023283106</v>
      </c>
      <c r="D74" s="47" t="s">
        <v>495</v>
      </c>
      <c r="E74" s="100" t="s">
        <v>78</v>
      </c>
      <c r="F74" s="51" t="s">
        <v>685</v>
      </c>
      <c r="G74" s="59">
        <v>3</v>
      </c>
    </row>
    <row r="75" spans="1:7">
      <c r="A75" s="128"/>
      <c r="B75" s="140"/>
      <c r="C75" s="76">
        <v>2023283136</v>
      </c>
      <c r="D75" s="47" t="s">
        <v>499</v>
      </c>
      <c r="E75" s="77" t="s">
        <v>67</v>
      </c>
      <c r="F75" s="51" t="s">
        <v>663</v>
      </c>
      <c r="G75" s="59">
        <v>2</v>
      </c>
    </row>
    <row r="76" spans="1:7">
      <c r="A76" s="128"/>
      <c r="B76" s="140"/>
      <c r="C76" s="76">
        <v>2023283136</v>
      </c>
      <c r="D76" s="47" t="s">
        <v>499</v>
      </c>
      <c r="E76" s="100" t="s">
        <v>496</v>
      </c>
      <c r="F76" s="51" t="s">
        <v>661</v>
      </c>
      <c r="G76" s="59">
        <v>2</v>
      </c>
    </row>
    <row r="77" spans="1:7">
      <c r="A77" s="128"/>
      <c r="B77" s="139"/>
      <c r="C77" s="97">
        <v>2023283143</v>
      </c>
      <c r="D77" s="60" t="s">
        <v>500</v>
      </c>
      <c r="E77" s="100" t="s">
        <v>87</v>
      </c>
      <c r="F77" s="51" t="s">
        <v>684</v>
      </c>
      <c r="G77" s="59">
        <v>2</v>
      </c>
    </row>
    <row r="78" spans="1:7">
      <c r="A78" s="128"/>
      <c r="B78" s="59" t="s">
        <v>250</v>
      </c>
      <c r="C78" s="76">
        <v>2023283315</v>
      </c>
      <c r="D78" s="47" t="s">
        <v>501</v>
      </c>
      <c r="E78" s="77" t="s">
        <v>502</v>
      </c>
      <c r="F78" s="51" t="s">
        <v>682</v>
      </c>
      <c r="G78" s="47">
        <v>3</v>
      </c>
    </row>
    <row r="79" spans="1:7">
      <c r="A79" s="128"/>
      <c r="B79" s="138" t="s">
        <v>92</v>
      </c>
      <c r="C79" s="76">
        <v>2023283405</v>
      </c>
      <c r="D79" s="47" t="s">
        <v>93</v>
      </c>
      <c r="E79" s="77" t="s">
        <v>502</v>
      </c>
      <c r="F79" s="51" t="s">
        <v>665</v>
      </c>
      <c r="G79" s="47">
        <v>3</v>
      </c>
    </row>
    <row r="80" spans="1:7">
      <c r="A80" s="128"/>
      <c r="B80" s="140"/>
      <c r="C80" s="76">
        <v>2023283404</v>
      </c>
      <c r="D80" s="47" t="s">
        <v>503</v>
      </c>
      <c r="E80" s="77" t="s">
        <v>90</v>
      </c>
      <c r="F80" s="51" t="s">
        <v>667</v>
      </c>
      <c r="G80" s="47">
        <v>2</v>
      </c>
    </row>
    <row r="81" spans="1:7">
      <c r="A81" s="128"/>
      <c r="B81" s="139"/>
      <c r="C81" s="76">
        <v>2023283409</v>
      </c>
      <c r="D81" s="47" t="s">
        <v>504</v>
      </c>
      <c r="E81" s="77" t="s">
        <v>505</v>
      </c>
      <c r="F81" s="51" t="s">
        <v>665</v>
      </c>
      <c r="G81" s="47">
        <v>2</v>
      </c>
    </row>
    <row r="82" spans="1:7">
      <c r="A82" s="128"/>
      <c r="B82" s="59" t="s">
        <v>95</v>
      </c>
      <c r="C82" s="76">
        <v>2023293136</v>
      </c>
      <c r="D82" s="47" t="s">
        <v>506</v>
      </c>
      <c r="E82" s="77" t="s">
        <v>94</v>
      </c>
      <c r="F82" s="51" t="s">
        <v>663</v>
      </c>
      <c r="G82" s="47">
        <v>2</v>
      </c>
    </row>
    <row r="83" spans="1:7">
      <c r="A83" s="128"/>
      <c r="B83" s="59" t="s">
        <v>104</v>
      </c>
      <c r="C83" s="76">
        <v>2023283635</v>
      </c>
      <c r="D83" s="47" t="s">
        <v>507</v>
      </c>
      <c r="E83" s="77" t="s">
        <v>105</v>
      </c>
      <c r="F83" s="51" t="s">
        <v>661</v>
      </c>
      <c r="G83" s="47">
        <v>2</v>
      </c>
    </row>
    <row r="84" spans="1:7">
      <c r="A84" s="128"/>
      <c r="B84" s="138" t="s">
        <v>106</v>
      </c>
      <c r="C84" s="76">
        <v>2023283734</v>
      </c>
      <c r="D84" s="47" t="s">
        <v>508</v>
      </c>
      <c r="E84" s="77" t="s">
        <v>105</v>
      </c>
      <c r="F84" s="51" t="s">
        <v>685</v>
      </c>
      <c r="G84" s="47">
        <v>2</v>
      </c>
    </row>
    <row r="85" spans="1:7">
      <c r="A85" s="128"/>
      <c r="B85" s="139"/>
      <c r="C85" s="76">
        <v>2022293141</v>
      </c>
      <c r="D85" s="47" t="s">
        <v>107</v>
      </c>
      <c r="E85" s="77" t="s">
        <v>78</v>
      </c>
      <c r="F85" s="51" t="s">
        <v>661</v>
      </c>
      <c r="G85" s="47">
        <v>3</v>
      </c>
    </row>
    <row r="86" spans="1:7">
      <c r="A86" s="128"/>
      <c r="B86" s="138" t="s">
        <v>108</v>
      </c>
      <c r="C86" s="76">
        <v>2024273140</v>
      </c>
      <c r="D86" s="47" t="s">
        <v>509</v>
      </c>
      <c r="E86" s="77" t="s">
        <v>510</v>
      </c>
      <c r="F86" s="51" t="s">
        <v>684</v>
      </c>
      <c r="G86" s="47">
        <v>2</v>
      </c>
    </row>
    <row r="87" spans="1:7">
      <c r="A87" s="128"/>
      <c r="B87" s="140"/>
      <c r="C87" s="76">
        <v>2024273140</v>
      </c>
      <c r="D87" s="47" t="s">
        <v>509</v>
      </c>
      <c r="E87" s="100" t="s">
        <v>49</v>
      </c>
      <c r="F87" s="51" t="s">
        <v>683</v>
      </c>
      <c r="G87" s="59">
        <v>3</v>
      </c>
    </row>
    <row r="88" spans="1:7">
      <c r="A88" s="128"/>
      <c r="B88" s="140"/>
      <c r="C88" s="76">
        <v>2024273139</v>
      </c>
      <c r="D88" s="47" t="s">
        <v>109</v>
      </c>
      <c r="E88" s="100" t="s">
        <v>30</v>
      </c>
      <c r="F88" s="51" t="s">
        <v>683</v>
      </c>
      <c r="G88" s="59">
        <v>2</v>
      </c>
    </row>
    <row r="89" spans="1:7">
      <c r="A89" s="128"/>
      <c r="B89" s="139"/>
      <c r="C89" s="76">
        <v>2024273139</v>
      </c>
      <c r="D89" s="47" t="s">
        <v>109</v>
      </c>
      <c r="E89" s="100" t="s">
        <v>110</v>
      </c>
      <c r="F89" s="51" t="s">
        <v>665</v>
      </c>
      <c r="G89" s="59">
        <v>2</v>
      </c>
    </row>
    <row r="90" spans="1:7">
      <c r="A90" s="128"/>
      <c r="B90" s="138" t="s">
        <v>258</v>
      </c>
      <c r="C90" s="76">
        <v>2024273205</v>
      </c>
      <c r="D90" s="47" t="s">
        <v>511</v>
      </c>
      <c r="E90" s="100" t="s">
        <v>512</v>
      </c>
      <c r="F90" s="51" t="s">
        <v>683</v>
      </c>
      <c r="G90" s="59">
        <v>2</v>
      </c>
    </row>
    <row r="91" spans="1:7">
      <c r="A91" s="128"/>
      <c r="B91" s="140"/>
      <c r="C91" s="76">
        <v>2024273215</v>
      </c>
      <c r="D91" s="47" t="s">
        <v>513</v>
      </c>
      <c r="E91" s="100" t="s">
        <v>512</v>
      </c>
      <c r="F91" s="51" t="s">
        <v>661</v>
      </c>
      <c r="G91" s="59">
        <v>2</v>
      </c>
    </row>
    <row r="92" spans="1:7">
      <c r="A92" s="128"/>
      <c r="B92" s="140"/>
      <c r="C92" s="76">
        <v>2024273238</v>
      </c>
      <c r="D92" s="47" t="s">
        <v>514</v>
      </c>
      <c r="E92" s="100" t="s">
        <v>44</v>
      </c>
      <c r="F92" s="51" t="s">
        <v>683</v>
      </c>
      <c r="G92" s="59">
        <v>1</v>
      </c>
    </row>
    <row r="93" spans="1:7">
      <c r="A93" s="128"/>
      <c r="B93" s="139"/>
      <c r="C93" s="76">
        <v>2024273238</v>
      </c>
      <c r="D93" s="47" t="s">
        <v>514</v>
      </c>
      <c r="E93" s="100" t="s">
        <v>33</v>
      </c>
      <c r="F93" s="51" t="s">
        <v>661</v>
      </c>
      <c r="G93" s="59">
        <v>3</v>
      </c>
    </row>
    <row r="94" spans="1:7">
      <c r="A94" s="128"/>
      <c r="B94" s="138" t="s">
        <v>96</v>
      </c>
      <c r="C94" s="76">
        <v>2024283313</v>
      </c>
      <c r="D94" s="47" t="s">
        <v>97</v>
      </c>
      <c r="E94" s="77" t="s">
        <v>49</v>
      </c>
      <c r="F94" s="51" t="s">
        <v>661</v>
      </c>
      <c r="G94" s="47">
        <v>2</v>
      </c>
    </row>
    <row r="95" spans="1:7">
      <c r="A95" s="128"/>
      <c r="B95" s="140"/>
      <c r="C95" s="76">
        <v>2024283313</v>
      </c>
      <c r="D95" s="47" t="s">
        <v>97</v>
      </c>
      <c r="E95" s="77" t="s">
        <v>33</v>
      </c>
      <c r="F95" s="51" t="s">
        <v>682</v>
      </c>
      <c r="G95" s="47">
        <v>3</v>
      </c>
    </row>
    <row r="96" spans="1:7">
      <c r="A96" s="128"/>
      <c r="B96" s="140"/>
      <c r="C96" s="76">
        <v>2024283335</v>
      </c>
      <c r="D96" s="47" t="s">
        <v>515</v>
      </c>
      <c r="E96" s="77" t="s">
        <v>49</v>
      </c>
      <c r="F96" s="50" t="s">
        <v>665</v>
      </c>
      <c r="G96" s="47">
        <v>2</v>
      </c>
    </row>
    <row r="97" spans="1:7">
      <c r="A97" s="128"/>
      <c r="B97" s="140"/>
      <c r="C97" s="76">
        <v>2024283335</v>
      </c>
      <c r="D97" s="47" t="s">
        <v>515</v>
      </c>
      <c r="E97" s="100" t="s">
        <v>33</v>
      </c>
      <c r="F97" s="50" t="s">
        <v>665</v>
      </c>
      <c r="G97" s="59">
        <v>3</v>
      </c>
    </row>
    <row r="98" spans="1:7">
      <c r="A98" s="128"/>
      <c r="B98" s="140"/>
      <c r="C98" s="76">
        <v>2024283336</v>
      </c>
      <c r="D98" s="47" t="s">
        <v>516</v>
      </c>
      <c r="E98" s="100" t="s">
        <v>49</v>
      </c>
      <c r="F98" s="50" t="s">
        <v>665</v>
      </c>
      <c r="G98" s="59">
        <v>2</v>
      </c>
    </row>
    <row r="99" spans="1:7">
      <c r="A99" s="128"/>
      <c r="B99" s="139"/>
      <c r="C99" s="76">
        <v>2024283336</v>
      </c>
      <c r="D99" s="47" t="s">
        <v>516</v>
      </c>
      <c r="E99" s="100" t="s">
        <v>33</v>
      </c>
      <c r="F99" s="50" t="s">
        <v>665</v>
      </c>
      <c r="G99" s="59">
        <v>3</v>
      </c>
    </row>
    <row r="100" spans="1:7">
      <c r="A100" s="128"/>
      <c r="B100" s="59" t="s">
        <v>264</v>
      </c>
      <c r="C100" s="76">
        <v>2024284528</v>
      </c>
      <c r="D100" s="47" t="s">
        <v>517</v>
      </c>
      <c r="E100" s="77" t="s">
        <v>76</v>
      </c>
      <c r="F100" s="50" t="s">
        <v>665</v>
      </c>
      <c r="G100" s="47">
        <v>2</v>
      </c>
    </row>
    <row r="101" spans="1:7">
      <c r="A101" s="128"/>
      <c r="B101" s="138" t="s">
        <v>88</v>
      </c>
      <c r="C101" s="76">
        <v>2024284643</v>
      </c>
      <c r="D101" s="47" t="s">
        <v>518</v>
      </c>
      <c r="E101" s="77" t="s">
        <v>89</v>
      </c>
      <c r="F101" s="50" t="s">
        <v>665</v>
      </c>
      <c r="G101" s="47">
        <v>2</v>
      </c>
    </row>
    <row r="102" spans="1:7">
      <c r="A102" s="128"/>
      <c r="B102" s="140"/>
      <c r="C102" s="76">
        <v>2024284643</v>
      </c>
      <c r="D102" s="47" t="s">
        <v>518</v>
      </c>
      <c r="E102" s="77" t="s">
        <v>519</v>
      </c>
      <c r="F102" s="51" t="s">
        <v>661</v>
      </c>
      <c r="G102" s="47">
        <v>2</v>
      </c>
    </row>
    <row r="103" spans="1:7">
      <c r="A103" s="128"/>
      <c r="B103" s="140"/>
      <c r="C103" s="76">
        <v>2024284643</v>
      </c>
      <c r="D103" s="47" t="s">
        <v>518</v>
      </c>
      <c r="E103" s="77" t="s">
        <v>79</v>
      </c>
      <c r="F103" s="115" t="s">
        <v>682</v>
      </c>
      <c r="G103" s="47">
        <v>2</v>
      </c>
    </row>
    <row r="104" spans="1:7">
      <c r="A104" s="128"/>
      <c r="B104" s="140"/>
      <c r="C104" s="76">
        <v>2024284643</v>
      </c>
      <c r="D104" s="47" t="s">
        <v>518</v>
      </c>
      <c r="E104" s="77" t="s">
        <v>76</v>
      </c>
      <c r="F104" s="115" t="s">
        <v>682</v>
      </c>
      <c r="G104" s="47">
        <v>2</v>
      </c>
    </row>
    <row r="105" spans="1:7">
      <c r="A105" s="128"/>
      <c r="B105" s="140"/>
      <c r="C105" s="76">
        <v>2024284643</v>
      </c>
      <c r="D105" s="47" t="s">
        <v>518</v>
      </c>
      <c r="E105" s="77" t="s">
        <v>520</v>
      </c>
      <c r="F105" s="115" t="s">
        <v>665</v>
      </c>
      <c r="G105" s="47">
        <v>3</v>
      </c>
    </row>
    <row r="106" spans="1:7">
      <c r="A106" s="128"/>
      <c r="B106" s="140"/>
      <c r="C106" s="76">
        <v>2024284643</v>
      </c>
      <c r="D106" s="47" t="s">
        <v>518</v>
      </c>
      <c r="E106" s="77" t="s">
        <v>91</v>
      </c>
      <c r="F106" s="115" t="s">
        <v>682</v>
      </c>
      <c r="G106" s="47">
        <v>2</v>
      </c>
    </row>
    <row r="107" spans="1:7">
      <c r="A107" s="128"/>
      <c r="B107" s="140"/>
      <c r="C107" s="76">
        <v>2024284643</v>
      </c>
      <c r="D107" s="47" t="s">
        <v>518</v>
      </c>
      <c r="E107" s="77" t="s">
        <v>89</v>
      </c>
      <c r="F107" s="115" t="s">
        <v>682</v>
      </c>
      <c r="G107" s="47">
        <v>2</v>
      </c>
    </row>
    <row r="108" spans="1:7">
      <c r="A108" s="128"/>
      <c r="B108" s="140"/>
      <c r="C108" s="76">
        <v>2024284643</v>
      </c>
      <c r="D108" s="47" t="s">
        <v>518</v>
      </c>
      <c r="E108" s="77" t="s">
        <v>79</v>
      </c>
      <c r="F108" s="115" t="s">
        <v>683</v>
      </c>
      <c r="G108" s="47">
        <v>2</v>
      </c>
    </row>
    <row r="109" spans="1:7">
      <c r="A109" s="128"/>
      <c r="B109" s="140"/>
      <c r="C109" s="76">
        <v>2024284643</v>
      </c>
      <c r="D109" s="47" t="s">
        <v>518</v>
      </c>
      <c r="E109" s="77" t="s">
        <v>91</v>
      </c>
      <c r="F109" s="115" t="s">
        <v>683</v>
      </c>
      <c r="G109" s="47">
        <v>2</v>
      </c>
    </row>
    <row r="110" spans="1:7">
      <c r="A110" s="128"/>
      <c r="B110" s="140"/>
      <c r="C110" s="76">
        <v>2024284643</v>
      </c>
      <c r="D110" s="47" t="s">
        <v>518</v>
      </c>
      <c r="E110" s="77" t="s">
        <v>76</v>
      </c>
      <c r="F110" s="115" t="s">
        <v>665</v>
      </c>
      <c r="G110" s="47">
        <v>2</v>
      </c>
    </row>
    <row r="111" spans="1:7">
      <c r="A111" s="128"/>
      <c r="B111" s="139"/>
      <c r="C111" s="76">
        <v>2024284627</v>
      </c>
      <c r="D111" s="47" t="s">
        <v>521</v>
      </c>
      <c r="E111" s="77" t="s">
        <v>76</v>
      </c>
      <c r="F111" s="115" t="s">
        <v>667</v>
      </c>
      <c r="G111" s="47">
        <v>2</v>
      </c>
    </row>
    <row r="112" spans="1:7">
      <c r="A112" s="128"/>
      <c r="B112" s="138" t="s">
        <v>85</v>
      </c>
      <c r="C112" s="76">
        <v>2024284446</v>
      </c>
      <c r="D112" s="47" t="s">
        <v>522</v>
      </c>
      <c r="E112" s="100" t="s">
        <v>112</v>
      </c>
      <c r="F112" s="115" t="s">
        <v>667</v>
      </c>
      <c r="G112" s="59">
        <v>2</v>
      </c>
    </row>
    <row r="113" spans="1:7">
      <c r="A113" s="129"/>
      <c r="B113" s="139"/>
      <c r="C113" s="76">
        <v>2024284401</v>
      </c>
      <c r="D113" s="47" t="s">
        <v>523</v>
      </c>
      <c r="E113" s="100" t="s">
        <v>86</v>
      </c>
      <c r="F113" s="115" t="s">
        <v>661</v>
      </c>
      <c r="G113" s="59">
        <v>2</v>
      </c>
    </row>
    <row r="114" spans="1:7">
      <c r="A114" s="127" t="s">
        <v>526</v>
      </c>
      <c r="B114" s="127" t="s">
        <v>278</v>
      </c>
      <c r="C114" s="118">
        <v>2022293134</v>
      </c>
      <c r="D114" s="47" t="s">
        <v>527</v>
      </c>
      <c r="E114" s="77" t="s">
        <v>528</v>
      </c>
      <c r="F114" s="51" t="s">
        <v>661</v>
      </c>
      <c r="G114" s="127">
        <v>6</v>
      </c>
    </row>
    <row r="115" spans="1:7">
      <c r="A115" s="128"/>
      <c r="B115" s="128"/>
      <c r="C115" s="121"/>
      <c r="D115" s="47" t="s">
        <v>527</v>
      </c>
      <c r="E115" s="77" t="s">
        <v>529</v>
      </c>
      <c r="F115" s="50" t="s">
        <v>682</v>
      </c>
      <c r="G115" s="128"/>
    </row>
    <row r="116" spans="1:7">
      <c r="A116" s="128"/>
      <c r="B116" s="128"/>
      <c r="C116" s="124"/>
      <c r="D116" s="47" t="s">
        <v>527</v>
      </c>
      <c r="E116" s="77" t="s">
        <v>530</v>
      </c>
      <c r="F116" s="50" t="s">
        <v>684</v>
      </c>
      <c r="G116" s="129"/>
    </row>
    <row r="117" spans="1:7">
      <c r="A117" s="128"/>
      <c r="B117" s="128"/>
      <c r="C117" s="118">
        <v>2022293135</v>
      </c>
      <c r="D117" s="47" t="s">
        <v>531</v>
      </c>
      <c r="E117" s="77" t="s">
        <v>528</v>
      </c>
      <c r="F117" s="51" t="s">
        <v>683</v>
      </c>
      <c r="G117" s="127">
        <v>6</v>
      </c>
    </row>
    <row r="118" spans="1:7">
      <c r="A118" s="128"/>
      <c r="B118" s="128"/>
      <c r="C118" s="121"/>
      <c r="D118" s="47" t="s">
        <v>531</v>
      </c>
      <c r="E118" s="77" t="s">
        <v>529</v>
      </c>
      <c r="F118" s="51" t="s">
        <v>684</v>
      </c>
      <c r="G118" s="128"/>
    </row>
    <row r="119" spans="1:7">
      <c r="A119" s="128"/>
      <c r="B119" s="128"/>
      <c r="C119" s="124"/>
      <c r="D119" s="47" t="s">
        <v>531</v>
      </c>
      <c r="E119" s="77" t="s">
        <v>530</v>
      </c>
      <c r="F119" s="51" t="s">
        <v>685</v>
      </c>
      <c r="G119" s="129"/>
    </row>
    <row r="120" spans="1:7">
      <c r="A120" s="128"/>
      <c r="B120" s="129"/>
      <c r="C120" s="76">
        <v>2022293130</v>
      </c>
      <c r="D120" s="47" t="s">
        <v>532</v>
      </c>
      <c r="E120" s="77" t="s">
        <v>58</v>
      </c>
      <c r="F120" s="51" t="s">
        <v>663</v>
      </c>
      <c r="G120" s="47">
        <v>2</v>
      </c>
    </row>
    <row r="121" spans="1:7">
      <c r="A121" s="128"/>
      <c r="B121" s="127" t="s">
        <v>133</v>
      </c>
      <c r="C121" s="76">
        <v>2022293236</v>
      </c>
      <c r="D121" s="47" t="s">
        <v>533</v>
      </c>
      <c r="E121" s="77" t="s">
        <v>534</v>
      </c>
      <c r="F121" s="51" t="s">
        <v>665</v>
      </c>
      <c r="G121" s="47">
        <v>2</v>
      </c>
    </row>
    <row r="122" spans="1:7">
      <c r="A122" s="128"/>
      <c r="B122" s="128"/>
      <c r="C122" s="76">
        <v>2022293217</v>
      </c>
      <c r="D122" s="47" t="s">
        <v>535</v>
      </c>
      <c r="E122" s="77" t="s">
        <v>534</v>
      </c>
      <c r="F122" s="51" t="s">
        <v>665</v>
      </c>
      <c r="G122" s="47">
        <v>2</v>
      </c>
    </row>
    <row r="123" spans="1:7">
      <c r="A123" s="128"/>
      <c r="B123" s="128"/>
      <c r="C123" s="118">
        <v>2022293240</v>
      </c>
      <c r="D123" s="47" t="s">
        <v>536</v>
      </c>
      <c r="E123" s="77" t="s">
        <v>537</v>
      </c>
      <c r="F123" s="51" t="s">
        <v>684</v>
      </c>
      <c r="G123" s="127">
        <v>4</v>
      </c>
    </row>
    <row r="124" spans="1:7">
      <c r="A124" s="128"/>
      <c r="B124" s="128"/>
      <c r="C124" s="124"/>
      <c r="D124" s="47" t="s">
        <v>536</v>
      </c>
      <c r="E124" s="77" t="s">
        <v>134</v>
      </c>
      <c r="F124" s="51" t="s">
        <v>683</v>
      </c>
      <c r="G124" s="129"/>
    </row>
    <row r="125" spans="1:7">
      <c r="A125" s="128"/>
      <c r="B125" s="129"/>
      <c r="C125" s="76">
        <v>2022293212</v>
      </c>
      <c r="D125" s="47" t="s">
        <v>538</v>
      </c>
      <c r="E125" s="77" t="s">
        <v>55</v>
      </c>
      <c r="F125" s="51" t="s">
        <v>661</v>
      </c>
      <c r="G125" s="47">
        <v>2</v>
      </c>
    </row>
    <row r="126" spans="1:7">
      <c r="A126" s="128"/>
      <c r="B126" s="127" t="s">
        <v>273</v>
      </c>
      <c r="C126" s="118">
        <v>2022303110</v>
      </c>
      <c r="D126" s="47" t="s">
        <v>539</v>
      </c>
      <c r="E126" s="77" t="s">
        <v>540</v>
      </c>
      <c r="F126" s="51" t="s">
        <v>685</v>
      </c>
      <c r="G126" s="127">
        <v>4</v>
      </c>
    </row>
    <row r="127" spans="1:7">
      <c r="A127" s="128"/>
      <c r="B127" s="129"/>
      <c r="C127" s="124"/>
      <c r="D127" s="47" t="s">
        <v>539</v>
      </c>
      <c r="E127" s="77" t="s">
        <v>59</v>
      </c>
      <c r="F127" s="51" t="s">
        <v>663</v>
      </c>
      <c r="G127" s="129"/>
    </row>
    <row r="128" spans="1:7">
      <c r="A128" s="128"/>
      <c r="B128" s="47" t="s">
        <v>135</v>
      </c>
      <c r="C128" s="76">
        <v>2022303224</v>
      </c>
      <c r="D128" s="47" t="s">
        <v>541</v>
      </c>
      <c r="E128" s="77" t="s">
        <v>542</v>
      </c>
      <c r="F128" s="51" t="s">
        <v>665</v>
      </c>
      <c r="G128" s="47">
        <v>2</v>
      </c>
    </row>
    <row r="129" spans="1:7">
      <c r="A129" s="128"/>
      <c r="B129" s="47" t="s">
        <v>270</v>
      </c>
      <c r="C129" s="76">
        <v>2024303335</v>
      </c>
      <c r="D129" s="47" t="s">
        <v>543</v>
      </c>
      <c r="E129" s="77" t="s">
        <v>544</v>
      </c>
      <c r="F129" s="51" t="s">
        <v>665</v>
      </c>
      <c r="G129" s="47">
        <v>2</v>
      </c>
    </row>
    <row r="130" spans="1:7">
      <c r="A130" s="128"/>
      <c r="B130" s="47" t="s">
        <v>267</v>
      </c>
      <c r="C130" s="76">
        <v>2024293302</v>
      </c>
      <c r="D130" s="47" t="s">
        <v>418</v>
      </c>
      <c r="E130" s="77" t="s">
        <v>545</v>
      </c>
      <c r="F130" s="51" t="s">
        <v>684</v>
      </c>
      <c r="G130" s="47">
        <v>2</v>
      </c>
    </row>
    <row r="131" spans="1:7">
      <c r="A131" s="128"/>
      <c r="B131" s="127" t="s">
        <v>119</v>
      </c>
      <c r="C131" s="118">
        <v>2023233219</v>
      </c>
      <c r="D131" s="47" t="s">
        <v>546</v>
      </c>
      <c r="E131" s="77" t="s">
        <v>33</v>
      </c>
      <c r="F131" s="51" t="s">
        <v>661</v>
      </c>
      <c r="G131" s="127">
        <v>5</v>
      </c>
    </row>
    <row r="132" spans="1:7">
      <c r="A132" s="128"/>
      <c r="B132" s="128"/>
      <c r="C132" s="124"/>
      <c r="D132" s="47" t="s">
        <v>546</v>
      </c>
      <c r="E132" s="77" t="s">
        <v>120</v>
      </c>
      <c r="F132" s="51" t="s">
        <v>661</v>
      </c>
      <c r="G132" s="129"/>
    </row>
    <row r="133" spans="1:7">
      <c r="A133" s="128"/>
      <c r="B133" s="128"/>
      <c r="C133" s="118">
        <v>2023233207</v>
      </c>
      <c r="D133" s="47" t="s">
        <v>124</v>
      </c>
      <c r="E133" s="77" t="s">
        <v>33</v>
      </c>
      <c r="F133" s="54" t="s">
        <v>665</v>
      </c>
      <c r="G133" s="127">
        <v>5</v>
      </c>
    </row>
    <row r="134" spans="1:7">
      <c r="A134" s="128"/>
      <c r="B134" s="129"/>
      <c r="C134" s="124"/>
      <c r="D134" s="47" t="s">
        <v>124</v>
      </c>
      <c r="E134" s="77" t="s">
        <v>120</v>
      </c>
      <c r="F134" s="54" t="s">
        <v>682</v>
      </c>
      <c r="G134" s="129"/>
    </row>
    <row r="135" spans="1:7">
      <c r="A135" s="128"/>
      <c r="B135" s="127" t="s">
        <v>127</v>
      </c>
      <c r="C135" s="76">
        <v>2023303330</v>
      </c>
      <c r="D135" s="47" t="s">
        <v>547</v>
      </c>
      <c r="E135" s="77" t="s">
        <v>128</v>
      </c>
      <c r="F135" s="54" t="s">
        <v>682</v>
      </c>
      <c r="G135" s="47">
        <v>2</v>
      </c>
    </row>
    <row r="136" spans="1:7">
      <c r="A136" s="128"/>
      <c r="B136" s="128"/>
      <c r="C136" s="76">
        <v>2023303329</v>
      </c>
      <c r="D136" s="47" t="s">
        <v>548</v>
      </c>
      <c r="E136" s="77" t="s">
        <v>549</v>
      </c>
      <c r="F136" s="54" t="s">
        <v>663</v>
      </c>
      <c r="G136" s="47">
        <v>2</v>
      </c>
    </row>
    <row r="137" spans="1:7">
      <c r="A137" s="128"/>
      <c r="B137" s="129"/>
      <c r="C137" s="76">
        <v>2023303310</v>
      </c>
      <c r="D137" s="47" t="s">
        <v>550</v>
      </c>
      <c r="E137" s="77" t="s">
        <v>549</v>
      </c>
      <c r="F137" s="54" t="s">
        <v>685</v>
      </c>
      <c r="G137" s="47">
        <v>2</v>
      </c>
    </row>
    <row r="138" spans="1:7">
      <c r="A138" s="128"/>
      <c r="B138" s="127" t="s">
        <v>32</v>
      </c>
      <c r="C138" s="118">
        <v>2023233102</v>
      </c>
      <c r="D138" s="47" t="s">
        <v>551</v>
      </c>
      <c r="E138" s="77" t="s">
        <v>552</v>
      </c>
      <c r="F138" s="54" t="s">
        <v>683</v>
      </c>
      <c r="G138" s="127">
        <v>18</v>
      </c>
    </row>
    <row r="139" spans="1:7">
      <c r="A139" s="128"/>
      <c r="B139" s="128"/>
      <c r="C139" s="121"/>
      <c r="D139" s="47" t="s">
        <v>551</v>
      </c>
      <c r="E139" s="77" t="s">
        <v>122</v>
      </c>
      <c r="F139" s="54" t="s">
        <v>661</v>
      </c>
      <c r="G139" s="128"/>
    </row>
    <row r="140" spans="1:7">
      <c r="A140" s="128"/>
      <c r="B140" s="128"/>
      <c r="C140" s="121"/>
      <c r="D140" s="47" t="s">
        <v>551</v>
      </c>
      <c r="E140" s="77" t="s">
        <v>123</v>
      </c>
      <c r="F140" s="54" t="s">
        <v>663</v>
      </c>
      <c r="G140" s="128"/>
    </row>
    <row r="141" spans="1:7">
      <c r="A141" s="128"/>
      <c r="B141" s="128"/>
      <c r="C141" s="121"/>
      <c r="D141" s="47" t="s">
        <v>551</v>
      </c>
      <c r="E141" s="77" t="s">
        <v>121</v>
      </c>
      <c r="F141" s="54" t="s">
        <v>682</v>
      </c>
      <c r="G141" s="128"/>
    </row>
    <row r="142" spans="1:7">
      <c r="A142" s="128"/>
      <c r="B142" s="128"/>
      <c r="C142" s="121"/>
      <c r="D142" s="47" t="s">
        <v>551</v>
      </c>
      <c r="E142" s="77" t="s">
        <v>553</v>
      </c>
      <c r="F142" s="54" t="s">
        <v>665</v>
      </c>
      <c r="G142" s="128"/>
    </row>
    <row r="143" spans="1:7">
      <c r="A143" s="128"/>
      <c r="B143" s="128"/>
      <c r="C143" s="121"/>
      <c r="D143" s="47" t="s">
        <v>551</v>
      </c>
      <c r="E143" s="77" t="s">
        <v>554</v>
      </c>
      <c r="F143" s="54" t="s">
        <v>663</v>
      </c>
      <c r="G143" s="128"/>
    </row>
    <row r="144" spans="1:7">
      <c r="A144" s="128"/>
      <c r="B144" s="128"/>
      <c r="C144" s="121"/>
      <c r="D144" s="47" t="s">
        <v>551</v>
      </c>
      <c r="E144" s="77" t="s">
        <v>555</v>
      </c>
      <c r="F144" s="54" t="s">
        <v>665</v>
      </c>
      <c r="G144" s="128"/>
    </row>
    <row r="145" spans="1:7">
      <c r="A145" s="128"/>
      <c r="B145" s="128"/>
      <c r="C145" s="124"/>
      <c r="D145" s="47" t="s">
        <v>551</v>
      </c>
      <c r="E145" s="77" t="s">
        <v>552</v>
      </c>
      <c r="F145" s="54" t="s">
        <v>665</v>
      </c>
      <c r="G145" s="129"/>
    </row>
    <row r="146" spans="1:7">
      <c r="A146" s="128"/>
      <c r="B146" s="128"/>
      <c r="C146" s="118">
        <v>2023233128</v>
      </c>
      <c r="D146" s="47" t="s">
        <v>556</v>
      </c>
      <c r="E146" s="77" t="s">
        <v>554</v>
      </c>
      <c r="F146" s="54" t="s">
        <v>665</v>
      </c>
      <c r="G146" s="127">
        <v>7</v>
      </c>
    </row>
    <row r="147" spans="1:7">
      <c r="A147" s="128"/>
      <c r="B147" s="128"/>
      <c r="C147" s="121"/>
      <c r="D147" s="47" t="s">
        <v>556</v>
      </c>
      <c r="E147" s="77" t="s">
        <v>555</v>
      </c>
      <c r="F147" s="54" t="s">
        <v>665</v>
      </c>
      <c r="G147" s="128"/>
    </row>
    <row r="148" spans="1:7">
      <c r="A148" s="129"/>
      <c r="B148" s="129"/>
      <c r="C148" s="124"/>
      <c r="D148" s="47" t="s">
        <v>556</v>
      </c>
      <c r="E148" s="77" t="s">
        <v>552</v>
      </c>
      <c r="F148" s="51" t="s">
        <v>661</v>
      </c>
      <c r="G148" s="129"/>
    </row>
    <row r="149" spans="1:7">
      <c r="A149" s="135" t="s">
        <v>4</v>
      </c>
      <c r="B149" s="47" t="s">
        <v>136</v>
      </c>
      <c r="C149" s="76">
        <v>2024213322</v>
      </c>
      <c r="D149" s="47" t="s">
        <v>557</v>
      </c>
      <c r="E149" s="77" t="s">
        <v>137</v>
      </c>
      <c r="F149" s="51" t="s">
        <v>661</v>
      </c>
      <c r="G149" s="47">
        <v>2</v>
      </c>
    </row>
    <row r="150" spans="1:7">
      <c r="A150" s="136"/>
      <c r="B150" s="47" t="s">
        <v>136</v>
      </c>
      <c r="C150" s="76">
        <v>2024213330</v>
      </c>
      <c r="D150" s="47" t="s">
        <v>558</v>
      </c>
      <c r="E150" s="77" t="s">
        <v>65</v>
      </c>
      <c r="F150" s="51" t="s">
        <v>661</v>
      </c>
      <c r="G150" s="47">
        <v>2</v>
      </c>
    </row>
    <row r="151" spans="1:7">
      <c r="A151" s="136"/>
      <c r="B151" s="127" t="s">
        <v>136</v>
      </c>
      <c r="C151" s="118">
        <v>2024213325</v>
      </c>
      <c r="D151" s="47" t="s">
        <v>559</v>
      </c>
      <c r="E151" s="77" t="s">
        <v>30</v>
      </c>
      <c r="F151" s="51" t="s">
        <v>661</v>
      </c>
      <c r="G151" s="127">
        <v>4</v>
      </c>
    </row>
    <row r="152" spans="1:7">
      <c r="A152" s="136"/>
      <c r="B152" s="129"/>
      <c r="C152" s="124"/>
      <c r="D152" s="47" t="s">
        <v>559</v>
      </c>
      <c r="E152" s="77" t="s">
        <v>560</v>
      </c>
      <c r="F152" s="51" t="s">
        <v>685</v>
      </c>
      <c r="G152" s="129"/>
    </row>
    <row r="153" spans="1:7">
      <c r="A153" s="136"/>
      <c r="B153" s="127" t="s">
        <v>142</v>
      </c>
      <c r="C153" s="118">
        <v>2024213604</v>
      </c>
      <c r="D153" s="47" t="s">
        <v>561</v>
      </c>
      <c r="E153" s="77" t="s">
        <v>137</v>
      </c>
      <c r="F153" s="51" t="s">
        <v>663</v>
      </c>
      <c r="G153" s="127">
        <v>4</v>
      </c>
    </row>
    <row r="154" spans="1:7">
      <c r="A154" s="136"/>
      <c r="B154" s="129"/>
      <c r="C154" s="124"/>
      <c r="D154" s="47" t="s">
        <v>561</v>
      </c>
      <c r="E154" s="77" t="s">
        <v>33</v>
      </c>
      <c r="F154" s="51" t="s">
        <v>685</v>
      </c>
      <c r="G154" s="129"/>
    </row>
    <row r="155" spans="1:7">
      <c r="A155" s="136"/>
      <c r="B155" s="127" t="s">
        <v>142</v>
      </c>
      <c r="C155" s="118">
        <v>2024213633</v>
      </c>
      <c r="D155" s="47" t="s">
        <v>562</v>
      </c>
      <c r="E155" s="77" t="s">
        <v>137</v>
      </c>
      <c r="F155" s="51" t="s">
        <v>685</v>
      </c>
      <c r="G155" s="127">
        <v>4</v>
      </c>
    </row>
    <row r="156" spans="1:7">
      <c r="A156" s="136"/>
      <c r="B156" s="129"/>
      <c r="C156" s="124"/>
      <c r="D156" s="47" t="s">
        <v>562</v>
      </c>
      <c r="E156" s="77" t="s">
        <v>65</v>
      </c>
      <c r="F156" s="51" t="s">
        <v>663</v>
      </c>
      <c r="G156" s="129"/>
    </row>
    <row r="157" spans="1:7">
      <c r="A157" s="136"/>
      <c r="B157" s="47" t="s">
        <v>142</v>
      </c>
      <c r="C157" s="76">
        <v>2024213618</v>
      </c>
      <c r="D157" s="47" t="s">
        <v>563</v>
      </c>
      <c r="E157" s="77" t="s">
        <v>65</v>
      </c>
      <c r="F157" s="51" t="s">
        <v>663</v>
      </c>
      <c r="G157" s="47">
        <v>2</v>
      </c>
    </row>
    <row r="158" spans="1:7">
      <c r="A158" s="136"/>
      <c r="B158" s="47" t="s">
        <v>142</v>
      </c>
      <c r="C158" s="76">
        <v>2024213614</v>
      </c>
      <c r="D158" s="47" t="s">
        <v>564</v>
      </c>
      <c r="E158" s="77" t="s">
        <v>65</v>
      </c>
      <c r="F158" s="51" t="s">
        <v>665</v>
      </c>
      <c r="G158" s="47">
        <v>2</v>
      </c>
    </row>
    <row r="159" spans="1:7">
      <c r="A159" s="136"/>
      <c r="B159" s="127" t="s">
        <v>142</v>
      </c>
      <c r="C159" s="118">
        <v>2024213615</v>
      </c>
      <c r="D159" s="47" t="s">
        <v>565</v>
      </c>
      <c r="E159" s="77" t="s">
        <v>137</v>
      </c>
      <c r="F159" s="51" t="s">
        <v>665</v>
      </c>
      <c r="G159" s="127">
        <v>4</v>
      </c>
    </row>
    <row r="160" spans="1:7">
      <c r="A160" s="136"/>
      <c r="B160" s="129"/>
      <c r="C160" s="124"/>
      <c r="D160" s="47" t="s">
        <v>565</v>
      </c>
      <c r="E160" s="77" t="s">
        <v>65</v>
      </c>
      <c r="F160" s="51" t="s">
        <v>667</v>
      </c>
      <c r="G160" s="129"/>
    </row>
    <row r="161" spans="1:7">
      <c r="A161" s="136"/>
      <c r="B161" s="47" t="s">
        <v>142</v>
      </c>
      <c r="C161" s="76">
        <v>2024213606</v>
      </c>
      <c r="D161" s="47" t="s">
        <v>566</v>
      </c>
      <c r="E161" s="77" t="s">
        <v>33</v>
      </c>
      <c r="F161" s="51" t="s">
        <v>684</v>
      </c>
      <c r="G161" s="47">
        <v>2</v>
      </c>
    </row>
    <row r="162" spans="1:7">
      <c r="A162" s="136"/>
      <c r="B162" s="127" t="s">
        <v>318</v>
      </c>
      <c r="C162" s="118">
        <v>2024214323</v>
      </c>
      <c r="D162" s="47" t="s">
        <v>567</v>
      </c>
      <c r="E162" s="77" t="s">
        <v>568</v>
      </c>
      <c r="F162" s="51" t="s">
        <v>682</v>
      </c>
      <c r="G162" s="127">
        <v>6</v>
      </c>
    </row>
    <row r="163" spans="1:7">
      <c r="A163" s="136"/>
      <c r="B163" s="128"/>
      <c r="C163" s="121"/>
      <c r="D163" s="47" t="s">
        <v>567</v>
      </c>
      <c r="E163" s="77" t="s">
        <v>569</v>
      </c>
      <c r="F163" s="51" t="s">
        <v>665</v>
      </c>
      <c r="G163" s="128"/>
    </row>
    <row r="164" spans="1:7">
      <c r="A164" s="136"/>
      <c r="B164" s="129"/>
      <c r="C164" s="124"/>
      <c r="D164" s="47" t="s">
        <v>567</v>
      </c>
      <c r="E164" s="77" t="s">
        <v>141</v>
      </c>
      <c r="F164" s="51" t="s">
        <v>667</v>
      </c>
      <c r="G164" s="129"/>
    </row>
    <row r="165" spans="1:7">
      <c r="A165" s="136"/>
      <c r="B165" s="127" t="s">
        <v>318</v>
      </c>
      <c r="C165" s="118">
        <v>2024214328</v>
      </c>
      <c r="D165" s="47" t="s">
        <v>570</v>
      </c>
      <c r="E165" s="77" t="s">
        <v>569</v>
      </c>
      <c r="F165" s="51" t="s">
        <v>665</v>
      </c>
      <c r="G165" s="127">
        <v>4</v>
      </c>
    </row>
    <row r="166" spans="1:7">
      <c r="A166" s="136"/>
      <c r="B166" s="129"/>
      <c r="C166" s="124"/>
      <c r="D166" s="47" t="s">
        <v>570</v>
      </c>
      <c r="E166" s="77" t="s">
        <v>141</v>
      </c>
      <c r="F166" s="51" t="s">
        <v>685</v>
      </c>
      <c r="G166" s="129"/>
    </row>
    <row r="167" spans="1:7">
      <c r="A167" s="136"/>
      <c r="B167" s="47" t="s">
        <v>314</v>
      </c>
      <c r="C167" s="76">
        <v>2024213432</v>
      </c>
      <c r="D167" s="47" t="s">
        <v>571</v>
      </c>
      <c r="E167" s="77" t="s">
        <v>572</v>
      </c>
      <c r="F167" s="51" t="s">
        <v>685</v>
      </c>
      <c r="G167" s="47">
        <v>2</v>
      </c>
    </row>
    <row r="168" spans="1:7">
      <c r="A168" s="136"/>
      <c r="B168" s="47" t="s">
        <v>314</v>
      </c>
      <c r="C168" s="76">
        <v>2024213404</v>
      </c>
      <c r="D168" s="47" t="s">
        <v>573</v>
      </c>
      <c r="E168" s="77" t="s">
        <v>572</v>
      </c>
      <c r="F168" s="51" t="s">
        <v>663</v>
      </c>
      <c r="G168" s="47">
        <v>2</v>
      </c>
    </row>
    <row r="169" spans="1:7">
      <c r="A169" s="136"/>
      <c r="B169" s="47" t="s">
        <v>314</v>
      </c>
      <c r="C169" s="76">
        <v>2024213436</v>
      </c>
      <c r="D169" s="47" t="s">
        <v>574</v>
      </c>
      <c r="E169" s="77" t="s">
        <v>572</v>
      </c>
      <c r="F169" s="51" t="s">
        <v>661</v>
      </c>
      <c r="G169" s="47">
        <v>2</v>
      </c>
    </row>
    <row r="170" spans="1:7">
      <c r="A170" s="136"/>
      <c r="B170" s="127" t="s">
        <v>314</v>
      </c>
      <c r="C170" s="118">
        <v>2024213426</v>
      </c>
      <c r="D170" s="47" t="s">
        <v>575</v>
      </c>
      <c r="E170" s="77" t="s">
        <v>572</v>
      </c>
      <c r="F170" s="51" t="s">
        <v>684</v>
      </c>
      <c r="G170" s="127">
        <v>6</v>
      </c>
    </row>
    <row r="171" spans="1:7">
      <c r="A171" s="136"/>
      <c r="B171" s="128"/>
      <c r="C171" s="121"/>
      <c r="D171" s="47" t="s">
        <v>575</v>
      </c>
      <c r="E171" s="77" t="s">
        <v>43</v>
      </c>
      <c r="F171" s="51" t="s">
        <v>682</v>
      </c>
      <c r="G171" s="128"/>
    </row>
    <row r="172" spans="1:7">
      <c r="A172" s="137"/>
      <c r="B172" s="129"/>
      <c r="C172" s="124"/>
      <c r="D172" s="47" t="s">
        <v>575</v>
      </c>
      <c r="E172" s="77" t="s">
        <v>137</v>
      </c>
      <c r="F172" s="51" t="s">
        <v>665</v>
      </c>
      <c r="G172" s="129"/>
    </row>
    <row r="173" spans="1:7" ht="18.75" customHeight="1">
      <c r="A173" s="130" t="s">
        <v>5</v>
      </c>
      <c r="B173" s="47" t="s">
        <v>329</v>
      </c>
      <c r="C173" s="76">
        <v>2022243210</v>
      </c>
      <c r="D173" s="47" t="s">
        <v>576</v>
      </c>
      <c r="E173" s="77" t="s">
        <v>577</v>
      </c>
      <c r="F173" s="51" t="s">
        <v>667</v>
      </c>
      <c r="G173" s="127">
        <v>4</v>
      </c>
    </row>
    <row r="174" spans="1:7" ht="18.75" customHeight="1">
      <c r="A174" s="131"/>
      <c r="B174" s="47" t="s">
        <v>329</v>
      </c>
      <c r="C174" s="76">
        <v>2022243210</v>
      </c>
      <c r="D174" s="47" t="s">
        <v>576</v>
      </c>
      <c r="E174" s="77" t="s">
        <v>578</v>
      </c>
      <c r="F174" s="51" t="s">
        <v>665</v>
      </c>
      <c r="G174" s="129"/>
    </row>
    <row r="175" spans="1:7" ht="18.75" customHeight="1">
      <c r="A175" s="131"/>
      <c r="B175" s="47" t="s">
        <v>145</v>
      </c>
      <c r="C175" s="76">
        <v>2022243634</v>
      </c>
      <c r="D175" s="47" t="s">
        <v>579</v>
      </c>
      <c r="E175" s="77" t="s">
        <v>146</v>
      </c>
      <c r="F175" s="51" t="s">
        <v>663</v>
      </c>
      <c r="G175" s="127">
        <v>4</v>
      </c>
    </row>
    <row r="176" spans="1:7" ht="18.75" customHeight="1">
      <c r="A176" s="131"/>
      <c r="B176" s="47" t="s">
        <v>145</v>
      </c>
      <c r="C176" s="76">
        <v>2022243634</v>
      </c>
      <c r="D176" s="47" t="s">
        <v>579</v>
      </c>
      <c r="E176" s="77" t="s">
        <v>147</v>
      </c>
      <c r="F176" s="51" t="s">
        <v>661</v>
      </c>
      <c r="G176" s="129"/>
    </row>
    <row r="177" spans="1:7" ht="18.75" customHeight="1">
      <c r="A177" s="131"/>
      <c r="B177" s="47" t="s">
        <v>145</v>
      </c>
      <c r="C177" s="76">
        <v>2022243606</v>
      </c>
      <c r="D177" s="47" t="s">
        <v>580</v>
      </c>
      <c r="E177" s="77" t="s">
        <v>146</v>
      </c>
      <c r="F177" s="51" t="s">
        <v>685</v>
      </c>
      <c r="G177" s="127">
        <v>9</v>
      </c>
    </row>
    <row r="178" spans="1:7" ht="18" customHeight="1">
      <c r="A178" s="131"/>
      <c r="B178" s="47" t="s">
        <v>145</v>
      </c>
      <c r="C178" s="76">
        <v>2022243606</v>
      </c>
      <c r="D178" s="47" t="s">
        <v>580</v>
      </c>
      <c r="E178" s="77" t="s">
        <v>147</v>
      </c>
      <c r="F178" s="51" t="s">
        <v>661</v>
      </c>
      <c r="G178" s="128"/>
    </row>
    <row r="179" spans="1:7" ht="18.75" customHeight="1">
      <c r="A179" s="131"/>
      <c r="B179" s="47" t="s">
        <v>145</v>
      </c>
      <c r="C179" s="76">
        <v>2022243606</v>
      </c>
      <c r="D179" s="47" t="s">
        <v>580</v>
      </c>
      <c r="E179" s="77" t="s">
        <v>581</v>
      </c>
      <c r="F179" s="51" t="s">
        <v>684</v>
      </c>
      <c r="G179" s="128"/>
    </row>
    <row r="180" spans="1:7" ht="18.75" customHeight="1">
      <c r="A180" s="131"/>
      <c r="B180" s="47" t="s">
        <v>145</v>
      </c>
      <c r="C180" s="76">
        <v>2022243606</v>
      </c>
      <c r="D180" s="47" t="s">
        <v>580</v>
      </c>
      <c r="E180" s="77" t="s">
        <v>582</v>
      </c>
      <c r="F180" s="51" t="s">
        <v>683</v>
      </c>
      <c r="G180" s="129"/>
    </row>
    <row r="181" spans="1:7" ht="18.75" customHeight="1">
      <c r="A181" s="131"/>
      <c r="B181" s="47" t="s">
        <v>145</v>
      </c>
      <c r="C181" s="97">
        <v>2022243605</v>
      </c>
      <c r="D181" s="47" t="s">
        <v>583</v>
      </c>
      <c r="E181" s="77" t="s">
        <v>582</v>
      </c>
      <c r="F181" s="51" t="s">
        <v>683</v>
      </c>
      <c r="G181" s="127">
        <v>5</v>
      </c>
    </row>
    <row r="182" spans="1:7" ht="18.75" customHeight="1">
      <c r="A182" s="131"/>
      <c r="B182" s="47" t="s">
        <v>145</v>
      </c>
      <c r="C182" s="97">
        <v>2022243605</v>
      </c>
      <c r="D182" s="47" t="s">
        <v>583</v>
      </c>
      <c r="E182" s="77" t="s">
        <v>581</v>
      </c>
      <c r="F182" s="51" t="s">
        <v>665</v>
      </c>
      <c r="G182" s="129"/>
    </row>
    <row r="183" spans="1:7" ht="18.75" customHeight="1">
      <c r="A183" s="131"/>
      <c r="B183" s="47" t="s">
        <v>145</v>
      </c>
      <c r="C183" s="76">
        <v>2022243610</v>
      </c>
      <c r="D183" s="47" t="s">
        <v>584</v>
      </c>
      <c r="E183" s="77" t="s">
        <v>582</v>
      </c>
      <c r="F183" s="51" t="s">
        <v>683</v>
      </c>
      <c r="G183" s="127">
        <v>7</v>
      </c>
    </row>
    <row r="184" spans="1:7" ht="18.75" customHeight="1">
      <c r="A184" s="131"/>
      <c r="B184" s="47" t="s">
        <v>145</v>
      </c>
      <c r="C184" s="76">
        <v>2022243610</v>
      </c>
      <c r="D184" s="47" t="s">
        <v>584</v>
      </c>
      <c r="E184" s="77" t="s">
        <v>581</v>
      </c>
      <c r="F184" s="51" t="s">
        <v>661</v>
      </c>
      <c r="G184" s="128"/>
    </row>
    <row r="185" spans="1:7" ht="18.75" customHeight="1">
      <c r="A185" s="131"/>
      <c r="B185" s="47" t="s">
        <v>145</v>
      </c>
      <c r="C185" s="76">
        <v>2022243610</v>
      </c>
      <c r="D185" s="47" t="s">
        <v>584</v>
      </c>
      <c r="E185" s="77" t="s">
        <v>585</v>
      </c>
      <c r="F185" s="51" t="s">
        <v>683</v>
      </c>
      <c r="G185" s="129"/>
    </row>
    <row r="186" spans="1:7" ht="18.75" customHeight="1">
      <c r="A186" s="131"/>
      <c r="B186" s="47" t="s">
        <v>145</v>
      </c>
      <c r="C186" s="76">
        <v>2022243619</v>
      </c>
      <c r="D186" s="47" t="s">
        <v>586</v>
      </c>
      <c r="E186" s="77" t="s">
        <v>587</v>
      </c>
      <c r="F186" s="51" t="s">
        <v>661</v>
      </c>
      <c r="G186" s="47">
        <v>2</v>
      </c>
    </row>
    <row r="187" spans="1:7" ht="18.75" customHeight="1">
      <c r="A187" s="131"/>
      <c r="B187" s="47" t="s">
        <v>149</v>
      </c>
      <c r="C187" s="76">
        <v>2023243722</v>
      </c>
      <c r="D187" s="47" t="s">
        <v>156</v>
      </c>
      <c r="E187" s="77" t="s">
        <v>152</v>
      </c>
      <c r="F187" s="51" t="s">
        <v>661</v>
      </c>
      <c r="G187" s="47">
        <v>2</v>
      </c>
    </row>
    <row r="188" spans="1:7" ht="18.75" customHeight="1">
      <c r="A188" s="131"/>
      <c r="B188" s="47" t="s">
        <v>157</v>
      </c>
      <c r="C188" s="76">
        <v>2023243208</v>
      </c>
      <c r="D188" s="47" t="s">
        <v>588</v>
      </c>
      <c r="E188" s="77" t="s">
        <v>155</v>
      </c>
      <c r="F188" s="51" t="s">
        <v>682</v>
      </c>
      <c r="G188" s="47">
        <v>2</v>
      </c>
    </row>
    <row r="189" spans="1:7" ht="18.75" customHeight="1">
      <c r="A189" s="131"/>
      <c r="B189" s="47" t="s">
        <v>157</v>
      </c>
      <c r="C189" s="76">
        <v>2023213114</v>
      </c>
      <c r="D189" s="47" t="s">
        <v>589</v>
      </c>
      <c r="E189" s="77" t="s">
        <v>152</v>
      </c>
      <c r="F189" s="50" t="s">
        <v>665</v>
      </c>
      <c r="G189" s="127">
        <v>7</v>
      </c>
    </row>
    <row r="190" spans="1:7" ht="18.75" customHeight="1">
      <c r="A190" s="131"/>
      <c r="B190" s="47" t="s">
        <v>157</v>
      </c>
      <c r="C190" s="76">
        <v>2023213114</v>
      </c>
      <c r="D190" s="47" t="s">
        <v>589</v>
      </c>
      <c r="E190" s="77" t="s">
        <v>153</v>
      </c>
      <c r="F190" s="50" t="s">
        <v>665</v>
      </c>
      <c r="G190" s="128"/>
    </row>
    <row r="191" spans="1:7" ht="18.75" customHeight="1">
      <c r="A191" s="131"/>
      <c r="B191" s="47" t="s">
        <v>157</v>
      </c>
      <c r="C191" s="76">
        <v>2023213114</v>
      </c>
      <c r="D191" s="47" t="s">
        <v>589</v>
      </c>
      <c r="E191" s="77" t="s">
        <v>154</v>
      </c>
      <c r="F191" s="50" t="s">
        <v>665</v>
      </c>
      <c r="G191" s="129"/>
    </row>
    <row r="192" spans="1:7" ht="18.75" customHeight="1">
      <c r="A192" s="131"/>
      <c r="B192" s="47" t="s">
        <v>158</v>
      </c>
      <c r="C192" s="76">
        <v>2023243320</v>
      </c>
      <c r="D192" s="47" t="s">
        <v>159</v>
      </c>
      <c r="E192" s="77" t="s">
        <v>151</v>
      </c>
      <c r="F192" s="50" t="s">
        <v>665</v>
      </c>
      <c r="G192" s="127">
        <v>12</v>
      </c>
    </row>
    <row r="193" spans="1:7" ht="18.75" customHeight="1">
      <c r="A193" s="131"/>
      <c r="B193" s="47" t="s">
        <v>158</v>
      </c>
      <c r="C193" s="76">
        <v>2023243320</v>
      </c>
      <c r="D193" s="47" t="s">
        <v>159</v>
      </c>
      <c r="E193" s="77" t="s">
        <v>590</v>
      </c>
      <c r="F193" s="50" t="s">
        <v>665</v>
      </c>
      <c r="G193" s="128"/>
    </row>
    <row r="194" spans="1:7" ht="18.75" customHeight="1">
      <c r="A194" s="131"/>
      <c r="B194" s="47" t="s">
        <v>158</v>
      </c>
      <c r="C194" s="76">
        <v>2023243320</v>
      </c>
      <c r="D194" s="47" t="s">
        <v>159</v>
      </c>
      <c r="E194" s="77" t="s">
        <v>33</v>
      </c>
      <c r="F194" s="50" t="s">
        <v>665</v>
      </c>
      <c r="G194" s="128"/>
    </row>
    <row r="195" spans="1:7" ht="18.75" customHeight="1">
      <c r="A195" s="131"/>
      <c r="B195" s="47" t="s">
        <v>158</v>
      </c>
      <c r="C195" s="76">
        <v>2023243320</v>
      </c>
      <c r="D195" s="47" t="s">
        <v>159</v>
      </c>
      <c r="E195" s="77" t="s">
        <v>152</v>
      </c>
      <c r="F195" s="51" t="s">
        <v>661</v>
      </c>
      <c r="G195" s="128"/>
    </row>
    <row r="196" spans="1:7" ht="18.75" customHeight="1">
      <c r="A196" s="131"/>
      <c r="B196" s="47" t="s">
        <v>158</v>
      </c>
      <c r="C196" s="76">
        <v>2023243320</v>
      </c>
      <c r="D196" s="47" t="s">
        <v>159</v>
      </c>
      <c r="E196" s="77" t="s">
        <v>150</v>
      </c>
      <c r="F196" s="115" t="s">
        <v>682</v>
      </c>
      <c r="G196" s="129"/>
    </row>
    <row r="197" spans="1:7" ht="18.75" customHeight="1">
      <c r="A197" s="131"/>
      <c r="B197" s="47" t="s">
        <v>161</v>
      </c>
      <c r="C197" s="76">
        <v>2023243502</v>
      </c>
      <c r="D197" s="47" t="s">
        <v>591</v>
      </c>
      <c r="E197" s="77" t="s">
        <v>592</v>
      </c>
      <c r="F197" s="115" t="s">
        <v>682</v>
      </c>
      <c r="G197" s="127">
        <v>4</v>
      </c>
    </row>
    <row r="198" spans="1:7" ht="18.75" customHeight="1">
      <c r="A198" s="131"/>
      <c r="B198" s="47" t="s">
        <v>161</v>
      </c>
      <c r="C198" s="76">
        <v>2023243502</v>
      </c>
      <c r="D198" s="47" t="s">
        <v>591</v>
      </c>
      <c r="E198" s="77" t="s">
        <v>593</v>
      </c>
      <c r="F198" s="115" t="s">
        <v>665</v>
      </c>
      <c r="G198" s="129"/>
    </row>
    <row r="199" spans="1:7" ht="18.75" customHeight="1">
      <c r="A199" s="131"/>
      <c r="B199" s="47" t="s">
        <v>162</v>
      </c>
      <c r="C199" s="76">
        <v>2023243627</v>
      </c>
      <c r="D199" s="47" t="s">
        <v>594</v>
      </c>
      <c r="E199" s="77" t="s">
        <v>595</v>
      </c>
      <c r="F199" s="115" t="s">
        <v>682</v>
      </c>
      <c r="G199" s="47">
        <v>2</v>
      </c>
    </row>
    <row r="200" spans="1:7" ht="18.75" customHeight="1">
      <c r="A200" s="131"/>
      <c r="B200" s="47" t="s">
        <v>163</v>
      </c>
      <c r="C200" s="76">
        <v>2023253124</v>
      </c>
      <c r="D200" s="47" t="s">
        <v>596</v>
      </c>
      <c r="E200" s="77" t="s">
        <v>164</v>
      </c>
      <c r="F200" s="115" t="s">
        <v>682</v>
      </c>
      <c r="G200" s="127">
        <v>26</v>
      </c>
    </row>
    <row r="201" spans="1:7" ht="18.75" customHeight="1">
      <c r="A201" s="131"/>
      <c r="B201" s="47" t="s">
        <v>163</v>
      </c>
      <c r="C201" s="76">
        <v>2023253124</v>
      </c>
      <c r="D201" s="47" t="s">
        <v>596</v>
      </c>
      <c r="E201" s="77" t="s">
        <v>164</v>
      </c>
      <c r="F201" s="115" t="s">
        <v>683</v>
      </c>
      <c r="G201" s="128"/>
    </row>
    <row r="202" spans="1:7" ht="18.75" customHeight="1">
      <c r="A202" s="131"/>
      <c r="B202" s="47" t="s">
        <v>163</v>
      </c>
      <c r="C202" s="76">
        <v>2023253124</v>
      </c>
      <c r="D202" s="47" t="s">
        <v>596</v>
      </c>
      <c r="E202" s="77" t="s">
        <v>164</v>
      </c>
      <c r="F202" s="115" t="s">
        <v>683</v>
      </c>
      <c r="G202" s="128"/>
    </row>
    <row r="203" spans="1:7" ht="18.75" customHeight="1">
      <c r="A203" s="131"/>
      <c r="B203" s="47" t="s">
        <v>163</v>
      </c>
      <c r="C203" s="76">
        <v>2023253124</v>
      </c>
      <c r="D203" s="47" t="s">
        <v>596</v>
      </c>
      <c r="E203" s="77" t="s">
        <v>165</v>
      </c>
      <c r="F203" s="115" t="s">
        <v>665</v>
      </c>
      <c r="G203" s="128"/>
    </row>
    <row r="204" spans="1:7" ht="18.75" customHeight="1">
      <c r="A204" s="131"/>
      <c r="B204" s="47" t="s">
        <v>163</v>
      </c>
      <c r="C204" s="76">
        <v>2023253124</v>
      </c>
      <c r="D204" s="47" t="s">
        <v>596</v>
      </c>
      <c r="E204" s="77" t="s">
        <v>166</v>
      </c>
      <c r="F204" s="115" t="s">
        <v>667</v>
      </c>
      <c r="G204" s="128"/>
    </row>
    <row r="205" spans="1:7" ht="18.75" customHeight="1">
      <c r="A205" s="131"/>
      <c r="B205" s="47" t="s">
        <v>163</v>
      </c>
      <c r="C205" s="76">
        <v>2023253124</v>
      </c>
      <c r="D205" s="47" t="s">
        <v>596</v>
      </c>
      <c r="E205" s="77" t="s">
        <v>167</v>
      </c>
      <c r="F205" s="115" t="s">
        <v>667</v>
      </c>
      <c r="G205" s="128"/>
    </row>
    <row r="206" spans="1:7" ht="18.75" customHeight="1">
      <c r="A206" s="131"/>
      <c r="B206" s="47" t="s">
        <v>163</v>
      </c>
      <c r="C206" s="76">
        <v>2023253124</v>
      </c>
      <c r="D206" s="47" t="s">
        <v>596</v>
      </c>
      <c r="E206" s="77" t="s">
        <v>597</v>
      </c>
      <c r="F206" s="115" t="s">
        <v>661</v>
      </c>
      <c r="G206" s="128"/>
    </row>
    <row r="207" spans="1:7" ht="18.75" customHeight="1">
      <c r="A207" s="131"/>
      <c r="B207" s="47" t="s">
        <v>163</v>
      </c>
      <c r="C207" s="76">
        <v>2023253124</v>
      </c>
      <c r="D207" s="47" t="s">
        <v>596</v>
      </c>
      <c r="E207" s="77" t="s">
        <v>153</v>
      </c>
      <c r="F207" s="51" t="s">
        <v>661</v>
      </c>
      <c r="G207" s="128"/>
    </row>
    <row r="208" spans="1:7" ht="18.75" customHeight="1">
      <c r="A208" s="131"/>
      <c r="B208" s="47" t="s">
        <v>163</v>
      </c>
      <c r="C208" s="76">
        <v>2023253124</v>
      </c>
      <c r="D208" s="47" t="s">
        <v>596</v>
      </c>
      <c r="E208" s="77" t="s">
        <v>168</v>
      </c>
      <c r="F208" s="50" t="s">
        <v>682</v>
      </c>
      <c r="G208" s="128"/>
    </row>
    <row r="209" spans="1:7" ht="18.75" customHeight="1">
      <c r="A209" s="131"/>
      <c r="B209" s="47" t="s">
        <v>163</v>
      </c>
      <c r="C209" s="76">
        <v>2023253124</v>
      </c>
      <c r="D209" s="47" t="s">
        <v>596</v>
      </c>
      <c r="E209" s="77" t="s">
        <v>598</v>
      </c>
      <c r="F209" s="50" t="s">
        <v>684</v>
      </c>
      <c r="G209" s="128"/>
    </row>
    <row r="210" spans="1:7" ht="18.75" customHeight="1">
      <c r="A210" s="131"/>
      <c r="B210" s="47" t="s">
        <v>163</v>
      </c>
      <c r="C210" s="76">
        <v>2023253124</v>
      </c>
      <c r="D210" s="47" t="s">
        <v>596</v>
      </c>
      <c r="E210" s="77" t="s">
        <v>169</v>
      </c>
      <c r="F210" s="51" t="s">
        <v>683</v>
      </c>
      <c r="G210" s="128"/>
    </row>
    <row r="211" spans="1:7" ht="18.75" customHeight="1">
      <c r="A211" s="131"/>
      <c r="B211" s="47" t="s">
        <v>163</v>
      </c>
      <c r="C211" s="76">
        <v>2023253124</v>
      </c>
      <c r="D211" s="47" t="s">
        <v>596</v>
      </c>
      <c r="E211" s="77" t="s">
        <v>599</v>
      </c>
      <c r="F211" s="51" t="s">
        <v>684</v>
      </c>
      <c r="G211" s="128"/>
    </row>
    <row r="212" spans="1:7" ht="18.75" customHeight="1">
      <c r="A212" s="131"/>
      <c r="B212" s="47" t="s">
        <v>163</v>
      </c>
      <c r="C212" s="76">
        <v>2023253124</v>
      </c>
      <c r="D212" s="47" t="s">
        <v>596</v>
      </c>
      <c r="E212" s="77" t="s">
        <v>122</v>
      </c>
      <c r="F212" s="51" t="s">
        <v>685</v>
      </c>
      <c r="G212" s="129"/>
    </row>
    <row r="213" spans="1:7" ht="18.75" customHeight="1">
      <c r="A213" s="131"/>
      <c r="B213" s="47" t="s">
        <v>163</v>
      </c>
      <c r="C213" s="76">
        <v>2023253126</v>
      </c>
      <c r="D213" s="47" t="s">
        <v>600</v>
      </c>
      <c r="E213" s="77" t="s">
        <v>169</v>
      </c>
      <c r="F213" s="51" t="s">
        <v>663</v>
      </c>
      <c r="G213" s="47">
        <v>2</v>
      </c>
    </row>
    <row r="214" spans="1:7" ht="18.75" customHeight="1">
      <c r="A214" s="131"/>
      <c r="B214" s="47" t="s">
        <v>170</v>
      </c>
      <c r="C214" s="76">
        <v>2023213618</v>
      </c>
      <c r="D214" s="47" t="s">
        <v>601</v>
      </c>
      <c r="E214" s="77" t="s">
        <v>602</v>
      </c>
      <c r="F214" s="51" t="s">
        <v>665</v>
      </c>
      <c r="G214" s="127">
        <v>14</v>
      </c>
    </row>
    <row r="215" spans="1:7" ht="18.75" customHeight="1">
      <c r="A215" s="131"/>
      <c r="B215" s="47" t="s">
        <v>170</v>
      </c>
      <c r="C215" s="76">
        <v>2023213618</v>
      </c>
      <c r="D215" s="47" t="s">
        <v>601</v>
      </c>
      <c r="E215" s="77" t="s">
        <v>603</v>
      </c>
      <c r="F215" s="51" t="s">
        <v>665</v>
      </c>
      <c r="G215" s="128"/>
    </row>
    <row r="216" spans="1:7" ht="18.75" customHeight="1">
      <c r="A216" s="131"/>
      <c r="B216" s="47" t="s">
        <v>170</v>
      </c>
      <c r="C216" s="76">
        <v>2023213618</v>
      </c>
      <c r="D216" s="47" t="s">
        <v>601</v>
      </c>
      <c r="E216" s="77" t="s">
        <v>604</v>
      </c>
      <c r="F216" s="51" t="s">
        <v>684</v>
      </c>
      <c r="G216" s="128"/>
    </row>
    <row r="217" spans="1:7" ht="18.75" customHeight="1">
      <c r="A217" s="131"/>
      <c r="B217" s="47" t="s">
        <v>170</v>
      </c>
      <c r="C217" s="76">
        <v>2023213618</v>
      </c>
      <c r="D217" s="47" t="s">
        <v>601</v>
      </c>
      <c r="E217" s="77" t="s">
        <v>605</v>
      </c>
      <c r="F217" s="51" t="s">
        <v>683</v>
      </c>
      <c r="G217" s="128"/>
    </row>
    <row r="218" spans="1:7" ht="18.75" customHeight="1">
      <c r="A218" s="131"/>
      <c r="B218" s="47" t="s">
        <v>170</v>
      </c>
      <c r="C218" s="76">
        <v>2023213618</v>
      </c>
      <c r="D218" s="47" t="s">
        <v>601</v>
      </c>
      <c r="E218" s="77" t="s">
        <v>176</v>
      </c>
      <c r="F218" s="51" t="s">
        <v>661</v>
      </c>
      <c r="G218" s="129"/>
    </row>
    <row r="219" spans="1:7" ht="18.75" customHeight="1">
      <c r="A219" s="131"/>
      <c r="B219" s="47" t="s">
        <v>173</v>
      </c>
      <c r="C219" s="76">
        <v>2024243201</v>
      </c>
      <c r="D219" s="47" t="s">
        <v>606</v>
      </c>
      <c r="E219" s="77" t="s">
        <v>171</v>
      </c>
      <c r="F219" s="51" t="s">
        <v>685</v>
      </c>
      <c r="G219" s="127">
        <v>13</v>
      </c>
    </row>
    <row r="220" spans="1:7" ht="18.75" customHeight="1">
      <c r="A220" s="131"/>
      <c r="B220" s="47" t="s">
        <v>173</v>
      </c>
      <c r="C220" s="76">
        <v>2024243201</v>
      </c>
      <c r="D220" s="47" t="s">
        <v>606</v>
      </c>
      <c r="E220" s="77" t="s">
        <v>137</v>
      </c>
      <c r="F220" s="51" t="s">
        <v>663</v>
      </c>
      <c r="G220" s="128"/>
    </row>
    <row r="221" spans="1:7" ht="18.75" customHeight="1">
      <c r="A221" s="131"/>
      <c r="B221" s="47" t="s">
        <v>173</v>
      </c>
      <c r="C221" s="76">
        <v>2024243201</v>
      </c>
      <c r="D221" s="47" t="s">
        <v>606</v>
      </c>
      <c r="E221" s="77" t="s">
        <v>154</v>
      </c>
      <c r="F221" s="51" t="s">
        <v>665</v>
      </c>
      <c r="G221" s="128"/>
    </row>
    <row r="222" spans="1:7" ht="18.75" customHeight="1">
      <c r="A222" s="131"/>
      <c r="B222" s="47" t="s">
        <v>173</v>
      </c>
      <c r="C222" s="76">
        <v>2024243201</v>
      </c>
      <c r="D222" s="47" t="s">
        <v>606</v>
      </c>
      <c r="E222" s="77" t="s">
        <v>44</v>
      </c>
      <c r="F222" s="51" t="s">
        <v>665</v>
      </c>
      <c r="G222" s="128"/>
    </row>
    <row r="223" spans="1:7" ht="18.75" customHeight="1">
      <c r="A223" s="131"/>
      <c r="B223" s="47" t="s">
        <v>173</v>
      </c>
      <c r="C223" s="76">
        <v>2024243201</v>
      </c>
      <c r="D223" s="47" t="s">
        <v>606</v>
      </c>
      <c r="E223" s="77" t="s">
        <v>179</v>
      </c>
      <c r="F223" s="51" t="s">
        <v>684</v>
      </c>
      <c r="G223" s="128"/>
    </row>
    <row r="224" spans="1:7" ht="18.75" customHeight="1">
      <c r="A224" s="131"/>
      <c r="B224" s="47" t="s">
        <v>173</v>
      </c>
      <c r="C224" s="76">
        <v>2024243201</v>
      </c>
      <c r="D224" s="47" t="s">
        <v>606</v>
      </c>
      <c r="E224" s="77" t="s">
        <v>139</v>
      </c>
      <c r="F224" s="51" t="s">
        <v>661</v>
      </c>
      <c r="G224" s="129"/>
    </row>
    <row r="225" spans="1:7" ht="18.75" customHeight="1">
      <c r="A225" s="131"/>
      <c r="B225" s="47" t="s">
        <v>180</v>
      </c>
      <c r="C225" s="76">
        <v>2024243427</v>
      </c>
      <c r="D225" s="47" t="s">
        <v>182</v>
      </c>
      <c r="E225" s="77" t="s">
        <v>179</v>
      </c>
      <c r="F225" s="51" t="s">
        <v>661</v>
      </c>
      <c r="G225" s="127">
        <v>24</v>
      </c>
    </row>
    <row r="226" spans="1:7" ht="18.75" customHeight="1">
      <c r="A226" s="131"/>
      <c r="B226" s="47" t="s">
        <v>180</v>
      </c>
      <c r="C226" s="76">
        <v>2024243427</v>
      </c>
      <c r="D226" s="47" t="s">
        <v>182</v>
      </c>
      <c r="E226" s="77" t="s">
        <v>175</v>
      </c>
      <c r="F226" s="54" t="s">
        <v>665</v>
      </c>
      <c r="G226" s="128"/>
    </row>
    <row r="227" spans="1:7" ht="18.75" customHeight="1">
      <c r="A227" s="131"/>
      <c r="B227" s="47" t="s">
        <v>180</v>
      </c>
      <c r="C227" s="76">
        <v>2024243427</v>
      </c>
      <c r="D227" s="47" t="s">
        <v>182</v>
      </c>
      <c r="E227" s="77" t="s">
        <v>171</v>
      </c>
      <c r="F227" s="54" t="s">
        <v>682</v>
      </c>
      <c r="G227" s="128"/>
    </row>
    <row r="228" spans="1:7" ht="18.75" customHeight="1">
      <c r="A228" s="131"/>
      <c r="B228" s="47" t="s">
        <v>180</v>
      </c>
      <c r="C228" s="76">
        <v>2024243427</v>
      </c>
      <c r="D228" s="47" t="s">
        <v>182</v>
      </c>
      <c r="E228" s="77" t="s">
        <v>176</v>
      </c>
      <c r="F228" s="54" t="s">
        <v>682</v>
      </c>
      <c r="G228" s="128"/>
    </row>
    <row r="229" spans="1:7" ht="18.75" customHeight="1">
      <c r="A229" s="131"/>
      <c r="B229" s="47" t="s">
        <v>180</v>
      </c>
      <c r="C229" s="76">
        <v>2024243427</v>
      </c>
      <c r="D229" s="47" t="s">
        <v>182</v>
      </c>
      <c r="E229" s="77" t="s">
        <v>154</v>
      </c>
      <c r="F229" s="54" t="s">
        <v>663</v>
      </c>
      <c r="G229" s="128"/>
    </row>
    <row r="230" spans="1:7" ht="18.75" customHeight="1">
      <c r="A230" s="131"/>
      <c r="B230" s="47" t="s">
        <v>180</v>
      </c>
      <c r="C230" s="76">
        <v>2024243427</v>
      </c>
      <c r="D230" s="47" t="s">
        <v>182</v>
      </c>
      <c r="E230" s="77" t="s">
        <v>607</v>
      </c>
      <c r="F230" s="54" t="s">
        <v>685</v>
      </c>
      <c r="G230" s="128"/>
    </row>
    <row r="231" spans="1:7" ht="18.75" customHeight="1">
      <c r="A231" s="131"/>
      <c r="B231" s="47" t="s">
        <v>180</v>
      </c>
      <c r="C231" s="76">
        <v>2024243427</v>
      </c>
      <c r="D231" s="47" t="s">
        <v>182</v>
      </c>
      <c r="E231" s="77" t="s">
        <v>172</v>
      </c>
      <c r="F231" s="54" t="s">
        <v>683</v>
      </c>
      <c r="G231" s="128"/>
    </row>
    <row r="232" spans="1:7" ht="18.75" customHeight="1">
      <c r="A232" s="131"/>
      <c r="B232" s="47" t="s">
        <v>180</v>
      </c>
      <c r="C232" s="76">
        <v>2024243427</v>
      </c>
      <c r="D232" s="47" t="s">
        <v>182</v>
      </c>
      <c r="E232" s="77" t="s">
        <v>33</v>
      </c>
      <c r="F232" s="54" t="s">
        <v>661</v>
      </c>
      <c r="G232" s="128"/>
    </row>
    <row r="233" spans="1:7" ht="18.75" customHeight="1">
      <c r="A233" s="131"/>
      <c r="B233" s="47" t="s">
        <v>180</v>
      </c>
      <c r="C233" s="76">
        <v>2024243427</v>
      </c>
      <c r="D233" s="47" t="s">
        <v>182</v>
      </c>
      <c r="E233" s="77" t="s">
        <v>44</v>
      </c>
      <c r="F233" s="54" t="s">
        <v>663</v>
      </c>
      <c r="G233" s="128"/>
    </row>
    <row r="234" spans="1:7" ht="18.75" customHeight="1">
      <c r="A234" s="131"/>
      <c r="B234" s="47" t="s">
        <v>180</v>
      </c>
      <c r="C234" s="76">
        <v>2024243427</v>
      </c>
      <c r="D234" s="47" t="s">
        <v>182</v>
      </c>
      <c r="E234" s="77" t="s">
        <v>139</v>
      </c>
      <c r="F234" s="54" t="s">
        <v>682</v>
      </c>
      <c r="G234" s="129"/>
    </row>
    <row r="235" spans="1:7" ht="18.75" customHeight="1">
      <c r="A235" s="131"/>
      <c r="B235" s="47" t="s">
        <v>340</v>
      </c>
      <c r="C235" s="98">
        <v>2024243530</v>
      </c>
      <c r="D235" s="61" t="s">
        <v>608</v>
      </c>
      <c r="E235" s="77" t="s">
        <v>139</v>
      </c>
      <c r="F235" s="54" t="s">
        <v>665</v>
      </c>
      <c r="G235" s="47">
        <v>1</v>
      </c>
    </row>
    <row r="236" spans="1:7" ht="18.75" customHeight="1">
      <c r="A236" s="131"/>
      <c r="B236" s="47" t="s">
        <v>340</v>
      </c>
      <c r="C236" s="98">
        <v>2024243529</v>
      </c>
      <c r="D236" s="61" t="s">
        <v>609</v>
      </c>
      <c r="E236" s="77" t="s">
        <v>139</v>
      </c>
      <c r="F236" s="54" t="s">
        <v>663</v>
      </c>
      <c r="G236" s="127">
        <v>3</v>
      </c>
    </row>
    <row r="237" spans="1:7" ht="18.75" customHeight="1">
      <c r="A237" s="131"/>
      <c r="B237" s="47" t="s">
        <v>340</v>
      </c>
      <c r="C237" s="98">
        <v>2024243529</v>
      </c>
      <c r="D237" s="61" t="s">
        <v>609</v>
      </c>
      <c r="E237" s="77" t="s">
        <v>184</v>
      </c>
      <c r="F237" s="54" t="s">
        <v>665</v>
      </c>
      <c r="G237" s="128"/>
    </row>
    <row r="238" spans="1:7" ht="18.75" customHeight="1">
      <c r="A238" s="131"/>
      <c r="B238" s="47" t="s">
        <v>340</v>
      </c>
      <c r="C238" s="98">
        <v>2024243529</v>
      </c>
      <c r="D238" s="61" t="s">
        <v>609</v>
      </c>
      <c r="E238" s="77" t="s">
        <v>44</v>
      </c>
      <c r="F238" s="54" t="s">
        <v>665</v>
      </c>
      <c r="G238" s="129"/>
    </row>
    <row r="239" spans="1:7" ht="18.75" customHeight="1">
      <c r="A239" s="131"/>
      <c r="B239" s="47" t="s">
        <v>340</v>
      </c>
      <c r="C239" s="98">
        <v>2024243521</v>
      </c>
      <c r="D239" s="61" t="s">
        <v>610</v>
      </c>
      <c r="E239" s="77" t="s">
        <v>611</v>
      </c>
      <c r="F239" s="54" t="s">
        <v>665</v>
      </c>
      <c r="G239" s="127">
        <v>3</v>
      </c>
    </row>
    <row r="240" spans="1:7" ht="18.75" customHeight="1">
      <c r="A240" s="131"/>
      <c r="B240" s="47" t="s">
        <v>340</v>
      </c>
      <c r="C240" s="98">
        <v>2024243521</v>
      </c>
      <c r="D240" s="61" t="s">
        <v>610</v>
      </c>
      <c r="E240" s="77" t="s">
        <v>184</v>
      </c>
      <c r="F240" s="54" t="s">
        <v>665</v>
      </c>
      <c r="G240" s="128"/>
    </row>
    <row r="241" spans="1:7" ht="18.75" customHeight="1">
      <c r="A241" s="131"/>
      <c r="B241" s="47" t="s">
        <v>340</v>
      </c>
      <c r="C241" s="98">
        <v>2024243521</v>
      </c>
      <c r="D241" s="61" t="s">
        <v>610</v>
      </c>
      <c r="E241" s="77" t="s">
        <v>44</v>
      </c>
      <c r="F241" s="51" t="s">
        <v>661</v>
      </c>
      <c r="G241" s="129"/>
    </row>
    <row r="242" spans="1:7" ht="18.75" customHeight="1">
      <c r="A242" s="131"/>
      <c r="B242" s="47" t="s">
        <v>340</v>
      </c>
      <c r="C242" s="98">
        <v>2024243524</v>
      </c>
      <c r="D242" s="61" t="s">
        <v>612</v>
      </c>
      <c r="E242" s="77" t="s">
        <v>33</v>
      </c>
      <c r="F242" s="51" t="s">
        <v>661</v>
      </c>
      <c r="G242" s="47">
        <v>2</v>
      </c>
    </row>
    <row r="243" spans="1:7" ht="18.75" customHeight="1">
      <c r="A243" s="131"/>
      <c r="B243" s="47" t="s">
        <v>183</v>
      </c>
      <c r="C243" s="76">
        <v>2024243605</v>
      </c>
      <c r="D243" s="47" t="s">
        <v>426</v>
      </c>
      <c r="E243" s="77" t="s">
        <v>613</v>
      </c>
      <c r="F243" s="51" t="s">
        <v>661</v>
      </c>
      <c r="G243" s="127">
        <v>14</v>
      </c>
    </row>
    <row r="244" spans="1:7" ht="18.75" customHeight="1">
      <c r="A244" s="131"/>
      <c r="B244" s="47" t="s">
        <v>183</v>
      </c>
      <c r="C244" s="76">
        <v>2024243605</v>
      </c>
      <c r="D244" s="47" t="s">
        <v>426</v>
      </c>
      <c r="E244" s="77" t="s">
        <v>614</v>
      </c>
      <c r="F244" s="51" t="s">
        <v>661</v>
      </c>
      <c r="G244" s="128"/>
    </row>
    <row r="245" spans="1:7" ht="18.75" customHeight="1">
      <c r="A245" s="131"/>
      <c r="B245" s="47" t="s">
        <v>183</v>
      </c>
      <c r="C245" s="76">
        <v>2024243605</v>
      </c>
      <c r="D245" s="47" t="s">
        <v>426</v>
      </c>
      <c r="E245" s="77" t="s">
        <v>615</v>
      </c>
      <c r="F245" s="51" t="s">
        <v>685</v>
      </c>
      <c r="G245" s="128"/>
    </row>
    <row r="246" spans="1:7" ht="18.75" customHeight="1">
      <c r="A246" s="131"/>
      <c r="B246" s="47" t="s">
        <v>183</v>
      </c>
      <c r="C246" s="76">
        <v>2024243605</v>
      </c>
      <c r="D246" s="47" t="s">
        <v>426</v>
      </c>
      <c r="E246" s="77" t="s">
        <v>44</v>
      </c>
      <c r="F246" s="51" t="s">
        <v>663</v>
      </c>
      <c r="G246" s="128"/>
    </row>
    <row r="247" spans="1:7" ht="18.75" customHeight="1">
      <c r="A247" s="131"/>
      <c r="B247" s="47" t="s">
        <v>183</v>
      </c>
      <c r="C247" s="76">
        <v>2024243605</v>
      </c>
      <c r="D247" s="47" t="s">
        <v>426</v>
      </c>
      <c r="E247" s="77" t="s">
        <v>616</v>
      </c>
      <c r="F247" s="51" t="s">
        <v>685</v>
      </c>
      <c r="G247" s="128"/>
    </row>
    <row r="248" spans="1:7" ht="18.75" customHeight="1">
      <c r="A248" s="131"/>
      <c r="B248" s="47" t="s">
        <v>183</v>
      </c>
      <c r="C248" s="76">
        <v>2024243605</v>
      </c>
      <c r="D248" s="47" t="s">
        <v>426</v>
      </c>
      <c r="E248" s="77" t="s">
        <v>617</v>
      </c>
      <c r="F248" s="51" t="s">
        <v>685</v>
      </c>
      <c r="G248" s="129"/>
    </row>
    <row r="249" spans="1:7" ht="18.75" customHeight="1">
      <c r="A249" s="131"/>
      <c r="B249" s="47" t="s">
        <v>183</v>
      </c>
      <c r="C249" s="76">
        <v>2024243622</v>
      </c>
      <c r="D249" s="47" t="s">
        <v>618</v>
      </c>
      <c r="E249" s="77" t="s">
        <v>613</v>
      </c>
      <c r="F249" s="51" t="s">
        <v>663</v>
      </c>
      <c r="G249" s="127">
        <v>18</v>
      </c>
    </row>
    <row r="250" spans="1:7" ht="18.75" customHeight="1">
      <c r="A250" s="131"/>
      <c r="B250" s="47" t="s">
        <v>183</v>
      </c>
      <c r="C250" s="76">
        <v>2024243622</v>
      </c>
      <c r="D250" s="47" t="s">
        <v>618</v>
      </c>
      <c r="E250" s="77" t="s">
        <v>614</v>
      </c>
      <c r="F250" s="51" t="s">
        <v>663</v>
      </c>
      <c r="G250" s="128"/>
    </row>
    <row r="251" spans="1:7" ht="18.75" customHeight="1">
      <c r="A251" s="131"/>
      <c r="B251" s="47" t="s">
        <v>183</v>
      </c>
      <c r="C251" s="76">
        <v>2024243622</v>
      </c>
      <c r="D251" s="47" t="s">
        <v>618</v>
      </c>
      <c r="E251" s="77" t="s">
        <v>615</v>
      </c>
      <c r="F251" s="51" t="s">
        <v>665</v>
      </c>
      <c r="G251" s="128"/>
    </row>
    <row r="252" spans="1:7" ht="18.75" customHeight="1">
      <c r="A252" s="131"/>
      <c r="B252" s="47" t="s">
        <v>183</v>
      </c>
      <c r="C252" s="76">
        <v>2024243622</v>
      </c>
      <c r="D252" s="47" t="s">
        <v>618</v>
      </c>
      <c r="E252" s="77" t="s">
        <v>44</v>
      </c>
      <c r="F252" s="51" t="s">
        <v>665</v>
      </c>
      <c r="G252" s="128"/>
    </row>
    <row r="253" spans="1:7" ht="18.75" customHeight="1">
      <c r="A253" s="131"/>
      <c r="B253" s="47" t="s">
        <v>183</v>
      </c>
      <c r="C253" s="76">
        <v>2024243622</v>
      </c>
      <c r="D253" s="47" t="s">
        <v>618</v>
      </c>
      <c r="E253" s="77" t="s">
        <v>616</v>
      </c>
      <c r="F253" s="51" t="s">
        <v>667</v>
      </c>
      <c r="G253" s="128"/>
    </row>
    <row r="254" spans="1:7" ht="18.75" customHeight="1">
      <c r="A254" s="131"/>
      <c r="B254" s="47" t="s">
        <v>183</v>
      </c>
      <c r="C254" s="76">
        <v>2024243622</v>
      </c>
      <c r="D254" s="47" t="s">
        <v>618</v>
      </c>
      <c r="E254" s="77" t="s">
        <v>617</v>
      </c>
      <c r="F254" s="51" t="s">
        <v>684</v>
      </c>
      <c r="G254" s="128"/>
    </row>
    <row r="255" spans="1:7" ht="18.75" customHeight="1">
      <c r="A255" s="131"/>
      <c r="B255" s="47" t="s">
        <v>183</v>
      </c>
      <c r="C255" s="76">
        <v>2024243622</v>
      </c>
      <c r="D255" s="47" t="s">
        <v>618</v>
      </c>
      <c r="E255" s="77" t="s">
        <v>617</v>
      </c>
      <c r="F255" s="51" t="s">
        <v>682</v>
      </c>
      <c r="G255" s="128"/>
    </row>
    <row r="256" spans="1:7" ht="18.75" customHeight="1">
      <c r="A256" s="131"/>
      <c r="B256" s="47" t="s">
        <v>183</v>
      </c>
      <c r="C256" s="76">
        <v>2024243622</v>
      </c>
      <c r="D256" s="47" t="s">
        <v>618</v>
      </c>
      <c r="E256" s="77" t="s">
        <v>185</v>
      </c>
      <c r="F256" s="51" t="s">
        <v>665</v>
      </c>
      <c r="G256" s="129"/>
    </row>
    <row r="257" spans="1:7" ht="18.75" customHeight="1">
      <c r="A257" s="131"/>
      <c r="B257" s="47" t="s">
        <v>189</v>
      </c>
      <c r="C257" s="76">
        <v>2024243925</v>
      </c>
      <c r="D257" s="47" t="s">
        <v>619</v>
      </c>
      <c r="E257" s="77" t="s">
        <v>607</v>
      </c>
      <c r="F257" s="51" t="s">
        <v>667</v>
      </c>
      <c r="G257" s="47">
        <v>2</v>
      </c>
    </row>
    <row r="258" spans="1:7" ht="18.75" customHeight="1">
      <c r="A258" s="131"/>
      <c r="B258" s="47" t="s">
        <v>190</v>
      </c>
      <c r="C258" s="76">
        <v>2024244105</v>
      </c>
      <c r="D258" s="47" t="s">
        <v>620</v>
      </c>
      <c r="E258" s="77" t="s">
        <v>144</v>
      </c>
      <c r="F258" s="51" t="s">
        <v>665</v>
      </c>
      <c r="G258" s="127">
        <v>4</v>
      </c>
    </row>
    <row r="259" spans="1:7" ht="18.75" customHeight="1">
      <c r="A259" s="131"/>
      <c r="B259" s="47" t="s">
        <v>190</v>
      </c>
      <c r="C259" s="76">
        <v>2024244105</v>
      </c>
      <c r="D259" s="47" t="s">
        <v>620</v>
      </c>
      <c r="E259" s="77" t="s">
        <v>191</v>
      </c>
      <c r="F259" s="51" t="s">
        <v>685</v>
      </c>
      <c r="G259" s="129"/>
    </row>
    <row r="260" spans="1:7" ht="18.75" customHeight="1">
      <c r="A260" s="131"/>
      <c r="B260" s="47" t="s">
        <v>190</v>
      </c>
      <c r="C260" s="76">
        <v>2024244127</v>
      </c>
      <c r="D260" s="47" t="s">
        <v>621</v>
      </c>
      <c r="E260" s="77" t="s">
        <v>622</v>
      </c>
      <c r="F260" s="51" t="s">
        <v>685</v>
      </c>
      <c r="G260" s="47">
        <v>2</v>
      </c>
    </row>
    <row r="261" spans="1:7" ht="18.75" customHeight="1">
      <c r="A261" s="132"/>
      <c r="B261" s="47" t="s">
        <v>192</v>
      </c>
      <c r="C261" s="76">
        <v>2024253133</v>
      </c>
      <c r="D261" s="47" t="s">
        <v>193</v>
      </c>
      <c r="E261" s="77" t="s">
        <v>137</v>
      </c>
      <c r="F261" s="51" t="s">
        <v>663</v>
      </c>
      <c r="G261" s="47">
        <v>2</v>
      </c>
    </row>
    <row r="262" spans="1:7" ht="18.75" customHeight="1">
      <c r="A262" s="130" t="s">
        <v>6</v>
      </c>
      <c r="B262" s="130" t="s">
        <v>346</v>
      </c>
      <c r="C262" s="133">
        <v>2022263102</v>
      </c>
      <c r="D262" s="60" t="s">
        <v>623</v>
      </c>
      <c r="E262" s="101" t="s">
        <v>58</v>
      </c>
      <c r="F262" s="51" t="s">
        <v>661</v>
      </c>
      <c r="G262" s="130">
        <v>10</v>
      </c>
    </row>
    <row r="263" spans="1:7" ht="18.75" customHeight="1">
      <c r="A263" s="131"/>
      <c r="B263" s="132"/>
      <c r="C263" s="134"/>
      <c r="D263" s="60" t="s">
        <v>623</v>
      </c>
      <c r="E263" s="101" t="s">
        <v>624</v>
      </c>
      <c r="F263" s="51" t="s">
        <v>684</v>
      </c>
      <c r="G263" s="132"/>
    </row>
    <row r="264" spans="1:7" ht="18.75" customHeight="1">
      <c r="A264" s="131"/>
      <c r="B264" s="130" t="s">
        <v>347</v>
      </c>
      <c r="C264" s="97">
        <v>2022263210</v>
      </c>
      <c r="D264" s="60" t="s">
        <v>625</v>
      </c>
      <c r="E264" s="101" t="s">
        <v>626</v>
      </c>
      <c r="F264" s="51" t="s">
        <v>682</v>
      </c>
      <c r="G264" s="60">
        <v>2</v>
      </c>
    </row>
    <row r="265" spans="1:7" ht="18.75" customHeight="1">
      <c r="A265" s="131"/>
      <c r="B265" s="132"/>
      <c r="C265" s="97">
        <v>2022263530</v>
      </c>
      <c r="D265" s="60" t="s">
        <v>627</v>
      </c>
      <c r="E265" s="101" t="s">
        <v>628</v>
      </c>
      <c r="F265" s="51" t="s">
        <v>665</v>
      </c>
      <c r="G265" s="60">
        <v>5</v>
      </c>
    </row>
    <row r="266" spans="1:7" ht="18.75" customHeight="1">
      <c r="A266" s="131"/>
      <c r="B266" s="130" t="s">
        <v>352</v>
      </c>
      <c r="C266" s="76">
        <v>2023263629</v>
      </c>
      <c r="D266" s="47" t="s">
        <v>629</v>
      </c>
      <c r="E266" s="77" t="s">
        <v>153</v>
      </c>
      <c r="F266" s="51" t="s">
        <v>667</v>
      </c>
      <c r="G266" s="47">
        <v>2</v>
      </c>
    </row>
    <row r="267" spans="1:7" ht="18.75" customHeight="1">
      <c r="A267" s="131"/>
      <c r="B267" s="131"/>
      <c r="C267" s="97">
        <v>2023263103</v>
      </c>
      <c r="D267" s="47" t="s">
        <v>630</v>
      </c>
      <c r="E267" s="77" t="s">
        <v>598</v>
      </c>
      <c r="F267" s="51" t="s">
        <v>665</v>
      </c>
      <c r="G267" s="127">
        <v>5</v>
      </c>
    </row>
    <row r="268" spans="1:7" ht="18.75" customHeight="1">
      <c r="A268" s="131"/>
      <c r="B268" s="131"/>
      <c r="C268" s="97">
        <v>2023263103</v>
      </c>
      <c r="D268" s="47" t="s">
        <v>630</v>
      </c>
      <c r="E268" s="77" t="s">
        <v>631</v>
      </c>
      <c r="F268" s="51" t="s">
        <v>663</v>
      </c>
      <c r="G268" s="129"/>
    </row>
    <row r="269" spans="1:7" ht="18.75" customHeight="1">
      <c r="A269" s="131"/>
      <c r="B269" s="132"/>
      <c r="C269" s="76">
        <v>2023263408</v>
      </c>
      <c r="D269" s="47" t="s">
        <v>632</v>
      </c>
      <c r="E269" s="77" t="s">
        <v>633</v>
      </c>
      <c r="F269" s="51" t="s">
        <v>661</v>
      </c>
      <c r="G269" s="47">
        <v>8</v>
      </c>
    </row>
    <row r="270" spans="1:7" ht="18.75" customHeight="1">
      <c r="A270" s="131"/>
      <c r="B270" s="130" t="s">
        <v>356</v>
      </c>
      <c r="C270" s="133">
        <v>2023263314</v>
      </c>
      <c r="D270" s="60" t="s">
        <v>634</v>
      </c>
      <c r="E270" s="101" t="s">
        <v>635</v>
      </c>
      <c r="F270" s="51" t="s">
        <v>685</v>
      </c>
      <c r="G270" s="130">
        <v>8</v>
      </c>
    </row>
    <row r="271" spans="1:7" ht="18.75" customHeight="1">
      <c r="A271" s="131"/>
      <c r="B271" s="132"/>
      <c r="C271" s="134"/>
      <c r="D271" s="60" t="s">
        <v>634</v>
      </c>
      <c r="E271" s="101" t="s">
        <v>200</v>
      </c>
      <c r="F271" s="51" t="s">
        <v>661</v>
      </c>
      <c r="G271" s="132"/>
    </row>
    <row r="272" spans="1:7" ht="18.75" customHeight="1">
      <c r="A272" s="132"/>
      <c r="B272" s="60" t="s">
        <v>359</v>
      </c>
      <c r="C272" s="97">
        <v>2024263610</v>
      </c>
      <c r="D272" s="60" t="s">
        <v>636</v>
      </c>
      <c r="E272" s="77" t="s">
        <v>637</v>
      </c>
      <c r="F272" s="51" t="s">
        <v>684</v>
      </c>
      <c r="G272" s="60">
        <v>8</v>
      </c>
    </row>
    <row r="273" spans="1:7" ht="18.75" customHeight="1">
      <c r="A273" s="127" t="s">
        <v>7</v>
      </c>
      <c r="B273" s="47" t="s">
        <v>204</v>
      </c>
      <c r="C273" s="76">
        <v>2024353132</v>
      </c>
      <c r="D273" s="47" t="s">
        <v>638</v>
      </c>
      <c r="E273" s="77" t="s">
        <v>33</v>
      </c>
      <c r="F273" s="51" t="s">
        <v>683</v>
      </c>
      <c r="G273" s="47" t="s">
        <v>203</v>
      </c>
    </row>
    <row r="274" spans="1:7" ht="18.75" customHeight="1">
      <c r="A274" s="128"/>
      <c r="B274" s="127" t="s">
        <v>205</v>
      </c>
      <c r="C274" s="76">
        <v>2023353106</v>
      </c>
      <c r="D274" s="47" t="s">
        <v>639</v>
      </c>
      <c r="E274" s="77" t="s">
        <v>33</v>
      </c>
      <c r="F274" s="51" t="s">
        <v>683</v>
      </c>
      <c r="G274" s="47" t="s">
        <v>203</v>
      </c>
    </row>
    <row r="275" spans="1:7" ht="18.75" customHeight="1">
      <c r="A275" s="128"/>
      <c r="B275" s="128"/>
      <c r="C275" s="76">
        <v>2023353106</v>
      </c>
      <c r="D275" s="47" t="s">
        <v>639</v>
      </c>
      <c r="E275" s="77" t="s">
        <v>207</v>
      </c>
      <c r="F275" s="51" t="s">
        <v>665</v>
      </c>
      <c r="G275" s="47" t="s">
        <v>203</v>
      </c>
    </row>
    <row r="276" spans="1:7" ht="18.75" customHeight="1">
      <c r="A276" s="128"/>
      <c r="B276" s="128"/>
      <c r="C276" s="76">
        <v>2023353127</v>
      </c>
      <c r="D276" s="47" t="s">
        <v>640</v>
      </c>
      <c r="E276" s="77" t="s">
        <v>33</v>
      </c>
      <c r="F276" s="51" t="s">
        <v>683</v>
      </c>
      <c r="G276" s="47" t="s">
        <v>203</v>
      </c>
    </row>
    <row r="277" spans="1:7" ht="18.75" customHeight="1">
      <c r="A277" s="128"/>
      <c r="B277" s="128"/>
      <c r="C277" s="76">
        <v>2023353127</v>
      </c>
      <c r="D277" s="47" t="s">
        <v>640</v>
      </c>
      <c r="E277" s="77" t="s">
        <v>207</v>
      </c>
      <c r="F277" s="51" t="s">
        <v>661</v>
      </c>
      <c r="G277" s="47" t="s">
        <v>203</v>
      </c>
    </row>
    <row r="278" spans="1:7" ht="18.75" customHeight="1">
      <c r="A278" s="128"/>
      <c r="B278" s="128"/>
      <c r="C278" s="76">
        <v>2023353132</v>
      </c>
      <c r="D278" s="47" t="s">
        <v>641</v>
      </c>
      <c r="E278" s="77" t="s">
        <v>642</v>
      </c>
      <c r="F278" s="51" t="s">
        <v>683</v>
      </c>
      <c r="G278" s="47" t="s">
        <v>202</v>
      </c>
    </row>
    <row r="279" spans="1:7" ht="18.75" customHeight="1">
      <c r="A279" s="128"/>
      <c r="B279" s="128"/>
      <c r="C279" s="76">
        <v>2023353132</v>
      </c>
      <c r="D279" s="47" t="s">
        <v>641</v>
      </c>
      <c r="E279" s="77" t="s">
        <v>643</v>
      </c>
      <c r="F279" s="51" t="s">
        <v>661</v>
      </c>
      <c r="G279" s="47" t="s">
        <v>202</v>
      </c>
    </row>
    <row r="280" spans="1:7" ht="18.75" customHeight="1">
      <c r="A280" s="128"/>
      <c r="B280" s="128"/>
      <c r="C280" s="76">
        <v>2023353132</v>
      </c>
      <c r="D280" s="47" t="s">
        <v>641</v>
      </c>
      <c r="E280" s="77" t="s">
        <v>644</v>
      </c>
      <c r="F280" s="51" t="s">
        <v>661</v>
      </c>
      <c r="G280" s="47" t="s">
        <v>202</v>
      </c>
    </row>
    <row r="281" spans="1:7" ht="18.75" customHeight="1">
      <c r="A281" s="128"/>
      <c r="B281" s="128"/>
      <c r="C281" s="76">
        <v>2023353110</v>
      </c>
      <c r="D281" s="47" t="s">
        <v>206</v>
      </c>
      <c r="E281" s="77" t="s">
        <v>207</v>
      </c>
      <c r="F281" s="51" t="s">
        <v>682</v>
      </c>
      <c r="G281" s="47" t="s">
        <v>203</v>
      </c>
    </row>
    <row r="282" spans="1:7" ht="18.75" customHeight="1">
      <c r="A282" s="129"/>
      <c r="B282" s="129"/>
      <c r="C282" s="76">
        <v>2023353110</v>
      </c>
      <c r="D282" s="47" t="s">
        <v>206</v>
      </c>
      <c r="E282" s="77" t="s">
        <v>645</v>
      </c>
      <c r="F282" s="51" t="s">
        <v>685</v>
      </c>
      <c r="G282" s="47" t="s">
        <v>203</v>
      </c>
    </row>
    <row r="283" spans="1:7" ht="18.75" customHeight="1"/>
    <row r="284" spans="1:7" ht="18.75" customHeight="1"/>
    <row r="285" spans="1:7" ht="18.75" customHeight="1"/>
    <row r="286" spans="1:7" ht="18.75" customHeight="1"/>
    <row r="287" spans="1:7" ht="18.75" customHeight="1"/>
    <row r="288" spans="1:7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</sheetData>
  <mergeCells count="106">
    <mergeCell ref="B138:B148"/>
    <mergeCell ref="B162:B164"/>
    <mergeCell ref="A1:G1"/>
    <mergeCell ref="A3:A26"/>
    <mergeCell ref="B3:B6"/>
    <mergeCell ref="C3:C5"/>
    <mergeCell ref="B7:B14"/>
    <mergeCell ref="C7:C11"/>
    <mergeCell ref="G7:G11"/>
    <mergeCell ref="B15:B17"/>
    <mergeCell ref="G15:G17"/>
    <mergeCell ref="C16:C17"/>
    <mergeCell ref="B19:B20"/>
    <mergeCell ref="G19:G20"/>
    <mergeCell ref="B24:B26"/>
    <mergeCell ref="C24:C26"/>
    <mergeCell ref="G3:G5"/>
    <mergeCell ref="G24:G26"/>
    <mergeCell ref="B135:B137"/>
    <mergeCell ref="A27:A113"/>
    <mergeCell ref="B27:B34"/>
    <mergeCell ref="B35:B42"/>
    <mergeCell ref="B43:B46"/>
    <mergeCell ref="B47:B53"/>
    <mergeCell ref="B56:B58"/>
    <mergeCell ref="B59:B65"/>
    <mergeCell ref="B66:B77"/>
    <mergeCell ref="B79:B81"/>
    <mergeCell ref="B84:B85"/>
    <mergeCell ref="B86:B89"/>
    <mergeCell ref="B90:B93"/>
    <mergeCell ref="B94:B99"/>
    <mergeCell ref="B101:B111"/>
    <mergeCell ref="B112:B113"/>
    <mergeCell ref="B126:B127"/>
    <mergeCell ref="C126:C127"/>
    <mergeCell ref="G126:G127"/>
    <mergeCell ref="B131:B134"/>
    <mergeCell ref="C131:C132"/>
    <mergeCell ref="G131:G132"/>
    <mergeCell ref="C133:C134"/>
    <mergeCell ref="G133:G134"/>
    <mergeCell ref="B114:B120"/>
    <mergeCell ref="C114:C116"/>
    <mergeCell ref="G114:G116"/>
    <mergeCell ref="C117:C119"/>
    <mergeCell ref="G117:G119"/>
    <mergeCell ref="B121:B125"/>
    <mergeCell ref="C123:C124"/>
    <mergeCell ref="G123:G124"/>
    <mergeCell ref="C138:C145"/>
    <mergeCell ref="G138:G145"/>
    <mergeCell ref="C146:C148"/>
    <mergeCell ref="G146:G148"/>
    <mergeCell ref="A149:A172"/>
    <mergeCell ref="B151:B152"/>
    <mergeCell ref="C151:C152"/>
    <mergeCell ref="G151:G152"/>
    <mergeCell ref="B153:B154"/>
    <mergeCell ref="C153:C154"/>
    <mergeCell ref="G153:G154"/>
    <mergeCell ref="B155:B156"/>
    <mergeCell ref="C155:C156"/>
    <mergeCell ref="G155:G156"/>
    <mergeCell ref="B159:B160"/>
    <mergeCell ref="C159:C160"/>
    <mergeCell ref="G159:G160"/>
    <mergeCell ref="A114:A148"/>
    <mergeCell ref="C162:C164"/>
    <mergeCell ref="G162:G164"/>
    <mergeCell ref="B165:B166"/>
    <mergeCell ref="C165:C166"/>
    <mergeCell ref="G165:G166"/>
    <mergeCell ref="B170:B172"/>
    <mergeCell ref="C170:C172"/>
    <mergeCell ref="G170:G172"/>
    <mergeCell ref="A173:A261"/>
    <mergeCell ref="G173:G174"/>
    <mergeCell ref="G175:G176"/>
    <mergeCell ref="G177:G180"/>
    <mergeCell ref="G181:G182"/>
    <mergeCell ref="G183:G185"/>
    <mergeCell ref="G189:G191"/>
    <mergeCell ref="G192:G196"/>
    <mergeCell ref="G197:G198"/>
    <mergeCell ref="G200:G212"/>
    <mergeCell ref="G214:G218"/>
    <mergeCell ref="G219:G224"/>
    <mergeCell ref="G225:G234"/>
    <mergeCell ref="G236:G238"/>
    <mergeCell ref="G239:G241"/>
    <mergeCell ref="G243:G248"/>
    <mergeCell ref="G249:G256"/>
    <mergeCell ref="G258:G259"/>
    <mergeCell ref="A273:A282"/>
    <mergeCell ref="B274:B282"/>
    <mergeCell ref="A262:A272"/>
    <mergeCell ref="B262:B263"/>
    <mergeCell ref="C262:C263"/>
    <mergeCell ref="G262:G263"/>
    <mergeCell ref="B264:B265"/>
    <mergeCell ref="B266:B269"/>
    <mergeCell ref="G267:G268"/>
    <mergeCell ref="B270:B271"/>
    <mergeCell ref="C270:C271"/>
    <mergeCell ref="G270:G271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0"/>
  <sheetViews>
    <sheetView zoomScale="55" zoomScaleNormal="55" workbookViewId="0">
      <selection activeCell="G230" sqref="G230"/>
    </sheetView>
  </sheetViews>
  <sheetFormatPr defaultColWidth="8.625" defaultRowHeight="18.75"/>
  <cols>
    <col min="1" max="1" width="20.25" style="37" customWidth="1"/>
    <col min="2" max="2" width="7.625" style="37" customWidth="1"/>
    <col min="3" max="3" width="20.25" style="37" customWidth="1"/>
    <col min="4" max="4" width="13.75" style="37" customWidth="1"/>
    <col min="5" max="5" width="16.875" style="37" customWidth="1"/>
    <col min="6" max="6" width="10.625" style="37" customWidth="1"/>
    <col min="7" max="7" width="16.875" style="37" customWidth="1"/>
    <col min="8" max="8" width="14.625" style="37" customWidth="1"/>
    <col min="9" max="16384" width="8.625" style="37"/>
  </cols>
  <sheetData>
    <row r="1" spans="1:8" ht="22.5">
      <c r="A1" s="142" t="s">
        <v>208</v>
      </c>
      <c r="B1" s="142"/>
      <c r="C1" s="142"/>
      <c r="D1" s="142"/>
      <c r="E1" s="142"/>
      <c r="F1" s="142"/>
      <c r="G1" s="142"/>
      <c r="H1" s="142"/>
    </row>
    <row r="2" spans="1:8" s="36" customFormat="1" ht="20.25">
      <c r="A2" s="38" t="s">
        <v>21</v>
      </c>
      <c r="B2" s="38" t="s">
        <v>209</v>
      </c>
      <c r="C2" s="38" t="s">
        <v>22</v>
      </c>
      <c r="D2" s="38" t="s">
        <v>210</v>
      </c>
      <c r="E2" s="38" t="s">
        <v>211</v>
      </c>
      <c r="F2" s="39" t="s">
        <v>212</v>
      </c>
      <c r="G2" s="38" t="s">
        <v>213</v>
      </c>
      <c r="H2" s="38" t="s">
        <v>28</v>
      </c>
    </row>
    <row r="3" spans="1:8">
      <c r="A3" s="143" t="s">
        <v>1</v>
      </c>
      <c r="B3" s="47">
        <v>1</v>
      </c>
      <c r="C3" s="47" t="s">
        <v>214</v>
      </c>
      <c r="D3" s="47">
        <v>0</v>
      </c>
      <c r="E3" s="47">
        <v>43</v>
      </c>
      <c r="F3" s="62">
        <f t="shared" ref="F3:F41" si="0">D3/E3</f>
        <v>0</v>
      </c>
      <c r="G3" s="47">
        <f>RANK(F3,$F$3:$F$41,1)</f>
        <v>1</v>
      </c>
      <c r="H3" s="47"/>
    </row>
    <row r="4" spans="1:8">
      <c r="A4" s="143"/>
      <c r="B4" s="47">
        <v>2</v>
      </c>
      <c r="C4" s="47" t="s">
        <v>215</v>
      </c>
      <c r="D4" s="47">
        <v>0</v>
      </c>
      <c r="E4" s="47">
        <v>42</v>
      </c>
      <c r="F4" s="62">
        <f t="shared" si="0"/>
        <v>0</v>
      </c>
      <c r="G4" s="47">
        <f t="shared" ref="G4:G41" si="1">RANK(F4,$F$3:$F$41,1)</f>
        <v>1</v>
      </c>
      <c r="H4" s="47"/>
    </row>
    <row r="5" spans="1:8">
      <c r="A5" s="143"/>
      <c r="B5" s="47">
        <v>3</v>
      </c>
      <c r="C5" s="47" t="s">
        <v>216</v>
      </c>
      <c r="D5" s="47">
        <v>0</v>
      </c>
      <c r="E5" s="47">
        <v>45</v>
      </c>
      <c r="F5" s="62">
        <f t="shared" si="0"/>
        <v>0</v>
      </c>
      <c r="G5" s="47">
        <f t="shared" si="1"/>
        <v>1</v>
      </c>
      <c r="H5" s="47"/>
    </row>
    <row r="6" spans="1:8">
      <c r="A6" s="143"/>
      <c r="B6" s="47">
        <v>4</v>
      </c>
      <c r="C6" s="47" t="s">
        <v>217</v>
      </c>
      <c r="D6" s="47">
        <v>0</v>
      </c>
      <c r="E6" s="47">
        <v>45</v>
      </c>
      <c r="F6" s="62">
        <f t="shared" si="0"/>
        <v>0</v>
      </c>
      <c r="G6" s="47">
        <f t="shared" si="1"/>
        <v>1</v>
      </c>
      <c r="H6" s="47"/>
    </row>
    <row r="7" spans="1:8">
      <c r="A7" s="143"/>
      <c r="B7" s="47">
        <v>5</v>
      </c>
      <c r="C7" s="47" t="s">
        <v>218</v>
      </c>
      <c r="D7" s="47">
        <v>0</v>
      </c>
      <c r="E7" s="47">
        <v>39</v>
      </c>
      <c r="F7" s="62">
        <f t="shared" si="0"/>
        <v>0</v>
      </c>
      <c r="G7" s="47">
        <f t="shared" si="1"/>
        <v>1</v>
      </c>
      <c r="H7" s="47"/>
    </row>
    <row r="8" spans="1:8">
      <c r="A8" s="143"/>
      <c r="B8" s="47">
        <v>6</v>
      </c>
      <c r="C8" s="47" t="s">
        <v>219</v>
      </c>
      <c r="D8" s="47">
        <v>0</v>
      </c>
      <c r="E8" s="47">
        <v>39</v>
      </c>
      <c r="F8" s="62">
        <f t="shared" si="0"/>
        <v>0</v>
      </c>
      <c r="G8" s="47">
        <f t="shared" si="1"/>
        <v>1</v>
      </c>
      <c r="H8" s="47"/>
    </row>
    <row r="9" spans="1:8">
      <c r="A9" s="143"/>
      <c r="B9" s="47">
        <v>7</v>
      </c>
      <c r="C9" s="47" t="s">
        <v>220</v>
      </c>
      <c r="D9" s="47">
        <v>0</v>
      </c>
      <c r="E9" s="47">
        <v>40</v>
      </c>
      <c r="F9" s="62">
        <f t="shared" si="0"/>
        <v>0</v>
      </c>
      <c r="G9" s="47">
        <f t="shared" si="1"/>
        <v>1</v>
      </c>
      <c r="H9" s="47"/>
    </row>
    <row r="10" spans="1:8">
      <c r="A10" s="143"/>
      <c r="B10" s="47">
        <v>8</v>
      </c>
      <c r="C10" s="47" t="s">
        <v>221</v>
      </c>
      <c r="D10" s="47">
        <v>0</v>
      </c>
      <c r="E10" s="47">
        <v>42</v>
      </c>
      <c r="F10" s="62">
        <f t="shared" si="0"/>
        <v>0</v>
      </c>
      <c r="G10" s="47">
        <f t="shared" si="1"/>
        <v>1</v>
      </c>
      <c r="H10" s="47"/>
    </row>
    <row r="11" spans="1:8">
      <c r="A11" s="143"/>
      <c r="B11" s="47">
        <v>9</v>
      </c>
      <c r="C11" s="47" t="s">
        <v>222</v>
      </c>
      <c r="D11" s="47">
        <v>0</v>
      </c>
      <c r="E11" s="47">
        <v>40</v>
      </c>
      <c r="F11" s="62">
        <f t="shared" si="0"/>
        <v>0</v>
      </c>
      <c r="G11" s="47">
        <f t="shared" si="1"/>
        <v>1</v>
      </c>
      <c r="H11" s="47"/>
    </row>
    <row r="12" spans="1:8">
      <c r="A12" s="143"/>
      <c r="B12" s="47">
        <v>10</v>
      </c>
      <c r="C12" s="47" t="s">
        <v>223</v>
      </c>
      <c r="D12" s="47">
        <v>0</v>
      </c>
      <c r="E12" s="47">
        <v>43</v>
      </c>
      <c r="F12" s="62">
        <f t="shared" si="0"/>
        <v>0</v>
      </c>
      <c r="G12" s="47">
        <f t="shared" si="1"/>
        <v>1</v>
      </c>
      <c r="H12" s="47"/>
    </row>
    <row r="13" spans="1:8">
      <c r="A13" s="143"/>
      <c r="B13" s="47">
        <v>11</v>
      </c>
      <c r="C13" s="47" t="s">
        <v>56</v>
      </c>
      <c r="D13" s="47">
        <v>0</v>
      </c>
      <c r="E13" s="47">
        <v>43</v>
      </c>
      <c r="F13" s="62">
        <f t="shared" si="0"/>
        <v>0</v>
      </c>
      <c r="G13" s="47">
        <f t="shared" si="1"/>
        <v>1</v>
      </c>
      <c r="H13" s="47"/>
    </row>
    <row r="14" spans="1:8">
      <c r="A14" s="143"/>
      <c r="B14" s="47">
        <v>12</v>
      </c>
      <c r="C14" s="47" t="s">
        <v>52</v>
      </c>
      <c r="D14" s="47">
        <v>0</v>
      </c>
      <c r="E14" s="47">
        <v>41</v>
      </c>
      <c r="F14" s="62">
        <f t="shared" si="0"/>
        <v>0</v>
      </c>
      <c r="G14" s="47">
        <f t="shared" si="1"/>
        <v>1</v>
      </c>
      <c r="H14" s="47"/>
    </row>
    <row r="15" spans="1:8">
      <c r="A15" s="143"/>
      <c r="B15" s="47">
        <v>13</v>
      </c>
      <c r="C15" s="47" t="s">
        <v>224</v>
      </c>
      <c r="D15" s="47">
        <v>0</v>
      </c>
      <c r="E15" s="47">
        <v>44</v>
      </c>
      <c r="F15" s="62">
        <f t="shared" si="0"/>
        <v>0</v>
      </c>
      <c r="G15" s="47">
        <f t="shared" si="1"/>
        <v>1</v>
      </c>
      <c r="H15" s="47"/>
    </row>
    <row r="16" spans="1:8">
      <c r="A16" s="143"/>
      <c r="B16" s="47">
        <v>14</v>
      </c>
      <c r="C16" s="47" t="s">
        <v>225</v>
      </c>
      <c r="D16" s="47">
        <v>0</v>
      </c>
      <c r="E16" s="47">
        <v>44</v>
      </c>
      <c r="F16" s="62">
        <f t="shared" si="0"/>
        <v>0</v>
      </c>
      <c r="G16" s="47">
        <f t="shared" si="1"/>
        <v>1</v>
      </c>
      <c r="H16" s="47"/>
    </row>
    <row r="17" spans="1:8">
      <c r="A17" s="143"/>
      <c r="B17" s="47">
        <v>15</v>
      </c>
      <c r="C17" s="47" t="s">
        <v>226</v>
      </c>
      <c r="D17" s="47">
        <v>0</v>
      </c>
      <c r="E17" s="47">
        <v>44</v>
      </c>
      <c r="F17" s="62">
        <f t="shared" si="0"/>
        <v>0</v>
      </c>
      <c r="G17" s="47">
        <f t="shared" si="1"/>
        <v>1</v>
      </c>
      <c r="H17" s="47"/>
    </row>
    <row r="18" spans="1:8">
      <c r="A18" s="143"/>
      <c r="B18" s="47">
        <v>16</v>
      </c>
      <c r="C18" s="47" t="s">
        <v>227</v>
      </c>
      <c r="D18" s="47">
        <v>1</v>
      </c>
      <c r="E18" s="47">
        <v>43</v>
      </c>
      <c r="F18" s="62">
        <f t="shared" si="0"/>
        <v>2.3255813953488372E-2</v>
      </c>
      <c r="G18" s="47">
        <f t="shared" si="1"/>
        <v>34</v>
      </c>
      <c r="H18" s="47"/>
    </row>
    <row r="19" spans="1:8">
      <c r="A19" s="143"/>
      <c r="B19" s="47">
        <v>17</v>
      </c>
      <c r="C19" s="47" t="s">
        <v>63</v>
      </c>
      <c r="D19" s="47">
        <v>0</v>
      </c>
      <c r="E19" s="47">
        <v>42</v>
      </c>
      <c r="F19" s="62">
        <f t="shared" si="0"/>
        <v>0</v>
      </c>
      <c r="G19" s="47">
        <f t="shared" si="1"/>
        <v>1</v>
      </c>
      <c r="H19" s="47"/>
    </row>
    <row r="20" spans="1:8">
      <c r="A20" s="143"/>
      <c r="B20" s="47">
        <v>18</v>
      </c>
      <c r="C20" s="47" t="s">
        <v>228</v>
      </c>
      <c r="D20" s="47">
        <v>0</v>
      </c>
      <c r="E20" s="47">
        <v>43</v>
      </c>
      <c r="F20" s="62">
        <f t="shared" si="0"/>
        <v>0</v>
      </c>
      <c r="G20" s="47">
        <f t="shared" si="1"/>
        <v>1</v>
      </c>
      <c r="H20" s="47"/>
    </row>
    <row r="21" spans="1:8">
      <c r="A21" s="143"/>
      <c r="B21" s="47">
        <v>19</v>
      </c>
      <c r="C21" s="47" t="s">
        <v>229</v>
      </c>
      <c r="D21" s="47">
        <v>0</v>
      </c>
      <c r="E21" s="47">
        <v>42</v>
      </c>
      <c r="F21" s="62">
        <f t="shared" si="0"/>
        <v>0</v>
      </c>
      <c r="G21" s="47">
        <f t="shared" si="1"/>
        <v>1</v>
      </c>
      <c r="H21" s="47"/>
    </row>
    <row r="22" spans="1:8">
      <c r="A22" s="143"/>
      <c r="B22" s="47">
        <v>20</v>
      </c>
      <c r="C22" s="47" t="s">
        <v>230</v>
      </c>
      <c r="D22" s="47">
        <v>0</v>
      </c>
      <c r="E22" s="47">
        <v>45</v>
      </c>
      <c r="F22" s="62">
        <f t="shared" si="0"/>
        <v>0</v>
      </c>
      <c r="G22" s="47">
        <f t="shared" si="1"/>
        <v>1</v>
      </c>
      <c r="H22" s="47"/>
    </row>
    <row r="23" spans="1:8">
      <c r="A23" s="143"/>
      <c r="B23" s="47">
        <v>21</v>
      </c>
      <c r="C23" s="47" t="s">
        <v>46</v>
      </c>
      <c r="D23" s="47">
        <v>0</v>
      </c>
      <c r="E23" s="47">
        <v>43</v>
      </c>
      <c r="F23" s="62">
        <f t="shared" si="0"/>
        <v>0</v>
      </c>
      <c r="G23" s="47">
        <f t="shared" si="1"/>
        <v>1</v>
      </c>
      <c r="H23" s="47"/>
    </row>
    <row r="24" spans="1:8">
      <c r="A24" s="143"/>
      <c r="B24" s="47">
        <v>22</v>
      </c>
      <c r="C24" s="47" t="s">
        <v>231</v>
      </c>
      <c r="D24" s="47">
        <v>0</v>
      </c>
      <c r="E24" s="47">
        <v>42</v>
      </c>
      <c r="F24" s="62">
        <f t="shared" si="0"/>
        <v>0</v>
      </c>
      <c r="G24" s="47">
        <f t="shared" si="1"/>
        <v>1</v>
      </c>
      <c r="H24" s="47"/>
    </row>
    <row r="25" spans="1:8">
      <c r="A25" s="143"/>
      <c r="B25" s="47">
        <v>23</v>
      </c>
      <c r="C25" s="47" t="s">
        <v>232</v>
      </c>
      <c r="D25" s="47">
        <v>0</v>
      </c>
      <c r="E25" s="47">
        <v>40</v>
      </c>
      <c r="F25" s="62">
        <f t="shared" si="0"/>
        <v>0</v>
      </c>
      <c r="G25" s="47">
        <f t="shared" si="1"/>
        <v>1</v>
      </c>
      <c r="H25" s="47"/>
    </row>
    <row r="26" spans="1:8">
      <c r="A26" s="143"/>
      <c r="B26" s="47">
        <v>24</v>
      </c>
      <c r="C26" s="47" t="s">
        <v>233</v>
      </c>
      <c r="D26" s="47">
        <v>0</v>
      </c>
      <c r="E26" s="47">
        <v>42</v>
      </c>
      <c r="F26" s="62">
        <f t="shared" si="0"/>
        <v>0</v>
      </c>
      <c r="G26" s="47">
        <f t="shared" si="1"/>
        <v>1</v>
      </c>
      <c r="H26" s="47"/>
    </row>
    <row r="27" spans="1:8">
      <c r="A27" s="143"/>
      <c r="B27" s="47">
        <v>25</v>
      </c>
      <c r="C27" s="47" t="s">
        <v>234</v>
      </c>
      <c r="D27" s="47">
        <v>0</v>
      </c>
      <c r="E27" s="47">
        <v>42</v>
      </c>
      <c r="F27" s="62">
        <f t="shared" si="0"/>
        <v>0</v>
      </c>
      <c r="G27" s="47">
        <f t="shared" si="1"/>
        <v>1</v>
      </c>
      <c r="H27" s="47"/>
    </row>
    <row r="28" spans="1:8">
      <c r="A28" s="143"/>
      <c r="B28" s="47">
        <v>26</v>
      </c>
      <c r="C28" s="47" t="s">
        <v>235</v>
      </c>
      <c r="D28" s="47">
        <v>0</v>
      </c>
      <c r="E28" s="47">
        <v>41</v>
      </c>
      <c r="F28" s="62">
        <f t="shared" si="0"/>
        <v>0</v>
      </c>
      <c r="G28" s="47">
        <f t="shared" si="1"/>
        <v>1</v>
      </c>
      <c r="H28" s="47"/>
    </row>
    <row r="29" spans="1:8">
      <c r="A29" s="143"/>
      <c r="B29" s="47">
        <v>27</v>
      </c>
      <c r="C29" s="47" t="s">
        <v>236</v>
      </c>
      <c r="D29" s="47">
        <v>1</v>
      </c>
      <c r="E29" s="47">
        <v>43</v>
      </c>
      <c r="F29" s="62">
        <f t="shared" si="0"/>
        <v>2.3255813953488372E-2</v>
      </c>
      <c r="G29" s="47">
        <f t="shared" si="1"/>
        <v>34</v>
      </c>
      <c r="H29" s="47"/>
    </row>
    <row r="30" spans="1:8">
      <c r="A30" s="143"/>
      <c r="B30" s="47">
        <v>28</v>
      </c>
      <c r="C30" s="47" t="s">
        <v>38</v>
      </c>
      <c r="D30" s="47">
        <v>1</v>
      </c>
      <c r="E30" s="47">
        <v>43</v>
      </c>
      <c r="F30" s="62">
        <f t="shared" si="0"/>
        <v>2.3255813953488372E-2</v>
      </c>
      <c r="G30" s="47">
        <f t="shared" si="1"/>
        <v>34</v>
      </c>
      <c r="H30" s="47"/>
    </row>
    <row r="31" spans="1:8">
      <c r="A31" s="143"/>
      <c r="B31" s="47">
        <v>29</v>
      </c>
      <c r="C31" s="47" t="s">
        <v>29</v>
      </c>
      <c r="D31" s="47">
        <v>2</v>
      </c>
      <c r="E31" s="47">
        <v>42</v>
      </c>
      <c r="F31" s="62">
        <f t="shared" si="0"/>
        <v>4.7619047619047616E-2</v>
      </c>
      <c r="G31" s="47">
        <f t="shared" si="1"/>
        <v>39</v>
      </c>
      <c r="H31" s="47"/>
    </row>
    <row r="32" spans="1:8">
      <c r="A32" s="143"/>
      <c r="B32" s="47">
        <v>30</v>
      </c>
      <c r="C32" s="47" t="s">
        <v>237</v>
      </c>
      <c r="D32" s="47">
        <v>0</v>
      </c>
      <c r="E32" s="47">
        <v>43</v>
      </c>
      <c r="F32" s="62">
        <f t="shared" si="0"/>
        <v>0</v>
      </c>
      <c r="G32" s="47">
        <f t="shared" si="1"/>
        <v>1</v>
      </c>
      <c r="H32" s="47"/>
    </row>
    <row r="33" spans="1:8">
      <c r="A33" s="143"/>
      <c r="B33" s="47">
        <v>31</v>
      </c>
      <c r="C33" s="47" t="s">
        <v>60</v>
      </c>
      <c r="D33" s="47">
        <v>1</v>
      </c>
      <c r="E33" s="47">
        <v>42</v>
      </c>
      <c r="F33" s="62">
        <f t="shared" si="0"/>
        <v>2.3809523809523801E-2</v>
      </c>
      <c r="G33" s="47">
        <f t="shared" si="1"/>
        <v>37</v>
      </c>
      <c r="H33" s="47"/>
    </row>
    <row r="34" spans="1:8">
      <c r="A34" s="143"/>
      <c r="B34" s="47">
        <v>32</v>
      </c>
      <c r="C34" s="47" t="s">
        <v>61</v>
      </c>
      <c r="D34" s="47">
        <v>1</v>
      </c>
      <c r="E34" s="47">
        <v>45</v>
      </c>
      <c r="F34" s="62">
        <f t="shared" si="0"/>
        <v>2.2222222222222223E-2</v>
      </c>
      <c r="G34" s="47">
        <f t="shared" si="1"/>
        <v>33</v>
      </c>
      <c r="H34" s="47"/>
    </row>
    <row r="35" spans="1:8">
      <c r="A35" s="143"/>
      <c r="B35" s="47">
        <v>33</v>
      </c>
      <c r="C35" s="47" t="s">
        <v>238</v>
      </c>
      <c r="D35" s="47">
        <v>0</v>
      </c>
      <c r="E35" s="47">
        <v>43</v>
      </c>
      <c r="F35" s="62">
        <f t="shared" si="0"/>
        <v>0</v>
      </c>
      <c r="G35" s="47">
        <f t="shared" si="1"/>
        <v>1</v>
      </c>
      <c r="H35" s="47"/>
    </row>
    <row r="36" spans="1:8">
      <c r="A36" s="143"/>
      <c r="B36" s="47">
        <v>34</v>
      </c>
      <c r="C36" s="47" t="s">
        <v>239</v>
      </c>
      <c r="D36" s="47">
        <v>0</v>
      </c>
      <c r="E36" s="47">
        <v>42</v>
      </c>
      <c r="F36" s="62">
        <f t="shared" si="0"/>
        <v>0</v>
      </c>
      <c r="G36" s="47">
        <f t="shared" si="1"/>
        <v>1</v>
      </c>
      <c r="H36" s="47"/>
    </row>
    <row r="37" spans="1:8">
      <c r="A37" s="143"/>
      <c r="B37" s="47">
        <v>35</v>
      </c>
      <c r="C37" s="47" t="s">
        <v>41</v>
      </c>
      <c r="D37" s="47">
        <v>0</v>
      </c>
      <c r="E37" s="47">
        <v>40</v>
      </c>
      <c r="F37" s="62">
        <f t="shared" si="0"/>
        <v>0</v>
      </c>
      <c r="G37" s="47">
        <f t="shared" si="1"/>
        <v>1</v>
      </c>
      <c r="H37" s="47"/>
    </row>
    <row r="38" spans="1:8">
      <c r="A38" s="143"/>
      <c r="B38" s="47">
        <v>36</v>
      </c>
      <c r="C38" s="47" t="s">
        <v>240</v>
      </c>
      <c r="D38" s="47">
        <v>0</v>
      </c>
      <c r="E38" s="47">
        <v>40</v>
      </c>
      <c r="F38" s="62">
        <f t="shared" si="0"/>
        <v>0</v>
      </c>
      <c r="G38" s="47">
        <f t="shared" si="1"/>
        <v>1</v>
      </c>
      <c r="H38" s="47"/>
    </row>
    <row r="39" spans="1:8">
      <c r="A39" s="143"/>
      <c r="B39" s="47">
        <v>37</v>
      </c>
      <c r="C39" s="47" t="s">
        <v>47</v>
      </c>
      <c r="D39" s="47">
        <v>0</v>
      </c>
      <c r="E39" s="47">
        <v>41</v>
      </c>
      <c r="F39" s="62">
        <f t="shared" si="0"/>
        <v>0</v>
      </c>
      <c r="G39" s="47">
        <f t="shared" si="1"/>
        <v>1</v>
      </c>
      <c r="H39" s="47"/>
    </row>
    <row r="40" spans="1:8">
      <c r="A40" s="143"/>
      <c r="B40" s="47">
        <v>38</v>
      </c>
      <c r="C40" s="47" t="s">
        <v>45</v>
      </c>
      <c r="D40" s="47">
        <v>0</v>
      </c>
      <c r="E40" s="47">
        <v>41</v>
      </c>
      <c r="F40" s="62">
        <f t="shared" si="0"/>
        <v>0</v>
      </c>
      <c r="G40" s="47">
        <f t="shared" si="1"/>
        <v>1</v>
      </c>
      <c r="H40" s="47"/>
    </row>
    <row r="41" spans="1:8">
      <c r="A41" s="143"/>
      <c r="B41" s="47">
        <v>39</v>
      </c>
      <c r="C41" s="47" t="s">
        <v>241</v>
      </c>
      <c r="D41" s="47">
        <v>1</v>
      </c>
      <c r="E41" s="47">
        <v>40</v>
      </c>
      <c r="F41" s="62">
        <f t="shared" si="0"/>
        <v>2.5000000000000001E-2</v>
      </c>
      <c r="G41" s="47">
        <f t="shared" si="1"/>
        <v>38</v>
      </c>
      <c r="H41" s="47"/>
    </row>
    <row r="42" spans="1:8">
      <c r="A42" s="143" t="s">
        <v>2</v>
      </c>
      <c r="B42" s="47">
        <v>1</v>
      </c>
      <c r="C42" s="47" t="s">
        <v>242</v>
      </c>
      <c r="D42" s="64"/>
      <c r="E42" s="47">
        <v>38</v>
      </c>
      <c r="F42" s="62">
        <f>D42/E42</f>
        <v>0</v>
      </c>
      <c r="G42" s="47">
        <f>RANK(F42,$F$42:$F$82,1)</f>
        <v>1</v>
      </c>
      <c r="H42" s="47" t="s">
        <v>243</v>
      </c>
    </row>
    <row r="43" spans="1:8">
      <c r="A43" s="143"/>
      <c r="B43" s="47">
        <v>2</v>
      </c>
      <c r="C43" s="47" t="s">
        <v>244</v>
      </c>
      <c r="D43" s="64"/>
      <c r="E43" s="47">
        <v>47</v>
      </c>
      <c r="F43" s="62">
        <f t="shared" ref="F43:F82" si="2">D43/E43</f>
        <v>0</v>
      </c>
      <c r="G43" s="47">
        <f t="shared" ref="G43:G82" si="3">RANK(F43,$F$42:$F$82,1)</f>
        <v>1</v>
      </c>
      <c r="H43" s="47" t="s">
        <v>243</v>
      </c>
    </row>
    <row r="44" spans="1:8">
      <c r="A44" s="143"/>
      <c r="B44" s="47">
        <v>3</v>
      </c>
      <c r="C44" s="47" t="s">
        <v>245</v>
      </c>
      <c r="D44" s="64"/>
      <c r="E44" s="47">
        <v>41</v>
      </c>
      <c r="F44" s="62">
        <f t="shared" si="2"/>
        <v>0</v>
      </c>
      <c r="G44" s="47">
        <f t="shared" si="3"/>
        <v>1</v>
      </c>
      <c r="H44" s="47" t="s">
        <v>243</v>
      </c>
    </row>
    <row r="45" spans="1:8">
      <c r="A45" s="143"/>
      <c r="B45" s="47">
        <v>4</v>
      </c>
      <c r="C45" s="47" t="s">
        <v>246</v>
      </c>
      <c r="D45" s="64">
        <v>0</v>
      </c>
      <c r="E45" s="47">
        <v>36</v>
      </c>
      <c r="F45" s="62">
        <f t="shared" si="2"/>
        <v>0</v>
      </c>
      <c r="G45" s="47">
        <f t="shared" si="3"/>
        <v>1</v>
      </c>
      <c r="H45" s="47"/>
    </row>
    <row r="46" spans="1:8">
      <c r="A46" s="143"/>
      <c r="B46" s="47">
        <v>5</v>
      </c>
      <c r="C46" s="47" t="s">
        <v>102</v>
      </c>
      <c r="D46" s="64">
        <v>0</v>
      </c>
      <c r="E46" s="47">
        <v>38</v>
      </c>
      <c r="F46" s="62">
        <f t="shared" si="2"/>
        <v>0</v>
      </c>
      <c r="G46" s="47">
        <f t="shared" si="3"/>
        <v>1</v>
      </c>
      <c r="H46" s="47"/>
    </row>
    <row r="47" spans="1:8">
      <c r="A47" s="143"/>
      <c r="B47" s="47">
        <v>6</v>
      </c>
      <c r="C47" s="47" t="s">
        <v>31</v>
      </c>
      <c r="D47" s="64">
        <v>0</v>
      </c>
      <c r="E47" s="47">
        <v>48</v>
      </c>
      <c r="F47" s="62">
        <f t="shared" si="2"/>
        <v>0</v>
      </c>
      <c r="G47" s="47">
        <f t="shared" si="3"/>
        <v>1</v>
      </c>
      <c r="H47" s="47"/>
    </row>
    <row r="48" spans="1:8">
      <c r="A48" s="143"/>
      <c r="B48" s="47">
        <v>7</v>
      </c>
      <c r="C48" s="47" t="s">
        <v>99</v>
      </c>
      <c r="D48" s="64">
        <v>0</v>
      </c>
      <c r="E48" s="47">
        <v>49</v>
      </c>
      <c r="F48" s="62">
        <f t="shared" si="2"/>
        <v>0</v>
      </c>
      <c r="G48" s="47">
        <f t="shared" si="3"/>
        <v>1</v>
      </c>
      <c r="H48" s="47"/>
    </row>
    <row r="49" spans="1:8">
      <c r="A49" s="143"/>
      <c r="B49" s="47">
        <v>8</v>
      </c>
      <c r="C49" s="47" t="s">
        <v>68</v>
      </c>
      <c r="D49" s="64">
        <v>0</v>
      </c>
      <c r="E49" s="47">
        <v>45</v>
      </c>
      <c r="F49" s="62">
        <f t="shared" si="2"/>
        <v>0</v>
      </c>
      <c r="G49" s="47">
        <f t="shared" si="3"/>
        <v>1</v>
      </c>
      <c r="H49" s="47"/>
    </row>
    <row r="50" spans="1:8">
      <c r="A50" s="143"/>
      <c r="B50" s="47">
        <v>9</v>
      </c>
      <c r="C50" s="47" t="s">
        <v>71</v>
      </c>
      <c r="D50" s="64">
        <v>0</v>
      </c>
      <c r="E50" s="47">
        <v>43</v>
      </c>
      <c r="F50" s="62">
        <f t="shared" si="2"/>
        <v>0</v>
      </c>
      <c r="G50" s="47">
        <f t="shared" si="3"/>
        <v>1</v>
      </c>
      <c r="H50" s="47"/>
    </row>
    <row r="51" spans="1:8">
      <c r="A51" s="143"/>
      <c r="B51" s="47">
        <v>10</v>
      </c>
      <c r="C51" s="47" t="s">
        <v>247</v>
      </c>
      <c r="D51" s="64">
        <v>1</v>
      </c>
      <c r="E51" s="47">
        <v>41</v>
      </c>
      <c r="F51" s="62">
        <f t="shared" si="2"/>
        <v>2.4390243902439025E-2</v>
      </c>
      <c r="G51" s="47">
        <f t="shared" si="3"/>
        <v>40</v>
      </c>
      <c r="H51" s="47"/>
    </row>
    <row r="52" spans="1:8">
      <c r="A52" s="143"/>
      <c r="B52" s="47">
        <v>11</v>
      </c>
      <c r="C52" s="47" t="s">
        <v>72</v>
      </c>
      <c r="D52" s="63">
        <v>1</v>
      </c>
      <c r="E52" s="47">
        <v>42</v>
      </c>
      <c r="F52" s="62">
        <f t="shared" si="2"/>
        <v>2.3809523809523808E-2</v>
      </c>
      <c r="G52" s="47">
        <f t="shared" si="3"/>
        <v>39</v>
      </c>
      <c r="H52" s="47"/>
    </row>
    <row r="53" spans="1:8">
      <c r="A53" s="143"/>
      <c r="B53" s="47">
        <v>12</v>
      </c>
      <c r="C53" s="47" t="s">
        <v>82</v>
      </c>
      <c r="D53" s="63">
        <v>0</v>
      </c>
      <c r="E53" s="47">
        <v>42</v>
      </c>
      <c r="F53" s="62">
        <f t="shared" si="2"/>
        <v>0</v>
      </c>
      <c r="G53" s="47">
        <f t="shared" si="3"/>
        <v>1</v>
      </c>
      <c r="H53" s="47"/>
    </row>
    <row r="54" spans="1:8">
      <c r="A54" s="143"/>
      <c r="B54" s="47">
        <v>13</v>
      </c>
      <c r="C54" s="47" t="s">
        <v>73</v>
      </c>
      <c r="D54" s="63">
        <v>0</v>
      </c>
      <c r="E54" s="47">
        <v>40</v>
      </c>
      <c r="F54" s="62">
        <f t="shared" si="2"/>
        <v>0</v>
      </c>
      <c r="G54" s="47">
        <f t="shared" si="3"/>
        <v>1</v>
      </c>
      <c r="H54" s="47"/>
    </row>
    <row r="55" spans="1:8">
      <c r="A55" s="143"/>
      <c r="B55" s="47">
        <v>14</v>
      </c>
      <c r="C55" s="47" t="s">
        <v>80</v>
      </c>
      <c r="D55" s="63">
        <v>0</v>
      </c>
      <c r="E55" s="47">
        <v>41</v>
      </c>
      <c r="F55" s="62">
        <f t="shared" si="2"/>
        <v>0</v>
      </c>
      <c r="G55" s="47">
        <f t="shared" si="3"/>
        <v>1</v>
      </c>
      <c r="H55" s="47"/>
    </row>
    <row r="56" spans="1:8">
      <c r="A56" s="143"/>
      <c r="B56" s="47">
        <v>15</v>
      </c>
      <c r="C56" s="47" t="s">
        <v>248</v>
      </c>
      <c r="D56" s="63">
        <v>0</v>
      </c>
      <c r="E56" s="47">
        <v>46</v>
      </c>
      <c r="F56" s="62">
        <f t="shared" si="2"/>
        <v>0</v>
      </c>
      <c r="G56" s="47">
        <f t="shared" si="3"/>
        <v>1</v>
      </c>
      <c r="H56" s="47"/>
    </row>
    <row r="57" spans="1:8">
      <c r="A57" s="143"/>
      <c r="B57" s="47">
        <v>16</v>
      </c>
      <c r="C57" s="47" t="s">
        <v>249</v>
      </c>
      <c r="D57" s="64">
        <v>4</v>
      </c>
      <c r="E57" s="47">
        <v>42</v>
      </c>
      <c r="F57" s="62">
        <f t="shared" si="2"/>
        <v>9.5238095238095233E-2</v>
      </c>
      <c r="G57" s="47">
        <f t="shared" si="3"/>
        <v>41</v>
      </c>
      <c r="H57" s="47"/>
    </row>
    <row r="58" spans="1:8">
      <c r="A58" s="143"/>
      <c r="B58" s="47">
        <v>17</v>
      </c>
      <c r="C58" s="47" t="s">
        <v>250</v>
      </c>
      <c r="D58" s="64">
        <v>0</v>
      </c>
      <c r="E58" s="47">
        <v>46</v>
      </c>
      <c r="F58" s="62">
        <f t="shared" si="2"/>
        <v>0</v>
      </c>
      <c r="G58" s="47">
        <f t="shared" si="3"/>
        <v>1</v>
      </c>
      <c r="H58" s="47"/>
    </row>
    <row r="59" spans="1:8">
      <c r="A59" s="143"/>
      <c r="B59" s="47">
        <v>18</v>
      </c>
      <c r="C59" s="47" t="s">
        <v>92</v>
      </c>
      <c r="D59" s="64">
        <v>0</v>
      </c>
      <c r="E59" s="47">
        <v>46</v>
      </c>
      <c r="F59" s="62">
        <f t="shared" si="2"/>
        <v>0</v>
      </c>
      <c r="G59" s="47">
        <f t="shared" si="3"/>
        <v>1</v>
      </c>
      <c r="H59" s="47"/>
    </row>
    <row r="60" spans="1:8">
      <c r="A60" s="143"/>
      <c r="B60" s="47">
        <v>19</v>
      </c>
      <c r="C60" s="47" t="s">
        <v>95</v>
      </c>
      <c r="D60" s="64">
        <v>0</v>
      </c>
      <c r="E60" s="47">
        <v>45</v>
      </c>
      <c r="F60" s="62">
        <f t="shared" si="2"/>
        <v>0</v>
      </c>
      <c r="G60" s="47">
        <f t="shared" si="3"/>
        <v>1</v>
      </c>
      <c r="H60" s="47"/>
    </row>
    <row r="61" spans="1:8">
      <c r="A61" s="143"/>
      <c r="B61" s="47">
        <v>20</v>
      </c>
      <c r="C61" s="47" t="s">
        <v>104</v>
      </c>
      <c r="D61" s="64">
        <v>0</v>
      </c>
      <c r="E61" s="47">
        <v>45</v>
      </c>
      <c r="F61" s="62">
        <f t="shared" si="2"/>
        <v>0</v>
      </c>
      <c r="G61" s="47">
        <f t="shared" si="3"/>
        <v>1</v>
      </c>
      <c r="H61" s="47"/>
    </row>
    <row r="62" spans="1:8">
      <c r="A62" s="143"/>
      <c r="B62" s="47">
        <v>21</v>
      </c>
      <c r="C62" s="47" t="s">
        <v>106</v>
      </c>
      <c r="D62" s="64">
        <v>0</v>
      </c>
      <c r="E62" s="47">
        <v>42</v>
      </c>
      <c r="F62" s="62">
        <f t="shared" si="2"/>
        <v>0</v>
      </c>
      <c r="G62" s="47">
        <f t="shared" si="3"/>
        <v>1</v>
      </c>
      <c r="H62" s="47"/>
    </row>
    <row r="63" spans="1:8">
      <c r="A63" s="143"/>
      <c r="B63" s="47">
        <v>22</v>
      </c>
      <c r="C63" s="47" t="s">
        <v>251</v>
      </c>
      <c r="D63" s="64"/>
      <c r="E63" s="47">
        <v>41</v>
      </c>
      <c r="F63" s="62">
        <f t="shared" si="2"/>
        <v>0</v>
      </c>
      <c r="G63" s="47">
        <f t="shared" si="3"/>
        <v>1</v>
      </c>
      <c r="H63" s="47" t="s">
        <v>243</v>
      </c>
    </row>
    <row r="64" spans="1:8">
      <c r="A64" s="143"/>
      <c r="B64" s="47">
        <v>23</v>
      </c>
      <c r="C64" s="47" t="s">
        <v>252</v>
      </c>
      <c r="D64" s="64"/>
      <c r="E64" s="47">
        <v>37</v>
      </c>
      <c r="F64" s="62">
        <f t="shared" si="2"/>
        <v>0</v>
      </c>
      <c r="G64" s="47">
        <f t="shared" si="3"/>
        <v>1</v>
      </c>
      <c r="H64" s="47" t="s">
        <v>243</v>
      </c>
    </row>
    <row r="65" spans="1:8">
      <c r="A65" s="143"/>
      <c r="B65" s="47">
        <v>24</v>
      </c>
      <c r="C65" s="47" t="s">
        <v>253</v>
      </c>
      <c r="D65" s="64"/>
      <c r="E65" s="47">
        <v>39</v>
      </c>
      <c r="F65" s="62">
        <f t="shared" si="2"/>
        <v>0</v>
      </c>
      <c r="G65" s="47">
        <f t="shared" si="3"/>
        <v>1</v>
      </c>
      <c r="H65" s="47" t="s">
        <v>243</v>
      </c>
    </row>
    <row r="66" spans="1:8">
      <c r="A66" s="143"/>
      <c r="B66" s="47">
        <v>25</v>
      </c>
      <c r="C66" s="47" t="s">
        <v>254</v>
      </c>
      <c r="D66" s="64"/>
      <c r="E66" s="47">
        <v>28</v>
      </c>
      <c r="F66" s="62">
        <f t="shared" si="2"/>
        <v>0</v>
      </c>
      <c r="G66" s="47">
        <f t="shared" si="3"/>
        <v>1</v>
      </c>
      <c r="H66" s="47" t="s">
        <v>243</v>
      </c>
    </row>
    <row r="67" spans="1:8">
      <c r="A67" s="143"/>
      <c r="B67" s="47">
        <v>26</v>
      </c>
      <c r="C67" s="47" t="s">
        <v>255</v>
      </c>
      <c r="D67" s="64"/>
      <c r="E67" s="47">
        <v>27</v>
      </c>
      <c r="F67" s="62">
        <f t="shared" si="2"/>
        <v>0</v>
      </c>
      <c r="G67" s="47">
        <f t="shared" si="3"/>
        <v>1</v>
      </c>
      <c r="H67" s="47" t="s">
        <v>243</v>
      </c>
    </row>
    <row r="68" spans="1:8">
      <c r="A68" s="143"/>
      <c r="B68" s="47">
        <v>27</v>
      </c>
      <c r="C68" s="47" t="s">
        <v>256</v>
      </c>
      <c r="D68" s="64"/>
      <c r="E68" s="47">
        <v>43</v>
      </c>
      <c r="F68" s="62">
        <f t="shared" si="2"/>
        <v>0</v>
      </c>
      <c r="G68" s="47">
        <f t="shared" si="3"/>
        <v>1</v>
      </c>
      <c r="H68" s="47" t="s">
        <v>243</v>
      </c>
    </row>
    <row r="69" spans="1:8">
      <c r="A69" s="143"/>
      <c r="B69" s="47">
        <v>28</v>
      </c>
      <c r="C69" s="47" t="s">
        <v>257</v>
      </c>
      <c r="D69" s="64"/>
      <c r="E69" s="47">
        <v>42</v>
      </c>
      <c r="F69" s="62">
        <f t="shared" si="2"/>
        <v>0</v>
      </c>
      <c r="G69" s="47">
        <f t="shared" si="3"/>
        <v>1</v>
      </c>
      <c r="H69" s="47" t="s">
        <v>243</v>
      </c>
    </row>
    <row r="70" spans="1:8">
      <c r="A70" s="143"/>
      <c r="B70" s="47">
        <v>29</v>
      </c>
      <c r="C70" s="47" t="s">
        <v>108</v>
      </c>
      <c r="D70" s="63">
        <v>0</v>
      </c>
      <c r="E70" s="47">
        <v>42</v>
      </c>
      <c r="F70" s="62">
        <f t="shared" si="2"/>
        <v>0</v>
      </c>
      <c r="G70" s="47">
        <f t="shared" si="3"/>
        <v>1</v>
      </c>
      <c r="H70" s="47"/>
    </row>
    <row r="71" spans="1:8">
      <c r="A71" s="143"/>
      <c r="B71" s="47">
        <v>30</v>
      </c>
      <c r="C71" s="47" t="s">
        <v>258</v>
      </c>
      <c r="D71" s="63">
        <v>0</v>
      </c>
      <c r="E71" s="47">
        <v>41</v>
      </c>
      <c r="F71" s="62">
        <f t="shared" si="2"/>
        <v>0</v>
      </c>
      <c r="G71" s="47">
        <f t="shared" si="3"/>
        <v>1</v>
      </c>
      <c r="H71" s="47"/>
    </row>
    <row r="72" spans="1:8">
      <c r="A72" s="143"/>
      <c r="B72" s="47">
        <v>31</v>
      </c>
      <c r="C72" s="47" t="s">
        <v>259</v>
      </c>
      <c r="D72" s="63">
        <v>0</v>
      </c>
      <c r="E72" s="47">
        <v>50</v>
      </c>
      <c r="F72" s="62">
        <f t="shared" si="2"/>
        <v>0</v>
      </c>
      <c r="G72" s="47">
        <f t="shared" si="3"/>
        <v>1</v>
      </c>
      <c r="H72" s="47"/>
    </row>
    <row r="73" spans="1:8">
      <c r="A73" s="143"/>
      <c r="B73" s="47">
        <v>32</v>
      </c>
      <c r="C73" s="47" t="s">
        <v>260</v>
      </c>
      <c r="D73" s="63">
        <v>0</v>
      </c>
      <c r="E73" s="47">
        <v>41</v>
      </c>
      <c r="F73" s="62">
        <f t="shared" si="2"/>
        <v>0</v>
      </c>
      <c r="G73" s="47">
        <f t="shared" si="3"/>
        <v>1</v>
      </c>
      <c r="H73" s="47"/>
    </row>
    <row r="74" spans="1:8">
      <c r="A74" s="143"/>
      <c r="B74" s="47">
        <v>33</v>
      </c>
      <c r="C74" s="47" t="s">
        <v>96</v>
      </c>
      <c r="D74" s="63">
        <v>0</v>
      </c>
      <c r="E74" s="47">
        <v>42</v>
      </c>
      <c r="F74" s="62">
        <f t="shared" si="2"/>
        <v>0</v>
      </c>
      <c r="G74" s="47">
        <f t="shared" si="3"/>
        <v>1</v>
      </c>
      <c r="H74" s="47"/>
    </row>
    <row r="75" spans="1:8">
      <c r="A75" s="143"/>
      <c r="B75" s="47">
        <v>34</v>
      </c>
      <c r="C75" s="47" t="s">
        <v>261</v>
      </c>
      <c r="D75" s="63">
        <v>0</v>
      </c>
      <c r="E75" s="47">
        <v>42</v>
      </c>
      <c r="F75" s="62">
        <f t="shared" si="2"/>
        <v>0</v>
      </c>
      <c r="G75" s="47">
        <f t="shared" si="3"/>
        <v>1</v>
      </c>
      <c r="H75" s="47"/>
    </row>
    <row r="76" spans="1:8">
      <c r="A76" s="143"/>
      <c r="B76" s="47">
        <v>35</v>
      </c>
      <c r="C76" s="47" t="s">
        <v>262</v>
      </c>
      <c r="D76" s="63">
        <v>0</v>
      </c>
      <c r="E76" s="47">
        <v>39</v>
      </c>
      <c r="F76" s="62">
        <f t="shared" si="2"/>
        <v>0</v>
      </c>
      <c r="G76" s="47">
        <f t="shared" si="3"/>
        <v>1</v>
      </c>
      <c r="H76" s="47"/>
    </row>
    <row r="77" spans="1:8">
      <c r="A77" s="143"/>
      <c r="B77" s="47">
        <v>36</v>
      </c>
      <c r="C77" s="47" t="s">
        <v>111</v>
      </c>
      <c r="D77" s="63">
        <v>0</v>
      </c>
      <c r="E77" s="47">
        <v>44</v>
      </c>
      <c r="F77" s="62">
        <f t="shared" si="2"/>
        <v>0</v>
      </c>
      <c r="G77" s="47">
        <f t="shared" si="3"/>
        <v>1</v>
      </c>
      <c r="H77" s="47"/>
    </row>
    <row r="78" spans="1:8">
      <c r="A78" s="143"/>
      <c r="B78" s="47">
        <v>37</v>
      </c>
      <c r="C78" s="47" t="s">
        <v>263</v>
      </c>
      <c r="D78" s="63">
        <v>0</v>
      </c>
      <c r="E78" s="47">
        <v>44</v>
      </c>
      <c r="F78" s="62">
        <f t="shared" si="2"/>
        <v>0</v>
      </c>
      <c r="G78" s="47">
        <f t="shared" si="3"/>
        <v>1</v>
      </c>
      <c r="H78" s="47"/>
    </row>
    <row r="79" spans="1:8">
      <c r="A79" s="143"/>
      <c r="B79" s="47">
        <v>38</v>
      </c>
      <c r="C79" s="47" t="s">
        <v>113</v>
      </c>
      <c r="D79" s="63">
        <v>0</v>
      </c>
      <c r="E79" s="47">
        <v>44</v>
      </c>
      <c r="F79" s="62">
        <f t="shared" si="2"/>
        <v>0</v>
      </c>
      <c r="G79" s="47">
        <f t="shared" si="3"/>
        <v>1</v>
      </c>
      <c r="H79" s="47"/>
    </row>
    <row r="80" spans="1:8">
      <c r="A80" s="143"/>
      <c r="B80" s="47">
        <v>39</v>
      </c>
      <c r="C80" s="47" t="s">
        <v>85</v>
      </c>
      <c r="D80" s="63">
        <v>0</v>
      </c>
      <c r="E80" s="47">
        <v>46</v>
      </c>
      <c r="F80" s="62">
        <f t="shared" si="2"/>
        <v>0</v>
      </c>
      <c r="G80" s="47">
        <f t="shared" si="3"/>
        <v>1</v>
      </c>
      <c r="H80" s="47"/>
    </row>
    <row r="81" spans="1:8">
      <c r="A81" s="143"/>
      <c r="B81" s="47">
        <v>40</v>
      </c>
      <c r="C81" s="47" t="s">
        <v>264</v>
      </c>
      <c r="D81" s="63">
        <v>0</v>
      </c>
      <c r="E81" s="47">
        <v>43</v>
      </c>
      <c r="F81" s="62">
        <f t="shared" si="2"/>
        <v>0</v>
      </c>
      <c r="G81" s="47">
        <f t="shared" si="3"/>
        <v>1</v>
      </c>
      <c r="H81" s="47"/>
    </row>
    <row r="82" spans="1:8">
      <c r="A82" s="143"/>
      <c r="B82" s="47">
        <v>41</v>
      </c>
      <c r="C82" s="47" t="s">
        <v>88</v>
      </c>
      <c r="D82" s="63">
        <v>0</v>
      </c>
      <c r="E82" s="47">
        <v>43</v>
      </c>
      <c r="F82" s="62">
        <f t="shared" si="2"/>
        <v>0</v>
      </c>
      <c r="G82" s="47">
        <f t="shared" si="3"/>
        <v>1</v>
      </c>
      <c r="H82" s="47"/>
    </row>
    <row r="83" spans="1:8">
      <c r="A83" s="143" t="s">
        <v>3</v>
      </c>
      <c r="B83" s="47">
        <v>1</v>
      </c>
      <c r="C83" s="60" t="s">
        <v>265</v>
      </c>
      <c r="D83" s="47">
        <v>0</v>
      </c>
      <c r="E83" s="47">
        <v>35</v>
      </c>
      <c r="F83" s="62">
        <v>0</v>
      </c>
      <c r="G83" s="47">
        <f>RANK(F83,$F$83:$F$110,1)</f>
        <v>1</v>
      </c>
      <c r="H83" s="47"/>
    </row>
    <row r="84" spans="1:8">
      <c r="A84" s="143"/>
      <c r="B84" s="47">
        <v>2</v>
      </c>
      <c r="C84" s="60" t="s">
        <v>266</v>
      </c>
      <c r="D84" s="47">
        <v>0</v>
      </c>
      <c r="E84" s="47">
        <v>35</v>
      </c>
      <c r="F84" s="62">
        <v>0</v>
      </c>
      <c r="G84" s="47">
        <f t="shared" ref="G84:G110" si="4">RANK(F84,$F$83:$F$110,1)</f>
        <v>1</v>
      </c>
      <c r="H84" s="47"/>
    </row>
    <row r="85" spans="1:8">
      <c r="A85" s="143"/>
      <c r="B85" s="47">
        <v>3</v>
      </c>
      <c r="C85" s="60" t="s">
        <v>130</v>
      </c>
      <c r="D85" s="47">
        <v>0</v>
      </c>
      <c r="E85" s="47">
        <v>45</v>
      </c>
      <c r="F85" s="62">
        <v>0.18</v>
      </c>
      <c r="G85" s="47">
        <f t="shared" si="4"/>
        <v>26</v>
      </c>
      <c r="H85" s="47"/>
    </row>
    <row r="86" spans="1:8">
      <c r="A86" s="143"/>
      <c r="B86" s="47">
        <v>4</v>
      </c>
      <c r="C86" s="60" t="s">
        <v>132</v>
      </c>
      <c r="D86" s="47">
        <v>0</v>
      </c>
      <c r="E86" s="47">
        <v>45</v>
      </c>
      <c r="F86" s="62">
        <v>0</v>
      </c>
      <c r="G86" s="47">
        <f t="shared" si="4"/>
        <v>1</v>
      </c>
      <c r="H86" s="47"/>
    </row>
    <row r="87" spans="1:8">
      <c r="A87" s="143"/>
      <c r="B87" s="47">
        <v>5</v>
      </c>
      <c r="C87" s="60" t="s">
        <v>267</v>
      </c>
      <c r="D87" s="47">
        <v>1</v>
      </c>
      <c r="E87" s="47">
        <v>40</v>
      </c>
      <c r="F87" s="62">
        <v>0.08</v>
      </c>
      <c r="G87" s="47">
        <f t="shared" si="4"/>
        <v>23</v>
      </c>
      <c r="H87" s="47"/>
    </row>
    <row r="88" spans="1:8">
      <c r="A88" s="143"/>
      <c r="B88" s="47">
        <v>6</v>
      </c>
      <c r="C88" s="60" t="s">
        <v>268</v>
      </c>
      <c r="D88" s="47">
        <v>0</v>
      </c>
      <c r="E88" s="47">
        <v>45</v>
      </c>
      <c r="F88" s="62">
        <v>0</v>
      </c>
      <c r="G88" s="47">
        <f t="shared" si="4"/>
        <v>1</v>
      </c>
      <c r="H88" s="47"/>
    </row>
    <row r="89" spans="1:8">
      <c r="A89" s="143"/>
      <c r="B89" s="47">
        <v>7</v>
      </c>
      <c r="C89" s="60" t="s">
        <v>269</v>
      </c>
      <c r="D89" s="47">
        <v>0</v>
      </c>
      <c r="E89" s="47">
        <v>45</v>
      </c>
      <c r="F89" s="62">
        <v>0</v>
      </c>
      <c r="G89" s="47">
        <f t="shared" si="4"/>
        <v>1</v>
      </c>
      <c r="H89" s="47"/>
    </row>
    <row r="90" spans="1:8">
      <c r="A90" s="143"/>
      <c r="B90" s="47">
        <v>8</v>
      </c>
      <c r="C90" s="60" t="s">
        <v>270</v>
      </c>
      <c r="D90" s="47">
        <v>1</v>
      </c>
      <c r="E90" s="47">
        <v>45</v>
      </c>
      <c r="F90" s="62">
        <v>0</v>
      </c>
      <c r="G90" s="47">
        <f t="shared" si="4"/>
        <v>1</v>
      </c>
      <c r="H90" s="47"/>
    </row>
    <row r="91" spans="1:8">
      <c r="A91" s="143"/>
      <c r="B91" s="47">
        <v>9</v>
      </c>
      <c r="C91" s="60" t="s">
        <v>119</v>
      </c>
      <c r="D91" s="47">
        <v>0</v>
      </c>
      <c r="E91" s="47">
        <v>35</v>
      </c>
      <c r="F91" s="62">
        <v>1.4570000000000001</v>
      </c>
      <c r="G91" s="47">
        <f t="shared" si="4"/>
        <v>28</v>
      </c>
      <c r="H91" s="47"/>
    </row>
    <row r="92" spans="1:8">
      <c r="A92" s="143"/>
      <c r="B92" s="47">
        <v>10</v>
      </c>
      <c r="C92" s="60" t="s">
        <v>32</v>
      </c>
      <c r="D92" s="47">
        <v>0</v>
      </c>
      <c r="E92" s="47">
        <v>35</v>
      </c>
      <c r="F92" s="62">
        <v>8.5699999999999998E-2</v>
      </c>
      <c r="G92" s="47">
        <f t="shared" si="4"/>
        <v>24</v>
      </c>
      <c r="H92" s="47"/>
    </row>
    <row r="93" spans="1:8">
      <c r="A93" s="143"/>
      <c r="B93" s="47">
        <v>11</v>
      </c>
      <c r="C93" s="60" t="s">
        <v>118</v>
      </c>
      <c r="D93" s="47">
        <v>1</v>
      </c>
      <c r="E93" s="47">
        <v>45</v>
      </c>
      <c r="F93" s="62">
        <v>4.4400000000000002E-2</v>
      </c>
      <c r="G93" s="47">
        <f t="shared" si="4"/>
        <v>22</v>
      </c>
      <c r="H93" s="47"/>
    </row>
    <row r="94" spans="1:8">
      <c r="A94" s="143"/>
      <c r="B94" s="47">
        <v>12</v>
      </c>
      <c r="C94" s="60" t="s">
        <v>129</v>
      </c>
      <c r="D94" s="47">
        <v>0</v>
      </c>
      <c r="E94" s="47">
        <v>40</v>
      </c>
      <c r="F94" s="62">
        <v>0.15</v>
      </c>
      <c r="G94" s="47">
        <f t="shared" si="4"/>
        <v>25</v>
      </c>
      <c r="H94" s="47"/>
    </row>
    <row r="95" spans="1:8">
      <c r="A95" s="143"/>
      <c r="B95" s="47">
        <v>13</v>
      </c>
      <c r="C95" s="60" t="s">
        <v>271</v>
      </c>
      <c r="D95" s="47">
        <v>0</v>
      </c>
      <c r="E95" s="47">
        <v>50</v>
      </c>
      <c r="F95" s="62">
        <v>0</v>
      </c>
      <c r="G95" s="47">
        <f t="shared" si="4"/>
        <v>1</v>
      </c>
      <c r="H95" s="47"/>
    </row>
    <row r="96" spans="1:8">
      <c r="A96" s="143"/>
      <c r="B96" s="47">
        <v>14</v>
      </c>
      <c r="C96" s="60" t="s">
        <v>125</v>
      </c>
      <c r="D96" s="47">
        <v>0</v>
      </c>
      <c r="E96" s="47">
        <v>45</v>
      </c>
      <c r="F96" s="62">
        <v>2.2200000000000001E-2</v>
      </c>
      <c r="G96" s="47">
        <f t="shared" si="4"/>
        <v>20</v>
      </c>
      <c r="H96" s="47"/>
    </row>
    <row r="97" spans="1:8">
      <c r="A97" s="143"/>
      <c r="B97" s="47">
        <v>15</v>
      </c>
      <c r="C97" s="60" t="s">
        <v>272</v>
      </c>
      <c r="D97" s="47">
        <v>0</v>
      </c>
      <c r="E97" s="47">
        <v>45</v>
      </c>
      <c r="F97" s="62">
        <v>0</v>
      </c>
      <c r="G97" s="47">
        <f t="shared" si="4"/>
        <v>1</v>
      </c>
      <c r="H97" s="47"/>
    </row>
    <row r="98" spans="1:8">
      <c r="A98" s="143"/>
      <c r="B98" s="47">
        <v>16</v>
      </c>
      <c r="C98" s="60" t="s">
        <v>126</v>
      </c>
      <c r="D98" s="47">
        <v>0</v>
      </c>
      <c r="E98" s="47">
        <v>45</v>
      </c>
      <c r="F98" s="62">
        <v>2.2200000000000001E-2</v>
      </c>
      <c r="G98" s="47">
        <f t="shared" si="4"/>
        <v>20</v>
      </c>
      <c r="H98" s="47"/>
    </row>
    <row r="99" spans="1:8">
      <c r="A99" s="143"/>
      <c r="B99" s="47">
        <v>17</v>
      </c>
      <c r="C99" s="60" t="s">
        <v>127</v>
      </c>
      <c r="D99" s="47">
        <v>0</v>
      </c>
      <c r="E99" s="47">
        <v>45</v>
      </c>
      <c r="F99" s="62">
        <v>0.24399999999999999</v>
      </c>
      <c r="G99" s="47">
        <f t="shared" si="4"/>
        <v>27</v>
      </c>
      <c r="H99" s="47"/>
    </row>
    <row r="100" spans="1:8" ht="18.75" customHeight="1">
      <c r="A100" s="143"/>
      <c r="B100" s="47">
        <v>18</v>
      </c>
      <c r="C100" s="60" t="s">
        <v>135</v>
      </c>
      <c r="D100" s="47">
        <v>1</v>
      </c>
      <c r="E100" s="47">
        <v>35</v>
      </c>
      <c r="F100" s="62">
        <v>8.0000000000000004E-4</v>
      </c>
      <c r="G100" s="47">
        <f t="shared" si="4"/>
        <v>19</v>
      </c>
      <c r="H100" s="47"/>
    </row>
    <row r="101" spans="1:8">
      <c r="A101" s="143"/>
      <c r="B101" s="47">
        <v>19</v>
      </c>
      <c r="C101" s="60" t="s">
        <v>273</v>
      </c>
      <c r="D101" s="47">
        <v>2</v>
      </c>
      <c r="E101" s="47">
        <v>51</v>
      </c>
      <c r="F101" s="62">
        <v>0</v>
      </c>
      <c r="G101" s="47">
        <f t="shared" si="4"/>
        <v>1</v>
      </c>
      <c r="H101" s="47"/>
    </row>
    <row r="102" spans="1:8">
      <c r="A102" s="143"/>
      <c r="B102" s="47">
        <v>20</v>
      </c>
      <c r="C102" s="47" t="s">
        <v>274</v>
      </c>
      <c r="D102" s="47">
        <v>0</v>
      </c>
      <c r="E102" s="47">
        <v>35</v>
      </c>
      <c r="F102" s="62">
        <v>0</v>
      </c>
      <c r="G102" s="47">
        <f t="shared" si="4"/>
        <v>1</v>
      </c>
      <c r="H102" s="47"/>
    </row>
    <row r="103" spans="1:8">
      <c r="A103" s="143"/>
      <c r="B103" s="47">
        <v>21</v>
      </c>
      <c r="C103" s="60" t="s">
        <v>275</v>
      </c>
      <c r="D103" s="47">
        <v>0</v>
      </c>
      <c r="E103" s="47">
        <v>32</v>
      </c>
      <c r="F103" s="62">
        <v>0</v>
      </c>
      <c r="G103" s="47">
        <f t="shared" si="4"/>
        <v>1</v>
      </c>
      <c r="H103" s="47"/>
    </row>
    <row r="104" spans="1:8">
      <c r="A104" s="143"/>
      <c r="B104" s="47">
        <v>22</v>
      </c>
      <c r="C104" s="60" t="s">
        <v>276</v>
      </c>
      <c r="D104" s="47">
        <v>0</v>
      </c>
      <c r="E104" s="47">
        <v>32</v>
      </c>
      <c r="F104" s="62">
        <v>0</v>
      </c>
      <c r="G104" s="47">
        <f t="shared" si="4"/>
        <v>1</v>
      </c>
      <c r="H104" s="47"/>
    </row>
    <row r="105" spans="1:8">
      <c r="A105" s="143"/>
      <c r="B105" s="47">
        <v>23</v>
      </c>
      <c r="C105" s="60" t="s">
        <v>277</v>
      </c>
      <c r="D105" s="47">
        <v>0</v>
      </c>
      <c r="E105" s="47">
        <v>29</v>
      </c>
      <c r="F105" s="62">
        <v>0</v>
      </c>
      <c r="G105" s="47">
        <f t="shared" si="4"/>
        <v>1</v>
      </c>
      <c r="H105" s="47"/>
    </row>
    <row r="106" spans="1:8">
      <c r="A106" s="143"/>
      <c r="B106" s="47">
        <v>24</v>
      </c>
      <c r="C106" s="60" t="s">
        <v>278</v>
      </c>
      <c r="D106" s="47">
        <v>7</v>
      </c>
      <c r="E106" s="47">
        <v>41</v>
      </c>
      <c r="F106" s="62">
        <v>0</v>
      </c>
      <c r="G106" s="47">
        <f t="shared" si="4"/>
        <v>1</v>
      </c>
      <c r="H106" s="47"/>
    </row>
    <row r="107" spans="1:8">
      <c r="A107" s="143"/>
      <c r="B107" s="47">
        <v>25</v>
      </c>
      <c r="C107" s="60" t="s">
        <v>133</v>
      </c>
      <c r="D107" s="47">
        <v>5</v>
      </c>
      <c r="E107" s="47">
        <v>41</v>
      </c>
      <c r="F107" s="62">
        <v>2.0000000000000001E-4</v>
      </c>
      <c r="G107" s="47">
        <f t="shared" si="4"/>
        <v>18</v>
      </c>
      <c r="H107" s="47"/>
    </row>
    <row r="108" spans="1:8">
      <c r="A108" s="143"/>
      <c r="B108" s="47">
        <v>26</v>
      </c>
      <c r="C108" s="60" t="s">
        <v>279</v>
      </c>
      <c r="D108" s="47">
        <v>0</v>
      </c>
      <c r="E108" s="47">
        <v>43</v>
      </c>
      <c r="F108" s="62">
        <v>0</v>
      </c>
      <c r="G108" s="47">
        <f t="shared" si="4"/>
        <v>1</v>
      </c>
      <c r="H108" s="47"/>
    </row>
    <row r="109" spans="1:8">
      <c r="A109" s="143"/>
      <c r="B109" s="47">
        <v>27</v>
      </c>
      <c r="C109" s="60" t="s">
        <v>280</v>
      </c>
      <c r="D109" s="47">
        <v>0</v>
      </c>
      <c r="E109" s="47">
        <v>40</v>
      </c>
      <c r="F109" s="62">
        <v>0</v>
      </c>
      <c r="G109" s="47">
        <f t="shared" si="4"/>
        <v>1</v>
      </c>
      <c r="H109" s="47"/>
    </row>
    <row r="110" spans="1:8">
      <c r="A110" s="143"/>
      <c r="B110" s="47">
        <v>28</v>
      </c>
      <c r="C110" s="60" t="s">
        <v>281</v>
      </c>
      <c r="D110" s="47">
        <v>0</v>
      </c>
      <c r="E110" s="47">
        <v>45</v>
      </c>
      <c r="F110" s="62">
        <v>0</v>
      </c>
      <c r="G110" s="47">
        <f t="shared" si="4"/>
        <v>1</v>
      </c>
      <c r="H110" s="47"/>
    </row>
    <row r="111" spans="1:8">
      <c r="A111" s="143" t="s">
        <v>4</v>
      </c>
      <c r="B111" s="47">
        <v>1</v>
      </c>
      <c r="C111" s="47" t="s">
        <v>282</v>
      </c>
      <c r="D111" s="47">
        <v>0</v>
      </c>
      <c r="E111" s="47">
        <v>28</v>
      </c>
      <c r="F111" s="65">
        <f t="shared" ref="F111:F151" si="5">D111/E111</f>
        <v>0</v>
      </c>
      <c r="G111" s="47">
        <f>RANK(F111,$F$111:$F$151,1)</f>
        <v>1</v>
      </c>
      <c r="H111" s="47"/>
    </row>
    <row r="112" spans="1:8">
      <c r="A112" s="143"/>
      <c r="B112" s="47">
        <f>B111+1</f>
        <v>2</v>
      </c>
      <c r="C112" s="47" t="s">
        <v>283</v>
      </c>
      <c r="D112" s="47">
        <v>0</v>
      </c>
      <c r="E112" s="66">
        <v>31</v>
      </c>
      <c r="F112" s="65">
        <f t="shared" si="5"/>
        <v>0</v>
      </c>
      <c r="G112" s="47">
        <f t="shared" ref="G112:G151" si="6">RANK(F112,$F$111:$F$151,1)</f>
        <v>1</v>
      </c>
      <c r="H112" s="47"/>
    </row>
    <row r="113" spans="1:8">
      <c r="A113" s="143"/>
      <c r="B113" s="47">
        <f t="shared" ref="B113:B150" si="7">B112+1</f>
        <v>3</v>
      </c>
      <c r="C113" s="47" t="s">
        <v>284</v>
      </c>
      <c r="D113" s="47">
        <v>0</v>
      </c>
      <c r="E113" s="66">
        <v>36</v>
      </c>
      <c r="F113" s="65">
        <f t="shared" si="5"/>
        <v>0</v>
      </c>
      <c r="G113" s="47">
        <f t="shared" si="6"/>
        <v>1</v>
      </c>
      <c r="H113" s="47"/>
    </row>
    <row r="114" spans="1:8">
      <c r="A114" s="143"/>
      <c r="B114" s="47">
        <f t="shared" si="7"/>
        <v>4</v>
      </c>
      <c r="C114" s="47" t="s">
        <v>285</v>
      </c>
      <c r="D114" s="47">
        <v>0</v>
      </c>
      <c r="E114" s="66">
        <v>37</v>
      </c>
      <c r="F114" s="65">
        <f t="shared" si="5"/>
        <v>0</v>
      </c>
      <c r="G114" s="47">
        <f t="shared" si="6"/>
        <v>1</v>
      </c>
      <c r="H114" s="47"/>
    </row>
    <row r="115" spans="1:8">
      <c r="A115" s="143"/>
      <c r="B115" s="47">
        <f t="shared" si="7"/>
        <v>5</v>
      </c>
      <c r="C115" s="47" t="s">
        <v>286</v>
      </c>
      <c r="D115" s="47">
        <v>0</v>
      </c>
      <c r="E115" s="66">
        <v>37</v>
      </c>
      <c r="F115" s="65">
        <f t="shared" si="5"/>
        <v>0</v>
      </c>
      <c r="G115" s="47">
        <f t="shared" si="6"/>
        <v>1</v>
      </c>
      <c r="H115" s="47"/>
    </row>
    <row r="116" spans="1:8">
      <c r="A116" s="143"/>
      <c r="B116" s="47">
        <f t="shared" si="7"/>
        <v>6</v>
      </c>
      <c r="C116" s="47" t="s">
        <v>287</v>
      </c>
      <c r="D116" s="47">
        <v>0</v>
      </c>
      <c r="E116" s="47">
        <v>36</v>
      </c>
      <c r="F116" s="65">
        <f t="shared" si="5"/>
        <v>0</v>
      </c>
      <c r="G116" s="47">
        <f t="shared" si="6"/>
        <v>1</v>
      </c>
      <c r="H116" s="47"/>
    </row>
    <row r="117" spans="1:8">
      <c r="A117" s="143"/>
      <c r="B117" s="47">
        <f t="shared" si="7"/>
        <v>7</v>
      </c>
      <c r="C117" s="47" t="s">
        <v>288</v>
      </c>
      <c r="D117" s="47">
        <v>0</v>
      </c>
      <c r="E117" s="47">
        <v>29</v>
      </c>
      <c r="F117" s="65">
        <f t="shared" si="5"/>
        <v>0</v>
      </c>
      <c r="G117" s="47">
        <f t="shared" si="6"/>
        <v>1</v>
      </c>
      <c r="H117" s="47"/>
    </row>
    <row r="118" spans="1:8">
      <c r="A118" s="143"/>
      <c r="B118" s="47">
        <f t="shared" si="7"/>
        <v>8</v>
      </c>
      <c r="C118" s="47" t="s">
        <v>289</v>
      </c>
      <c r="D118" s="47">
        <v>0</v>
      </c>
      <c r="E118" s="47">
        <v>35</v>
      </c>
      <c r="F118" s="65">
        <f t="shared" si="5"/>
        <v>0</v>
      </c>
      <c r="G118" s="47">
        <f t="shared" si="6"/>
        <v>1</v>
      </c>
      <c r="H118" s="47"/>
    </row>
    <row r="119" spans="1:8">
      <c r="A119" s="143"/>
      <c r="B119" s="47">
        <f t="shared" si="7"/>
        <v>9</v>
      </c>
      <c r="C119" s="47" t="s">
        <v>290</v>
      </c>
      <c r="D119" s="47">
        <v>0</v>
      </c>
      <c r="E119" s="47">
        <v>10</v>
      </c>
      <c r="F119" s="65">
        <f t="shared" si="5"/>
        <v>0</v>
      </c>
      <c r="G119" s="47">
        <f t="shared" si="6"/>
        <v>1</v>
      </c>
      <c r="H119" s="47"/>
    </row>
    <row r="120" spans="1:8">
      <c r="A120" s="143"/>
      <c r="B120" s="47">
        <f t="shared" si="7"/>
        <v>10</v>
      </c>
      <c r="C120" s="47" t="s">
        <v>291</v>
      </c>
      <c r="D120" s="47">
        <v>0</v>
      </c>
      <c r="E120" s="47">
        <v>10</v>
      </c>
      <c r="F120" s="65">
        <f t="shared" si="5"/>
        <v>0</v>
      </c>
      <c r="G120" s="47">
        <f t="shared" si="6"/>
        <v>1</v>
      </c>
      <c r="H120" s="47"/>
    </row>
    <row r="121" spans="1:8">
      <c r="A121" s="143"/>
      <c r="B121" s="47">
        <f t="shared" si="7"/>
        <v>11</v>
      </c>
      <c r="C121" s="47" t="s">
        <v>292</v>
      </c>
      <c r="D121" s="47">
        <v>0</v>
      </c>
      <c r="E121" s="47">
        <v>9</v>
      </c>
      <c r="F121" s="65">
        <f t="shared" si="5"/>
        <v>0</v>
      </c>
      <c r="G121" s="47">
        <f t="shared" si="6"/>
        <v>1</v>
      </c>
      <c r="H121" s="47"/>
    </row>
    <row r="122" spans="1:8">
      <c r="A122" s="143"/>
      <c r="B122" s="47">
        <f t="shared" si="7"/>
        <v>12</v>
      </c>
      <c r="C122" s="47" t="s">
        <v>293</v>
      </c>
      <c r="D122" s="47">
        <v>0</v>
      </c>
      <c r="E122" s="47">
        <v>37</v>
      </c>
      <c r="F122" s="65">
        <f t="shared" si="5"/>
        <v>0</v>
      </c>
      <c r="G122" s="47">
        <f t="shared" si="6"/>
        <v>1</v>
      </c>
      <c r="H122" s="47"/>
    </row>
    <row r="123" spans="1:8">
      <c r="A123" s="143"/>
      <c r="B123" s="47">
        <f t="shared" si="7"/>
        <v>13</v>
      </c>
      <c r="C123" s="47" t="s">
        <v>294</v>
      </c>
      <c r="D123" s="47">
        <v>0</v>
      </c>
      <c r="E123" s="47">
        <v>38</v>
      </c>
      <c r="F123" s="65">
        <f t="shared" si="5"/>
        <v>0</v>
      </c>
      <c r="G123" s="47">
        <f t="shared" si="6"/>
        <v>1</v>
      </c>
      <c r="H123" s="47"/>
    </row>
    <row r="124" spans="1:8">
      <c r="A124" s="143"/>
      <c r="B124" s="47">
        <f t="shared" si="7"/>
        <v>14</v>
      </c>
      <c r="C124" s="47" t="s">
        <v>295</v>
      </c>
      <c r="D124" s="47">
        <v>0</v>
      </c>
      <c r="E124" s="47">
        <v>29</v>
      </c>
      <c r="F124" s="65">
        <f t="shared" si="5"/>
        <v>0</v>
      </c>
      <c r="G124" s="47">
        <f t="shared" si="6"/>
        <v>1</v>
      </c>
      <c r="H124" s="47"/>
    </row>
    <row r="125" spans="1:8">
      <c r="A125" s="143"/>
      <c r="B125" s="47">
        <f t="shared" si="7"/>
        <v>15</v>
      </c>
      <c r="C125" s="47" t="s">
        <v>296</v>
      </c>
      <c r="D125" s="47">
        <v>0</v>
      </c>
      <c r="E125" s="47">
        <v>37</v>
      </c>
      <c r="F125" s="65">
        <f t="shared" si="5"/>
        <v>0</v>
      </c>
      <c r="G125" s="47">
        <f t="shared" si="6"/>
        <v>1</v>
      </c>
      <c r="H125" s="47"/>
    </row>
    <row r="126" spans="1:8">
      <c r="A126" s="143"/>
      <c r="B126" s="47">
        <f t="shared" si="7"/>
        <v>16</v>
      </c>
      <c r="C126" s="47" t="s">
        <v>297</v>
      </c>
      <c r="D126" s="47">
        <v>0</v>
      </c>
      <c r="E126" s="47">
        <v>36</v>
      </c>
      <c r="F126" s="65">
        <f t="shared" si="5"/>
        <v>0</v>
      </c>
      <c r="G126" s="47">
        <f t="shared" si="6"/>
        <v>1</v>
      </c>
      <c r="H126" s="47"/>
    </row>
    <row r="127" spans="1:8">
      <c r="A127" s="143"/>
      <c r="B127" s="47">
        <f t="shared" si="7"/>
        <v>17</v>
      </c>
      <c r="C127" s="47" t="s">
        <v>298</v>
      </c>
      <c r="D127" s="47">
        <v>0</v>
      </c>
      <c r="E127" s="47">
        <v>29</v>
      </c>
      <c r="F127" s="65">
        <f t="shared" si="5"/>
        <v>0</v>
      </c>
      <c r="G127" s="47">
        <f t="shared" si="6"/>
        <v>1</v>
      </c>
      <c r="H127" s="47"/>
    </row>
    <row r="128" spans="1:8">
      <c r="A128" s="143"/>
      <c r="B128" s="47">
        <f t="shared" si="7"/>
        <v>18</v>
      </c>
      <c r="C128" s="47" t="s">
        <v>299</v>
      </c>
      <c r="D128" s="47">
        <v>0</v>
      </c>
      <c r="E128" s="47">
        <v>34</v>
      </c>
      <c r="F128" s="65">
        <f t="shared" si="5"/>
        <v>0</v>
      </c>
      <c r="G128" s="47">
        <f t="shared" si="6"/>
        <v>1</v>
      </c>
      <c r="H128" s="47"/>
    </row>
    <row r="129" spans="1:8">
      <c r="A129" s="143"/>
      <c r="B129" s="47">
        <f t="shared" si="7"/>
        <v>19</v>
      </c>
      <c r="C129" s="47" t="s">
        <v>300</v>
      </c>
      <c r="D129" s="47">
        <v>0</v>
      </c>
      <c r="E129" s="47">
        <v>42</v>
      </c>
      <c r="F129" s="65">
        <f t="shared" si="5"/>
        <v>0</v>
      </c>
      <c r="G129" s="47">
        <f t="shared" si="6"/>
        <v>1</v>
      </c>
      <c r="H129" s="47"/>
    </row>
    <row r="130" spans="1:8">
      <c r="A130" s="143"/>
      <c r="B130" s="47">
        <f t="shared" si="7"/>
        <v>20</v>
      </c>
      <c r="C130" s="47" t="s">
        <v>301</v>
      </c>
      <c r="D130" s="47">
        <v>0</v>
      </c>
      <c r="E130" s="47">
        <v>42</v>
      </c>
      <c r="F130" s="65">
        <f t="shared" si="5"/>
        <v>0</v>
      </c>
      <c r="G130" s="47">
        <f t="shared" si="6"/>
        <v>1</v>
      </c>
      <c r="H130" s="47"/>
    </row>
    <row r="131" spans="1:8">
      <c r="A131" s="143"/>
      <c r="B131" s="47">
        <f t="shared" si="7"/>
        <v>21</v>
      </c>
      <c r="C131" s="47" t="s">
        <v>302</v>
      </c>
      <c r="D131" s="47">
        <v>0</v>
      </c>
      <c r="E131" s="47">
        <v>45</v>
      </c>
      <c r="F131" s="65">
        <f t="shared" si="5"/>
        <v>0</v>
      </c>
      <c r="G131" s="47">
        <f t="shared" si="6"/>
        <v>1</v>
      </c>
      <c r="H131" s="47"/>
    </row>
    <row r="132" spans="1:8">
      <c r="A132" s="143"/>
      <c r="B132" s="47">
        <f t="shared" si="7"/>
        <v>22</v>
      </c>
      <c r="C132" s="47" t="s">
        <v>303</v>
      </c>
      <c r="D132" s="47">
        <v>0</v>
      </c>
      <c r="E132" s="47">
        <v>44</v>
      </c>
      <c r="F132" s="65">
        <f t="shared" si="5"/>
        <v>0</v>
      </c>
      <c r="G132" s="47">
        <f t="shared" si="6"/>
        <v>1</v>
      </c>
      <c r="H132" s="47"/>
    </row>
    <row r="133" spans="1:8">
      <c r="A133" s="143"/>
      <c r="B133" s="47">
        <f t="shared" si="7"/>
        <v>23</v>
      </c>
      <c r="C133" s="47" t="s">
        <v>304</v>
      </c>
      <c r="D133" s="47">
        <v>0</v>
      </c>
      <c r="E133" s="47">
        <v>40</v>
      </c>
      <c r="F133" s="65">
        <f t="shared" si="5"/>
        <v>0</v>
      </c>
      <c r="G133" s="47">
        <f t="shared" si="6"/>
        <v>1</v>
      </c>
      <c r="H133" s="47"/>
    </row>
    <row r="134" spans="1:8">
      <c r="A134" s="143"/>
      <c r="B134" s="47">
        <f t="shared" si="7"/>
        <v>24</v>
      </c>
      <c r="C134" s="47" t="s">
        <v>305</v>
      </c>
      <c r="D134" s="47">
        <v>0</v>
      </c>
      <c r="E134" s="47">
        <v>40</v>
      </c>
      <c r="F134" s="65">
        <f t="shared" si="5"/>
        <v>0</v>
      </c>
      <c r="G134" s="47">
        <f t="shared" si="6"/>
        <v>1</v>
      </c>
      <c r="H134" s="47"/>
    </row>
    <row r="135" spans="1:8">
      <c r="A135" s="143"/>
      <c r="B135" s="47">
        <f t="shared" si="7"/>
        <v>25</v>
      </c>
      <c r="C135" s="47" t="s">
        <v>306</v>
      </c>
      <c r="D135" s="47">
        <v>0</v>
      </c>
      <c r="E135" s="47">
        <v>40</v>
      </c>
      <c r="F135" s="65">
        <f t="shared" si="5"/>
        <v>0</v>
      </c>
      <c r="G135" s="47">
        <f t="shared" si="6"/>
        <v>1</v>
      </c>
      <c r="H135" s="47"/>
    </row>
    <row r="136" spans="1:8">
      <c r="A136" s="143"/>
      <c r="B136" s="47">
        <f t="shared" si="7"/>
        <v>26</v>
      </c>
      <c r="C136" s="47" t="s">
        <v>307</v>
      </c>
      <c r="D136" s="47">
        <v>0</v>
      </c>
      <c r="E136" s="47">
        <v>40</v>
      </c>
      <c r="F136" s="65">
        <f t="shared" si="5"/>
        <v>0</v>
      </c>
      <c r="G136" s="47">
        <f t="shared" si="6"/>
        <v>1</v>
      </c>
      <c r="H136" s="47"/>
    </row>
    <row r="137" spans="1:8">
      <c r="A137" s="143"/>
      <c r="B137" s="47">
        <f t="shared" si="7"/>
        <v>27</v>
      </c>
      <c r="C137" s="47" t="s">
        <v>308</v>
      </c>
      <c r="D137" s="47">
        <v>0</v>
      </c>
      <c r="E137" s="47">
        <v>40</v>
      </c>
      <c r="F137" s="65">
        <f t="shared" si="5"/>
        <v>0</v>
      </c>
      <c r="G137" s="47">
        <f t="shared" si="6"/>
        <v>1</v>
      </c>
      <c r="H137" s="47"/>
    </row>
    <row r="138" spans="1:8">
      <c r="A138" s="143"/>
      <c r="B138" s="47">
        <f t="shared" si="7"/>
        <v>28</v>
      </c>
      <c r="C138" s="47" t="s">
        <v>309</v>
      </c>
      <c r="D138" s="47">
        <v>0</v>
      </c>
      <c r="E138" s="47">
        <v>45</v>
      </c>
      <c r="F138" s="65">
        <f t="shared" si="5"/>
        <v>0</v>
      </c>
      <c r="G138" s="47">
        <f t="shared" si="6"/>
        <v>1</v>
      </c>
      <c r="H138" s="47"/>
    </row>
    <row r="139" spans="1:8">
      <c r="A139" s="143"/>
      <c r="B139" s="47">
        <f t="shared" si="7"/>
        <v>29</v>
      </c>
      <c r="C139" s="47" t="s">
        <v>310</v>
      </c>
      <c r="D139" s="47">
        <v>0</v>
      </c>
      <c r="E139" s="47">
        <v>51</v>
      </c>
      <c r="F139" s="65">
        <f t="shared" si="5"/>
        <v>0</v>
      </c>
      <c r="G139" s="47">
        <f t="shared" si="6"/>
        <v>1</v>
      </c>
      <c r="H139" s="47"/>
    </row>
    <row r="140" spans="1:8">
      <c r="A140" s="143"/>
      <c r="B140" s="47">
        <f t="shared" si="7"/>
        <v>30</v>
      </c>
      <c r="C140" s="47" t="s">
        <v>311</v>
      </c>
      <c r="D140" s="47">
        <v>0</v>
      </c>
      <c r="E140" s="47">
        <v>51</v>
      </c>
      <c r="F140" s="65">
        <f t="shared" si="5"/>
        <v>0</v>
      </c>
      <c r="G140" s="47">
        <f t="shared" si="6"/>
        <v>1</v>
      </c>
      <c r="H140" s="47"/>
    </row>
    <row r="141" spans="1:8">
      <c r="A141" s="143"/>
      <c r="B141" s="47">
        <f t="shared" si="7"/>
        <v>31</v>
      </c>
      <c r="C141" s="47" t="s">
        <v>312</v>
      </c>
      <c r="D141" s="47">
        <v>0</v>
      </c>
      <c r="E141" s="47">
        <v>35</v>
      </c>
      <c r="F141" s="65">
        <f t="shared" si="5"/>
        <v>0</v>
      </c>
      <c r="G141" s="47">
        <f t="shared" si="6"/>
        <v>1</v>
      </c>
      <c r="H141" s="47"/>
    </row>
    <row r="142" spans="1:8">
      <c r="A142" s="143"/>
      <c r="B142" s="47">
        <f t="shared" si="7"/>
        <v>32</v>
      </c>
      <c r="C142" s="47" t="s">
        <v>138</v>
      </c>
      <c r="D142" s="47">
        <v>1</v>
      </c>
      <c r="E142" s="47">
        <v>40</v>
      </c>
      <c r="F142" s="65">
        <f t="shared" si="5"/>
        <v>2.5000000000000001E-2</v>
      </c>
      <c r="G142" s="47">
        <f t="shared" si="6"/>
        <v>37</v>
      </c>
      <c r="H142" s="47"/>
    </row>
    <row r="143" spans="1:8">
      <c r="A143" s="143"/>
      <c r="B143" s="47">
        <f t="shared" si="7"/>
        <v>33</v>
      </c>
      <c r="C143" s="47" t="s">
        <v>313</v>
      </c>
      <c r="D143" s="47">
        <v>0</v>
      </c>
      <c r="E143" s="47">
        <v>40</v>
      </c>
      <c r="F143" s="65">
        <f t="shared" si="5"/>
        <v>0</v>
      </c>
      <c r="G143" s="47">
        <f t="shared" si="6"/>
        <v>1</v>
      </c>
      <c r="H143" s="47"/>
    </row>
    <row r="144" spans="1:8">
      <c r="A144" s="143"/>
      <c r="B144" s="47">
        <f t="shared" si="7"/>
        <v>34</v>
      </c>
      <c r="C144" s="47" t="s">
        <v>136</v>
      </c>
      <c r="D144" s="47">
        <v>3</v>
      </c>
      <c r="E144" s="47">
        <v>40</v>
      </c>
      <c r="F144" s="65">
        <f t="shared" si="5"/>
        <v>7.4999999999999997E-2</v>
      </c>
      <c r="G144" s="47">
        <f t="shared" si="6"/>
        <v>39</v>
      </c>
      <c r="H144" s="47"/>
    </row>
    <row r="145" spans="1:8">
      <c r="A145" s="143"/>
      <c r="B145" s="47">
        <f t="shared" si="7"/>
        <v>35</v>
      </c>
      <c r="C145" s="47" t="s">
        <v>314</v>
      </c>
      <c r="D145" s="47">
        <v>4</v>
      </c>
      <c r="E145" s="47">
        <v>40</v>
      </c>
      <c r="F145" s="65">
        <f t="shared" si="5"/>
        <v>0.1</v>
      </c>
      <c r="G145" s="47">
        <f t="shared" si="6"/>
        <v>40</v>
      </c>
      <c r="H145" s="47"/>
    </row>
    <row r="146" spans="1:8">
      <c r="A146" s="143"/>
      <c r="B146" s="47">
        <f t="shared" si="7"/>
        <v>36</v>
      </c>
      <c r="C146" s="47" t="s">
        <v>315</v>
      </c>
      <c r="D146" s="47">
        <v>0</v>
      </c>
      <c r="E146" s="47">
        <v>45</v>
      </c>
      <c r="F146" s="65">
        <f t="shared" si="5"/>
        <v>0</v>
      </c>
      <c r="G146" s="47">
        <f t="shared" si="6"/>
        <v>1</v>
      </c>
      <c r="H146" s="47"/>
    </row>
    <row r="147" spans="1:8">
      <c r="A147" s="143"/>
      <c r="B147" s="47">
        <f t="shared" si="7"/>
        <v>37</v>
      </c>
      <c r="C147" s="47" t="s">
        <v>142</v>
      </c>
      <c r="D147" s="47">
        <v>8</v>
      </c>
      <c r="E147" s="47">
        <v>40</v>
      </c>
      <c r="F147" s="65">
        <f t="shared" si="5"/>
        <v>0.2</v>
      </c>
      <c r="G147" s="47">
        <f t="shared" si="6"/>
        <v>41</v>
      </c>
      <c r="H147" s="47"/>
    </row>
    <row r="148" spans="1:8">
      <c r="A148" s="143"/>
      <c r="B148" s="47">
        <f t="shared" si="7"/>
        <v>38</v>
      </c>
      <c r="C148" s="47" t="s">
        <v>316</v>
      </c>
      <c r="D148" s="47">
        <v>0</v>
      </c>
      <c r="E148" s="47">
        <v>40</v>
      </c>
      <c r="F148" s="65">
        <f t="shared" si="5"/>
        <v>0</v>
      </c>
      <c r="G148" s="47">
        <f t="shared" si="6"/>
        <v>1</v>
      </c>
      <c r="H148" s="47"/>
    </row>
    <row r="149" spans="1:8">
      <c r="A149" s="143"/>
      <c r="B149" s="47">
        <f t="shared" si="7"/>
        <v>39</v>
      </c>
      <c r="C149" s="47" t="s">
        <v>140</v>
      </c>
      <c r="D149" s="47">
        <v>0</v>
      </c>
      <c r="E149" s="47">
        <v>41</v>
      </c>
      <c r="F149" s="65">
        <f t="shared" si="5"/>
        <v>0</v>
      </c>
      <c r="G149" s="47">
        <f t="shared" si="6"/>
        <v>1</v>
      </c>
      <c r="H149" s="47"/>
    </row>
    <row r="150" spans="1:8">
      <c r="A150" s="143"/>
      <c r="B150" s="47">
        <f t="shared" si="7"/>
        <v>40</v>
      </c>
      <c r="C150" s="47" t="s">
        <v>317</v>
      </c>
      <c r="D150" s="47">
        <v>0</v>
      </c>
      <c r="E150" s="47">
        <v>41</v>
      </c>
      <c r="F150" s="65">
        <f t="shared" si="5"/>
        <v>0</v>
      </c>
      <c r="G150" s="47">
        <f t="shared" si="6"/>
        <v>1</v>
      </c>
      <c r="H150" s="47"/>
    </row>
    <row r="151" spans="1:8">
      <c r="A151" s="143"/>
      <c r="B151" s="47">
        <v>41</v>
      </c>
      <c r="C151" s="47" t="s">
        <v>318</v>
      </c>
      <c r="D151" s="47">
        <v>2</v>
      </c>
      <c r="E151" s="47">
        <v>40</v>
      </c>
      <c r="F151" s="65">
        <f t="shared" si="5"/>
        <v>0.05</v>
      </c>
      <c r="G151" s="47">
        <f t="shared" si="6"/>
        <v>38</v>
      </c>
      <c r="H151" s="47"/>
    </row>
    <row r="152" spans="1:8">
      <c r="A152" s="143" t="s">
        <v>5</v>
      </c>
      <c r="B152" s="47">
        <v>1</v>
      </c>
      <c r="C152" s="60" t="s">
        <v>319</v>
      </c>
      <c r="D152" s="63">
        <v>0</v>
      </c>
      <c r="E152" s="47">
        <v>50</v>
      </c>
      <c r="F152" s="62">
        <f t="shared" ref="F152:F183" si="8">D152/E152</f>
        <v>0</v>
      </c>
      <c r="G152" s="47">
        <f>RANK(F152,$F$152:$F$194,1)</f>
        <v>1</v>
      </c>
      <c r="H152" s="47"/>
    </row>
    <row r="153" spans="1:8">
      <c r="A153" s="143"/>
      <c r="B153" s="47">
        <v>2</v>
      </c>
      <c r="C153" s="60" t="s">
        <v>320</v>
      </c>
      <c r="D153" s="63">
        <v>0</v>
      </c>
      <c r="E153" s="47">
        <v>50</v>
      </c>
      <c r="F153" s="62">
        <f t="shared" si="8"/>
        <v>0</v>
      </c>
      <c r="G153" s="47">
        <f t="shared" ref="G153:G194" si="9">RANK(F153,$F$152:$F$194,1)</f>
        <v>1</v>
      </c>
      <c r="H153" s="47"/>
    </row>
    <row r="154" spans="1:8">
      <c r="A154" s="143"/>
      <c r="B154" s="47">
        <v>3</v>
      </c>
      <c r="C154" s="60" t="s">
        <v>321</v>
      </c>
      <c r="D154" s="63">
        <v>0</v>
      </c>
      <c r="E154" s="47">
        <v>49</v>
      </c>
      <c r="F154" s="62">
        <f t="shared" si="8"/>
        <v>0</v>
      </c>
      <c r="G154" s="47">
        <f t="shared" si="9"/>
        <v>1</v>
      </c>
      <c r="H154" s="47"/>
    </row>
    <row r="155" spans="1:8">
      <c r="A155" s="143"/>
      <c r="B155" s="47">
        <v>4</v>
      </c>
      <c r="C155" s="60" t="s">
        <v>322</v>
      </c>
      <c r="D155" s="63">
        <v>0</v>
      </c>
      <c r="E155" s="47">
        <v>49</v>
      </c>
      <c r="F155" s="62">
        <f t="shared" si="8"/>
        <v>0</v>
      </c>
      <c r="G155" s="47">
        <f t="shared" si="9"/>
        <v>1</v>
      </c>
      <c r="H155" s="47"/>
    </row>
    <row r="156" spans="1:8">
      <c r="A156" s="143"/>
      <c r="B156" s="47">
        <v>5</v>
      </c>
      <c r="C156" s="60" t="s">
        <v>323</v>
      </c>
      <c r="D156" s="63">
        <v>0</v>
      </c>
      <c r="E156" s="47">
        <v>49</v>
      </c>
      <c r="F156" s="62">
        <f t="shared" si="8"/>
        <v>0</v>
      </c>
      <c r="G156" s="47">
        <f t="shared" si="9"/>
        <v>1</v>
      </c>
      <c r="H156" s="47"/>
    </row>
    <row r="157" spans="1:8">
      <c r="A157" s="143"/>
      <c r="B157" s="47">
        <v>6</v>
      </c>
      <c r="C157" s="60" t="s">
        <v>324</v>
      </c>
      <c r="D157" s="63">
        <v>0</v>
      </c>
      <c r="E157" s="47">
        <v>33</v>
      </c>
      <c r="F157" s="62">
        <f t="shared" si="8"/>
        <v>0</v>
      </c>
      <c r="G157" s="47">
        <f t="shared" si="9"/>
        <v>1</v>
      </c>
      <c r="H157" s="60"/>
    </row>
    <row r="158" spans="1:8">
      <c r="A158" s="143"/>
      <c r="B158" s="47">
        <v>7</v>
      </c>
      <c r="C158" s="60" t="s">
        <v>325</v>
      </c>
      <c r="D158" s="63">
        <v>0</v>
      </c>
      <c r="E158" s="47">
        <v>35</v>
      </c>
      <c r="F158" s="62">
        <f t="shared" si="8"/>
        <v>0</v>
      </c>
      <c r="G158" s="47">
        <f t="shared" si="9"/>
        <v>1</v>
      </c>
      <c r="H158" s="60"/>
    </row>
    <row r="159" spans="1:8">
      <c r="A159" s="143"/>
      <c r="B159" s="47">
        <v>8</v>
      </c>
      <c r="C159" s="60" t="s">
        <v>326</v>
      </c>
      <c r="D159" s="63">
        <v>0</v>
      </c>
      <c r="E159" s="47">
        <v>30</v>
      </c>
      <c r="F159" s="62">
        <f t="shared" si="8"/>
        <v>0</v>
      </c>
      <c r="G159" s="47">
        <f t="shared" si="9"/>
        <v>1</v>
      </c>
      <c r="H159" s="47"/>
    </row>
    <row r="160" spans="1:8">
      <c r="A160" s="143"/>
      <c r="B160" s="47">
        <v>9</v>
      </c>
      <c r="C160" s="60" t="s">
        <v>327</v>
      </c>
      <c r="D160" s="63">
        <v>0</v>
      </c>
      <c r="E160" s="47">
        <v>39</v>
      </c>
      <c r="F160" s="62">
        <f t="shared" si="8"/>
        <v>0</v>
      </c>
      <c r="G160" s="47">
        <f t="shared" si="9"/>
        <v>1</v>
      </c>
      <c r="H160" s="47"/>
    </row>
    <row r="161" spans="1:8">
      <c r="A161" s="143"/>
      <c r="B161" s="47">
        <v>10</v>
      </c>
      <c r="C161" s="60" t="s">
        <v>328</v>
      </c>
      <c r="D161" s="63">
        <v>0</v>
      </c>
      <c r="E161" s="47">
        <v>27</v>
      </c>
      <c r="F161" s="62">
        <f t="shared" si="8"/>
        <v>0</v>
      </c>
      <c r="G161" s="47">
        <f t="shared" si="9"/>
        <v>1</v>
      </c>
      <c r="H161" s="47"/>
    </row>
    <row r="162" spans="1:8">
      <c r="A162" s="143"/>
      <c r="B162" s="47">
        <v>11</v>
      </c>
      <c r="C162" s="60" t="s">
        <v>143</v>
      </c>
      <c r="D162" s="63">
        <v>0</v>
      </c>
      <c r="E162" s="47">
        <v>34</v>
      </c>
      <c r="F162" s="62">
        <f t="shared" si="8"/>
        <v>0</v>
      </c>
      <c r="G162" s="47">
        <f t="shared" si="9"/>
        <v>1</v>
      </c>
      <c r="H162" s="47"/>
    </row>
    <row r="163" spans="1:8">
      <c r="A163" s="143"/>
      <c r="B163" s="47">
        <v>12</v>
      </c>
      <c r="C163" s="60" t="s">
        <v>329</v>
      </c>
      <c r="D163" s="63">
        <v>0</v>
      </c>
      <c r="E163" s="47">
        <v>34</v>
      </c>
      <c r="F163" s="62">
        <f t="shared" si="8"/>
        <v>0</v>
      </c>
      <c r="G163" s="47">
        <f t="shared" si="9"/>
        <v>1</v>
      </c>
      <c r="H163" s="47"/>
    </row>
    <row r="164" spans="1:8">
      <c r="A164" s="143"/>
      <c r="B164" s="47">
        <v>13</v>
      </c>
      <c r="C164" s="60" t="s">
        <v>330</v>
      </c>
      <c r="D164" s="63">
        <v>0</v>
      </c>
      <c r="E164" s="47">
        <v>34</v>
      </c>
      <c r="F164" s="62">
        <f t="shared" si="8"/>
        <v>0</v>
      </c>
      <c r="G164" s="47">
        <f t="shared" si="9"/>
        <v>1</v>
      </c>
      <c r="H164" s="47"/>
    </row>
    <row r="165" spans="1:8">
      <c r="A165" s="143"/>
      <c r="B165" s="47">
        <v>14</v>
      </c>
      <c r="C165" s="60" t="s">
        <v>331</v>
      </c>
      <c r="D165" s="63">
        <v>0</v>
      </c>
      <c r="E165" s="47">
        <v>33</v>
      </c>
      <c r="F165" s="62">
        <f t="shared" si="8"/>
        <v>0</v>
      </c>
      <c r="G165" s="47">
        <f t="shared" si="9"/>
        <v>1</v>
      </c>
      <c r="H165" s="47"/>
    </row>
    <row r="166" spans="1:8">
      <c r="A166" s="143"/>
      <c r="B166" s="47">
        <v>15</v>
      </c>
      <c r="C166" s="60" t="s">
        <v>332</v>
      </c>
      <c r="D166" s="63">
        <v>0</v>
      </c>
      <c r="E166" s="47">
        <v>45</v>
      </c>
      <c r="F166" s="62">
        <f t="shared" si="8"/>
        <v>0</v>
      </c>
      <c r="G166" s="47">
        <f t="shared" si="9"/>
        <v>1</v>
      </c>
      <c r="H166" s="47"/>
    </row>
    <row r="167" spans="1:8">
      <c r="A167" s="143"/>
      <c r="B167" s="47">
        <v>16</v>
      </c>
      <c r="C167" s="60" t="s">
        <v>145</v>
      </c>
      <c r="D167" s="63">
        <v>0</v>
      </c>
      <c r="E167" s="47">
        <v>45</v>
      </c>
      <c r="F167" s="62">
        <f t="shared" si="8"/>
        <v>0</v>
      </c>
      <c r="G167" s="47">
        <f t="shared" si="9"/>
        <v>1</v>
      </c>
      <c r="H167" s="47"/>
    </row>
    <row r="168" spans="1:8">
      <c r="A168" s="143"/>
      <c r="B168" s="47">
        <v>17</v>
      </c>
      <c r="C168" s="60" t="s">
        <v>333</v>
      </c>
      <c r="D168" s="63">
        <v>0</v>
      </c>
      <c r="E168" s="47">
        <v>35</v>
      </c>
      <c r="F168" s="62">
        <f t="shared" si="8"/>
        <v>0</v>
      </c>
      <c r="G168" s="47">
        <f t="shared" si="9"/>
        <v>1</v>
      </c>
      <c r="H168" s="47"/>
    </row>
    <row r="169" spans="1:8">
      <c r="A169" s="143"/>
      <c r="B169" s="47">
        <v>18</v>
      </c>
      <c r="C169" s="60" t="s">
        <v>148</v>
      </c>
      <c r="D169" s="63">
        <v>0</v>
      </c>
      <c r="E169" s="47">
        <v>35</v>
      </c>
      <c r="F169" s="62">
        <f t="shared" si="8"/>
        <v>0</v>
      </c>
      <c r="G169" s="47">
        <f t="shared" si="9"/>
        <v>1</v>
      </c>
      <c r="H169" s="47"/>
    </row>
    <row r="170" spans="1:8">
      <c r="A170" s="143"/>
      <c r="B170" s="47">
        <v>19</v>
      </c>
      <c r="C170" s="60" t="s">
        <v>334</v>
      </c>
      <c r="D170" s="63">
        <v>0</v>
      </c>
      <c r="E170" s="47">
        <v>35</v>
      </c>
      <c r="F170" s="62">
        <f t="shared" si="8"/>
        <v>0</v>
      </c>
      <c r="G170" s="47">
        <f t="shared" si="9"/>
        <v>1</v>
      </c>
      <c r="H170" s="47"/>
    </row>
    <row r="171" spans="1:8">
      <c r="A171" s="143"/>
      <c r="B171" s="47">
        <v>20</v>
      </c>
      <c r="C171" s="60" t="s">
        <v>149</v>
      </c>
      <c r="D171" s="63">
        <v>0</v>
      </c>
      <c r="E171" s="47">
        <v>30</v>
      </c>
      <c r="F171" s="62">
        <f t="shared" si="8"/>
        <v>0</v>
      </c>
      <c r="G171" s="47">
        <f t="shared" si="9"/>
        <v>1</v>
      </c>
      <c r="H171" s="47"/>
    </row>
    <row r="172" spans="1:8">
      <c r="A172" s="143"/>
      <c r="B172" s="47">
        <v>21</v>
      </c>
      <c r="C172" s="60" t="s">
        <v>157</v>
      </c>
      <c r="D172" s="63">
        <v>0</v>
      </c>
      <c r="E172" s="47">
        <v>30</v>
      </c>
      <c r="F172" s="62">
        <f t="shared" si="8"/>
        <v>0</v>
      </c>
      <c r="G172" s="47">
        <f t="shared" si="9"/>
        <v>1</v>
      </c>
      <c r="H172" s="47"/>
    </row>
    <row r="173" spans="1:8">
      <c r="A173" s="143"/>
      <c r="B173" s="47">
        <v>22</v>
      </c>
      <c r="C173" s="60" t="s">
        <v>158</v>
      </c>
      <c r="D173" s="63">
        <v>0</v>
      </c>
      <c r="E173" s="47">
        <v>30</v>
      </c>
      <c r="F173" s="62">
        <f t="shared" si="8"/>
        <v>0</v>
      </c>
      <c r="G173" s="47">
        <f t="shared" si="9"/>
        <v>1</v>
      </c>
      <c r="H173" s="47"/>
    </row>
    <row r="174" spans="1:8">
      <c r="A174" s="143"/>
      <c r="B174" s="47">
        <v>23</v>
      </c>
      <c r="C174" s="60" t="s">
        <v>160</v>
      </c>
      <c r="D174" s="63">
        <v>0</v>
      </c>
      <c r="E174" s="47">
        <v>30</v>
      </c>
      <c r="F174" s="62">
        <f t="shared" si="8"/>
        <v>0</v>
      </c>
      <c r="G174" s="47">
        <f t="shared" si="9"/>
        <v>1</v>
      </c>
      <c r="H174" s="47"/>
    </row>
    <row r="175" spans="1:8">
      <c r="A175" s="143"/>
      <c r="B175" s="47">
        <v>24</v>
      </c>
      <c r="C175" s="60" t="s">
        <v>161</v>
      </c>
      <c r="D175" s="63">
        <v>0</v>
      </c>
      <c r="E175" s="47">
        <v>30</v>
      </c>
      <c r="F175" s="62">
        <f t="shared" si="8"/>
        <v>0</v>
      </c>
      <c r="G175" s="47">
        <f t="shared" si="9"/>
        <v>1</v>
      </c>
      <c r="H175" s="47"/>
    </row>
    <row r="176" spans="1:8">
      <c r="A176" s="143"/>
      <c r="B176" s="47">
        <v>25</v>
      </c>
      <c r="C176" s="60" t="s">
        <v>162</v>
      </c>
      <c r="D176" s="63">
        <v>0</v>
      </c>
      <c r="E176" s="47">
        <v>30</v>
      </c>
      <c r="F176" s="62">
        <f t="shared" si="8"/>
        <v>0</v>
      </c>
      <c r="G176" s="47">
        <f t="shared" si="9"/>
        <v>1</v>
      </c>
      <c r="H176" s="47"/>
    </row>
    <row r="177" spans="1:8">
      <c r="A177" s="143"/>
      <c r="B177" s="47">
        <v>26</v>
      </c>
      <c r="C177" s="60" t="s">
        <v>335</v>
      </c>
      <c r="D177" s="63">
        <v>0</v>
      </c>
      <c r="E177" s="47">
        <v>30</v>
      </c>
      <c r="F177" s="62">
        <f t="shared" si="8"/>
        <v>0</v>
      </c>
      <c r="G177" s="47">
        <f t="shared" si="9"/>
        <v>1</v>
      </c>
      <c r="H177" s="47"/>
    </row>
    <row r="178" spans="1:8">
      <c r="A178" s="143"/>
      <c r="B178" s="47">
        <v>27</v>
      </c>
      <c r="C178" s="60" t="s">
        <v>336</v>
      </c>
      <c r="D178" s="63">
        <v>0</v>
      </c>
      <c r="E178" s="47">
        <v>30</v>
      </c>
      <c r="F178" s="62">
        <f t="shared" si="8"/>
        <v>0</v>
      </c>
      <c r="G178" s="47">
        <f t="shared" si="9"/>
        <v>1</v>
      </c>
      <c r="H178" s="47"/>
    </row>
    <row r="179" spans="1:8">
      <c r="A179" s="143"/>
      <c r="B179" s="47">
        <v>28</v>
      </c>
      <c r="C179" s="47" t="s">
        <v>337</v>
      </c>
      <c r="D179" s="63">
        <v>0</v>
      </c>
      <c r="E179" s="47">
        <v>42</v>
      </c>
      <c r="F179" s="62">
        <f t="shared" si="8"/>
        <v>0</v>
      </c>
      <c r="G179" s="47">
        <f t="shared" si="9"/>
        <v>1</v>
      </c>
      <c r="H179" s="47"/>
    </row>
    <row r="180" spans="1:8">
      <c r="A180" s="143"/>
      <c r="B180" s="47">
        <v>29</v>
      </c>
      <c r="C180" s="60" t="s">
        <v>163</v>
      </c>
      <c r="D180" s="63">
        <v>0</v>
      </c>
      <c r="E180" s="47">
        <v>42</v>
      </c>
      <c r="F180" s="62">
        <f t="shared" si="8"/>
        <v>0</v>
      </c>
      <c r="G180" s="47">
        <f t="shared" si="9"/>
        <v>1</v>
      </c>
      <c r="H180" s="47"/>
    </row>
    <row r="181" spans="1:8">
      <c r="A181" s="143"/>
      <c r="B181" s="47">
        <v>30</v>
      </c>
      <c r="C181" s="60" t="s">
        <v>338</v>
      </c>
      <c r="D181" s="63">
        <v>0</v>
      </c>
      <c r="E181" s="47">
        <v>30</v>
      </c>
      <c r="F181" s="62">
        <f t="shared" si="8"/>
        <v>0</v>
      </c>
      <c r="G181" s="47">
        <f t="shared" si="9"/>
        <v>1</v>
      </c>
      <c r="H181" s="47"/>
    </row>
    <row r="182" spans="1:8">
      <c r="A182" s="143"/>
      <c r="B182" s="47">
        <v>31</v>
      </c>
      <c r="C182" s="60" t="s">
        <v>339</v>
      </c>
      <c r="D182" s="63">
        <v>0</v>
      </c>
      <c r="E182" s="47">
        <v>30</v>
      </c>
      <c r="F182" s="62">
        <f t="shared" si="8"/>
        <v>0</v>
      </c>
      <c r="G182" s="47">
        <f t="shared" si="9"/>
        <v>1</v>
      </c>
      <c r="H182" s="47"/>
    </row>
    <row r="183" spans="1:8">
      <c r="A183" s="143"/>
      <c r="B183" s="47">
        <v>32</v>
      </c>
      <c r="C183" s="47" t="s">
        <v>170</v>
      </c>
      <c r="D183" s="63">
        <v>0</v>
      </c>
      <c r="E183" s="47">
        <v>28</v>
      </c>
      <c r="F183" s="62">
        <f t="shared" si="8"/>
        <v>0</v>
      </c>
      <c r="G183" s="47">
        <f t="shared" si="9"/>
        <v>1</v>
      </c>
      <c r="H183" s="47"/>
    </row>
    <row r="184" spans="1:8">
      <c r="A184" s="143"/>
      <c r="B184" s="47">
        <v>33</v>
      </c>
      <c r="C184" s="47" t="s">
        <v>173</v>
      </c>
      <c r="D184" s="63">
        <v>0</v>
      </c>
      <c r="E184" s="47">
        <v>32</v>
      </c>
      <c r="F184" s="62">
        <f t="shared" ref="F184:F215" si="10">D184/E184</f>
        <v>0</v>
      </c>
      <c r="G184" s="47">
        <f t="shared" si="9"/>
        <v>1</v>
      </c>
      <c r="H184" s="47"/>
    </row>
    <row r="185" spans="1:8">
      <c r="A185" s="143"/>
      <c r="B185" s="47">
        <v>34</v>
      </c>
      <c r="C185" s="47" t="s">
        <v>177</v>
      </c>
      <c r="D185" s="63">
        <v>0</v>
      </c>
      <c r="E185" s="47">
        <v>32</v>
      </c>
      <c r="F185" s="62">
        <f t="shared" si="10"/>
        <v>0</v>
      </c>
      <c r="G185" s="47">
        <f t="shared" si="9"/>
        <v>1</v>
      </c>
      <c r="H185" s="47"/>
    </row>
    <row r="186" spans="1:8">
      <c r="A186" s="143"/>
      <c r="B186" s="47">
        <v>35</v>
      </c>
      <c r="C186" s="47" t="s">
        <v>180</v>
      </c>
      <c r="D186" s="63">
        <v>0</v>
      </c>
      <c r="E186" s="47">
        <v>32</v>
      </c>
      <c r="F186" s="62">
        <f t="shared" si="10"/>
        <v>0</v>
      </c>
      <c r="G186" s="47">
        <f t="shared" si="9"/>
        <v>1</v>
      </c>
      <c r="H186" s="47"/>
    </row>
    <row r="187" spans="1:8">
      <c r="A187" s="143"/>
      <c r="B187" s="47">
        <v>36</v>
      </c>
      <c r="C187" s="47" t="s">
        <v>340</v>
      </c>
      <c r="D187" s="63">
        <v>0</v>
      </c>
      <c r="E187" s="47">
        <v>38</v>
      </c>
      <c r="F187" s="62">
        <f t="shared" si="10"/>
        <v>0</v>
      </c>
      <c r="G187" s="47">
        <f t="shared" si="9"/>
        <v>1</v>
      </c>
      <c r="H187" s="47"/>
    </row>
    <row r="188" spans="1:8">
      <c r="A188" s="143"/>
      <c r="B188" s="47">
        <v>37</v>
      </c>
      <c r="C188" s="47" t="s">
        <v>183</v>
      </c>
      <c r="D188" s="63">
        <v>0</v>
      </c>
      <c r="E188" s="47">
        <v>37</v>
      </c>
      <c r="F188" s="62">
        <f t="shared" si="10"/>
        <v>0</v>
      </c>
      <c r="G188" s="47">
        <f t="shared" si="9"/>
        <v>1</v>
      </c>
      <c r="H188" s="47"/>
    </row>
    <row r="189" spans="1:8">
      <c r="A189" s="143"/>
      <c r="B189" s="47">
        <v>38</v>
      </c>
      <c r="C189" s="47" t="s">
        <v>186</v>
      </c>
      <c r="D189" s="63">
        <v>0</v>
      </c>
      <c r="E189" s="47">
        <v>30</v>
      </c>
      <c r="F189" s="62">
        <f t="shared" si="10"/>
        <v>0</v>
      </c>
      <c r="G189" s="47">
        <f t="shared" si="9"/>
        <v>1</v>
      </c>
      <c r="H189" s="47"/>
    </row>
    <row r="190" spans="1:8">
      <c r="A190" s="143"/>
      <c r="B190" s="47">
        <v>39</v>
      </c>
      <c r="C190" s="47" t="s">
        <v>188</v>
      </c>
      <c r="D190" s="63">
        <v>0</v>
      </c>
      <c r="E190" s="47">
        <v>30</v>
      </c>
      <c r="F190" s="62">
        <f t="shared" si="10"/>
        <v>0</v>
      </c>
      <c r="G190" s="47">
        <f t="shared" si="9"/>
        <v>1</v>
      </c>
      <c r="H190" s="47"/>
    </row>
    <row r="191" spans="1:8">
      <c r="A191" s="143"/>
      <c r="B191" s="47">
        <v>40</v>
      </c>
      <c r="C191" s="47" t="s">
        <v>189</v>
      </c>
      <c r="D191" s="63">
        <v>0</v>
      </c>
      <c r="E191" s="47">
        <v>30</v>
      </c>
      <c r="F191" s="62">
        <f t="shared" si="10"/>
        <v>0</v>
      </c>
      <c r="G191" s="47">
        <f t="shared" si="9"/>
        <v>1</v>
      </c>
      <c r="H191" s="47"/>
    </row>
    <row r="192" spans="1:8">
      <c r="A192" s="143"/>
      <c r="B192" s="47">
        <v>41</v>
      </c>
      <c r="C192" s="47" t="s">
        <v>190</v>
      </c>
      <c r="D192" s="63">
        <v>0</v>
      </c>
      <c r="E192" s="47">
        <v>45</v>
      </c>
      <c r="F192" s="62">
        <f t="shared" si="10"/>
        <v>0</v>
      </c>
      <c r="G192" s="47">
        <f t="shared" si="9"/>
        <v>1</v>
      </c>
      <c r="H192" s="47"/>
    </row>
    <row r="193" spans="1:8">
      <c r="A193" s="143"/>
      <c r="B193" s="47">
        <v>42</v>
      </c>
      <c r="C193" s="47" t="s">
        <v>192</v>
      </c>
      <c r="D193" s="63">
        <v>0</v>
      </c>
      <c r="E193" s="47">
        <v>35</v>
      </c>
      <c r="F193" s="62">
        <f t="shared" si="10"/>
        <v>0</v>
      </c>
      <c r="G193" s="47">
        <f t="shared" si="9"/>
        <v>1</v>
      </c>
      <c r="H193" s="47"/>
    </row>
    <row r="194" spans="1:8">
      <c r="A194" s="143"/>
      <c r="B194" s="47">
        <v>43</v>
      </c>
      <c r="C194" s="47" t="s">
        <v>194</v>
      </c>
      <c r="D194" s="63">
        <v>0</v>
      </c>
      <c r="E194" s="47">
        <v>35</v>
      </c>
      <c r="F194" s="62">
        <f t="shared" si="10"/>
        <v>0</v>
      </c>
      <c r="G194" s="47">
        <f t="shared" si="9"/>
        <v>1</v>
      </c>
      <c r="H194" s="47"/>
    </row>
    <row r="195" spans="1:8">
      <c r="A195" s="143" t="s">
        <v>6</v>
      </c>
      <c r="B195" s="47">
        <v>1</v>
      </c>
      <c r="C195" s="60" t="s">
        <v>341</v>
      </c>
      <c r="D195" s="64">
        <v>0</v>
      </c>
      <c r="E195" s="60">
        <v>40</v>
      </c>
      <c r="F195" s="62">
        <f t="shared" si="10"/>
        <v>0</v>
      </c>
      <c r="G195" s="47">
        <f>RANK(F195,$F$195:$F$217,1)</f>
        <v>1</v>
      </c>
      <c r="H195" s="60"/>
    </row>
    <row r="196" spans="1:8">
      <c r="A196" s="143"/>
      <c r="B196" s="47">
        <v>2</v>
      </c>
      <c r="C196" s="60" t="s">
        <v>342</v>
      </c>
      <c r="D196" s="64">
        <v>0</v>
      </c>
      <c r="E196" s="60">
        <v>41</v>
      </c>
      <c r="F196" s="62">
        <f t="shared" si="10"/>
        <v>0</v>
      </c>
      <c r="G196" s="47">
        <f t="shared" ref="G196:G217" si="11">RANK(F196,$F$195:$F$217,1)</f>
        <v>1</v>
      </c>
      <c r="H196" s="47"/>
    </row>
    <row r="197" spans="1:8">
      <c r="A197" s="143"/>
      <c r="B197" s="47">
        <v>3</v>
      </c>
      <c r="C197" s="60" t="s">
        <v>343</v>
      </c>
      <c r="D197" s="64">
        <v>0</v>
      </c>
      <c r="E197" s="60">
        <v>41</v>
      </c>
      <c r="F197" s="62">
        <f t="shared" si="10"/>
        <v>0</v>
      </c>
      <c r="G197" s="47">
        <f t="shared" si="11"/>
        <v>1</v>
      </c>
      <c r="H197" s="47"/>
    </row>
    <row r="198" spans="1:8">
      <c r="A198" s="143"/>
      <c r="B198" s="47">
        <v>4</v>
      </c>
      <c r="C198" s="60" t="s">
        <v>344</v>
      </c>
      <c r="D198" s="64">
        <v>0</v>
      </c>
      <c r="E198" s="60">
        <v>39</v>
      </c>
      <c r="F198" s="62">
        <f t="shared" si="10"/>
        <v>0</v>
      </c>
      <c r="G198" s="47">
        <f t="shared" si="11"/>
        <v>1</v>
      </c>
      <c r="H198" s="47"/>
    </row>
    <row r="199" spans="1:8">
      <c r="A199" s="143"/>
      <c r="B199" s="47">
        <v>5</v>
      </c>
      <c r="C199" s="60" t="s">
        <v>345</v>
      </c>
      <c r="D199" s="64">
        <v>0</v>
      </c>
      <c r="E199" s="47">
        <v>36</v>
      </c>
      <c r="F199" s="62">
        <f t="shared" si="10"/>
        <v>0</v>
      </c>
      <c r="G199" s="47">
        <f t="shared" si="11"/>
        <v>1</v>
      </c>
      <c r="H199" s="47"/>
    </row>
    <row r="200" spans="1:8">
      <c r="A200" s="143"/>
      <c r="B200" s="47">
        <v>6</v>
      </c>
      <c r="C200" s="60" t="s">
        <v>196</v>
      </c>
      <c r="D200" s="64">
        <v>0</v>
      </c>
      <c r="E200" s="47">
        <v>36</v>
      </c>
      <c r="F200" s="62">
        <f t="shared" si="10"/>
        <v>0</v>
      </c>
      <c r="G200" s="47">
        <f t="shared" si="11"/>
        <v>1</v>
      </c>
      <c r="H200" s="47"/>
    </row>
    <row r="201" spans="1:8">
      <c r="A201" s="143"/>
      <c r="B201" s="47">
        <v>7</v>
      </c>
      <c r="C201" s="60" t="s">
        <v>197</v>
      </c>
      <c r="D201" s="64">
        <v>0</v>
      </c>
      <c r="E201" s="47">
        <v>36</v>
      </c>
      <c r="F201" s="62">
        <f t="shared" si="10"/>
        <v>0</v>
      </c>
      <c r="G201" s="47">
        <f t="shared" si="11"/>
        <v>1</v>
      </c>
      <c r="H201" s="60"/>
    </row>
    <row r="202" spans="1:8">
      <c r="A202" s="143"/>
      <c r="B202" s="47">
        <v>8</v>
      </c>
      <c r="C202" s="60" t="s">
        <v>346</v>
      </c>
      <c r="D202" s="64">
        <v>0</v>
      </c>
      <c r="E202" s="47">
        <v>36</v>
      </c>
      <c r="F202" s="62">
        <f t="shared" si="10"/>
        <v>0</v>
      </c>
      <c r="G202" s="47">
        <f t="shared" si="11"/>
        <v>1</v>
      </c>
      <c r="H202" s="47"/>
    </row>
    <row r="203" spans="1:8">
      <c r="A203" s="143"/>
      <c r="B203" s="47">
        <v>9</v>
      </c>
      <c r="C203" s="60" t="s">
        <v>347</v>
      </c>
      <c r="D203" s="64">
        <v>0</v>
      </c>
      <c r="E203" s="47">
        <v>35</v>
      </c>
      <c r="F203" s="62">
        <f t="shared" si="10"/>
        <v>0</v>
      </c>
      <c r="G203" s="47">
        <f t="shared" si="11"/>
        <v>1</v>
      </c>
      <c r="H203" s="47"/>
    </row>
    <row r="204" spans="1:8">
      <c r="A204" s="143"/>
      <c r="B204" s="47">
        <v>10</v>
      </c>
      <c r="C204" s="60" t="s">
        <v>348</v>
      </c>
      <c r="D204" s="64">
        <v>0</v>
      </c>
      <c r="E204" s="60">
        <v>44</v>
      </c>
      <c r="F204" s="62">
        <f t="shared" si="10"/>
        <v>0</v>
      </c>
      <c r="G204" s="47">
        <f t="shared" si="11"/>
        <v>1</v>
      </c>
      <c r="H204" s="47"/>
    </row>
    <row r="205" spans="1:8">
      <c r="A205" s="143"/>
      <c r="B205" s="47">
        <v>11</v>
      </c>
      <c r="C205" s="60" t="s">
        <v>349</v>
      </c>
      <c r="D205" s="64">
        <v>0</v>
      </c>
      <c r="E205" s="60">
        <v>37</v>
      </c>
      <c r="F205" s="62">
        <f t="shared" si="10"/>
        <v>0</v>
      </c>
      <c r="G205" s="47">
        <f t="shared" si="11"/>
        <v>1</v>
      </c>
      <c r="H205" s="60"/>
    </row>
    <row r="206" spans="1:8">
      <c r="A206" s="143"/>
      <c r="B206" s="47">
        <v>12</v>
      </c>
      <c r="C206" s="60" t="s">
        <v>198</v>
      </c>
      <c r="D206" s="68">
        <v>0</v>
      </c>
      <c r="E206" s="60">
        <v>34</v>
      </c>
      <c r="F206" s="62">
        <f t="shared" si="10"/>
        <v>0</v>
      </c>
      <c r="G206" s="47">
        <f t="shared" si="11"/>
        <v>1</v>
      </c>
      <c r="H206" s="47"/>
    </row>
    <row r="207" spans="1:8">
      <c r="A207" s="143"/>
      <c r="B207" s="47">
        <v>13</v>
      </c>
      <c r="C207" s="60" t="s">
        <v>350</v>
      </c>
      <c r="D207" s="68">
        <v>0</v>
      </c>
      <c r="E207" s="60">
        <v>33</v>
      </c>
      <c r="F207" s="62">
        <f t="shared" si="10"/>
        <v>0</v>
      </c>
      <c r="G207" s="47">
        <f t="shared" si="11"/>
        <v>1</v>
      </c>
      <c r="H207" s="47"/>
    </row>
    <row r="208" spans="1:8">
      <c r="A208" s="143"/>
      <c r="B208" s="47">
        <v>14</v>
      </c>
      <c r="C208" s="60" t="s">
        <v>351</v>
      </c>
      <c r="D208" s="68">
        <v>0</v>
      </c>
      <c r="E208" s="60">
        <v>32</v>
      </c>
      <c r="F208" s="62">
        <f t="shared" si="10"/>
        <v>0</v>
      </c>
      <c r="G208" s="47">
        <f t="shared" si="11"/>
        <v>1</v>
      </c>
      <c r="H208" s="47"/>
    </row>
    <row r="209" spans="1:8">
      <c r="A209" s="143"/>
      <c r="B209" s="47">
        <v>15</v>
      </c>
      <c r="C209" s="60" t="s">
        <v>352</v>
      </c>
      <c r="D209" s="68">
        <v>0</v>
      </c>
      <c r="E209" s="60">
        <v>33</v>
      </c>
      <c r="F209" s="62">
        <f t="shared" si="10"/>
        <v>0</v>
      </c>
      <c r="G209" s="47">
        <f t="shared" si="11"/>
        <v>1</v>
      </c>
      <c r="H209" s="47"/>
    </row>
    <row r="210" spans="1:8">
      <c r="A210" s="143"/>
      <c r="B210" s="47">
        <v>16</v>
      </c>
      <c r="C210" s="60" t="s">
        <v>353</v>
      </c>
      <c r="D210" s="68">
        <v>0</v>
      </c>
      <c r="E210" s="60">
        <v>34</v>
      </c>
      <c r="F210" s="62">
        <f t="shared" si="10"/>
        <v>0</v>
      </c>
      <c r="G210" s="47">
        <f t="shared" si="11"/>
        <v>1</v>
      </c>
      <c r="H210" s="47"/>
    </row>
    <row r="211" spans="1:8">
      <c r="A211" s="143"/>
      <c r="B211" s="47">
        <v>17</v>
      </c>
      <c r="C211" s="60" t="s">
        <v>354</v>
      </c>
      <c r="D211" s="68">
        <v>0</v>
      </c>
      <c r="E211" s="60">
        <v>31</v>
      </c>
      <c r="F211" s="62">
        <f t="shared" si="10"/>
        <v>0</v>
      </c>
      <c r="G211" s="47">
        <f t="shared" si="11"/>
        <v>1</v>
      </c>
      <c r="H211" s="47"/>
    </row>
    <row r="212" spans="1:8">
      <c r="A212" s="143"/>
      <c r="B212" s="47">
        <v>18</v>
      </c>
      <c r="C212" s="60" t="s">
        <v>199</v>
      </c>
      <c r="D212" s="68">
        <v>0</v>
      </c>
      <c r="E212" s="60">
        <v>34</v>
      </c>
      <c r="F212" s="62">
        <f t="shared" si="10"/>
        <v>0</v>
      </c>
      <c r="G212" s="47">
        <f t="shared" si="11"/>
        <v>1</v>
      </c>
      <c r="H212" s="47"/>
    </row>
    <row r="213" spans="1:8">
      <c r="A213" s="143"/>
      <c r="B213" s="47">
        <v>19</v>
      </c>
      <c r="C213" s="60" t="s">
        <v>355</v>
      </c>
      <c r="D213" s="68">
        <v>0</v>
      </c>
      <c r="E213" s="60">
        <v>33</v>
      </c>
      <c r="F213" s="62">
        <f t="shared" si="10"/>
        <v>0</v>
      </c>
      <c r="G213" s="47">
        <f t="shared" si="11"/>
        <v>1</v>
      </c>
      <c r="H213" s="47"/>
    </row>
    <row r="214" spans="1:8">
      <c r="A214" s="143"/>
      <c r="B214" s="47">
        <v>20</v>
      </c>
      <c r="C214" s="60" t="s">
        <v>356</v>
      </c>
      <c r="D214" s="68">
        <v>0</v>
      </c>
      <c r="E214" s="60">
        <v>32</v>
      </c>
      <c r="F214" s="62">
        <f t="shared" si="10"/>
        <v>0</v>
      </c>
      <c r="G214" s="47">
        <f t="shared" si="11"/>
        <v>1</v>
      </c>
      <c r="H214" s="47"/>
    </row>
    <row r="215" spans="1:8">
      <c r="A215" s="143"/>
      <c r="B215" s="47">
        <v>21</v>
      </c>
      <c r="C215" s="60" t="s">
        <v>357</v>
      </c>
      <c r="D215" s="68">
        <v>0</v>
      </c>
      <c r="E215" s="60">
        <v>33</v>
      </c>
      <c r="F215" s="62">
        <f t="shared" si="10"/>
        <v>0</v>
      </c>
      <c r="G215" s="47">
        <f t="shared" si="11"/>
        <v>1</v>
      </c>
      <c r="H215" s="47"/>
    </row>
    <row r="216" spans="1:8">
      <c r="A216" s="143"/>
      <c r="B216" s="47">
        <v>22</v>
      </c>
      <c r="C216" s="60" t="s">
        <v>358</v>
      </c>
      <c r="D216" s="68">
        <v>0</v>
      </c>
      <c r="E216" s="60">
        <v>32</v>
      </c>
      <c r="F216" s="62">
        <f t="shared" ref="F216:F218" si="12">D216/E216</f>
        <v>0</v>
      </c>
      <c r="G216" s="47">
        <f t="shared" si="11"/>
        <v>1</v>
      </c>
      <c r="H216" s="47"/>
    </row>
    <row r="217" spans="1:8">
      <c r="A217" s="143"/>
      <c r="B217" s="47">
        <v>23</v>
      </c>
      <c r="C217" s="60" t="s">
        <v>359</v>
      </c>
      <c r="D217" s="68">
        <v>0</v>
      </c>
      <c r="E217" s="60">
        <v>35</v>
      </c>
      <c r="F217" s="62">
        <f t="shared" si="12"/>
        <v>0</v>
      </c>
      <c r="G217" s="47">
        <f t="shared" si="11"/>
        <v>1</v>
      </c>
      <c r="H217" s="47"/>
    </row>
    <row r="218" spans="1:8">
      <c r="A218" s="143" t="s">
        <v>7</v>
      </c>
      <c r="B218" s="47">
        <v>1</v>
      </c>
      <c r="C218" s="47" t="s">
        <v>201</v>
      </c>
      <c r="D218" s="47">
        <v>0</v>
      </c>
      <c r="E218" s="47">
        <v>46</v>
      </c>
      <c r="F218" s="65">
        <f t="shared" si="12"/>
        <v>0</v>
      </c>
      <c r="G218" s="47">
        <v>2</v>
      </c>
      <c r="H218" s="47"/>
    </row>
    <row r="219" spans="1:8">
      <c r="A219" s="143"/>
      <c r="B219" s="47">
        <v>2</v>
      </c>
      <c r="C219" s="47" t="s">
        <v>205</v>
      </c>
      <c r="D219" s="47">
        <v>0</v>
      </c>
      <c r="E219" s="47">
        <v>45</v>
      </c>
      <c r="F219" s="65">
        <v>6.6699999999999995E-2</v>
      </c>
      <c r="G219" s="47">
        <v>1</v>
      </c>
      <c r="H219" s="47"/>
    </row>
    <row r="220" spans="1:8">
      <c r="A220" s="143"/>
      <c r="B220" s="47">
        <v>3</v>
      </c>
      <c r="C220" s="47" t="s">
        <v>204</v>
      </c>
      <c r="D220" s="47">
        <v>0</v>
      </c>
      <c r="E220" s="47">
        <v>44</v>
      </c>
      <c r="F220" s="65">
        <v>2.2700000000000001E-2</v>
      </c>
      <c r="G220" s="47">
        <v>3</v>
      </c>
      <c r="H220" s="47"/>
    </row>
  </sheetData>
  <mergeCells count="8">
    <mergeCell ref="A152:A194"/>
    <mergeCell ref="A195:A217"/>
    <mergeCell ref="A218:A220"/>
    <mergeCell ref="A1:H1"/>
    <mergeCell ref="A3:A41"/>
    <mergeCell ref="A42:A82"/>
    <mergeCell ref="A83:A110"/>
    <mergeCell ref="A111:A15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zoomScaleNormal="100" workbookViewId="0">
      <selection activeCell="F30" sqref="F30"/>
    </sheetView>
  </sheetViews>
  <sheetFormatPr defaultColWidth="9" defaultRowHeight="14.25"/>
  <cols>
    <col min="1" max="2" width="18.375" style="35" customWidth="1"/>
    <col min="3" max="3" width="15.5" style="35" customWidth="1"/>
    <col min="4" max="4" width="19.75" style="35" bestFit="1" customWidth="1"/>
    <col min="5" max="5" width="53.75" style="35" bestFit="1" customWidth="1"/>
    <col min="6" max="6" width="29.625" style="35" customWidth="1"/>
    <col min="7" max="9" width="15.25" style="35" customWidth="1"/>
    <col min="10" max="16384" width="9" style="35"/>
  </cols>
  <sheetData>
    <row r="1" spans="1:9" ht="22.5">
      <c r="A1" s="116" t="s">
        <v>649</v>
      </c>
      <c r="B1" s="117"/>
      <c r="C1" s="117"/>
      <c r="D1" s="117"/>
      <c r="E1" s="117"/>
      <c r="F1" s="117"/>
      <c r="G1" s="117"/>
      <c r="H1" s="117"/>
      <c r="I1" s="117"/>
    </row>
    <row r="2" spans="1:9" s="17" customFormat="1" ht="20.25">
      <c r="A2" s="18" t="s">
        <v>21</v>
      </c>
      <c r="B2" s="18" t="s">
        <v>35</v>
      </c>
      <c r="C2" s="18" t="s">
        <v>23</v>
      </c>
      <c r="D2" s="18" t="s">
        <v>24</v>
      </c>
      <c r="E2" s="18" t="s">
        <v>25</v>
      </c>
      <c r="F2" s="19" t="s">
        <v>360</v>
      </c>
      <c r="G2" s="18" t="s">
        <v>37</v>
      </c>
      <c r="H2" s="18" t="s">
        <v>361</v>
      </c>
      <c r="I2" s="18" t="s">
        <v>362</v>
      </c>
    </row>
    <row r="3" spans="1:9" s="102" customFormat="1" ht="18.75">
      <c r="A3" s="153" t="s">
        <v>1</v>
      </c>
      <c r="B3" s="64" t="s">
        <v>38</v>
      </c>
      <c r="C3" s="63">
        <v>2024363109</v>
      </c>
      <c r="D3" s="63" t="s">
        <v>652</v>
      </c>
      <c r="E3" s="63" t="s">
        <v>40</v>
      </c>
      <c r="F3" s="108" t="s">
        <v>653</v>
      </c>
      <c r="G3" s="64">
        <v>2</v>
      </c>
      <c r="H3" s="64" t="s">
        <v>525</v>
      </c>
      <c r="I3" s="63" t="s">
        <v>654</v>
      </c>
    </row>
    <row r="4" spans="1:9" ht="18.75">
      <c r="A4" s="153"/>
      <c r="B4" s="63" t="s">
        <v>241</v>
      </c>
      <c r="C4" s="63">
        <v>2024364338</v>
      </c>
      <c r="D4" s="63" t="s">
        <v>656</v>
      </c>
      <c r="E4" s="63" t="s">
        <v>655</v>
      </c>
      <c r="F4" s="63" t="s">
        <v>657</v>
      </c>
      <c r="G4" s="63">
        <v>4</v>
      </c>
      <c r="H4" s="64" t="s">
        <v>525</v>
      </c>
      <c r="I4" s="63" t="s">
        <v>654</v>
      </c>
    </row>
    <row r="5" spans="1:9" ht="18.75">
      <c r="A5" s="153"/>
      <c r="B5" s="63" t="s">
        <v>46</v>
      </c>
      <c r="C5" s="63">
        <v>2023363623</v>
      </c>
      <c r="D5" s="63" t="s">
        <v>658</v>
      </c>
      <c r="E5" s="63" t="s">
        <v>631</v>
      </c>
      <c r="F5" s="63" t="s">
        <v>659</v>
      </c>
      <c r="G5" s="63">
        <v>3</v>
      </c>
      <c r="H5" s="64" t="s">
        <v>525</v>
      </c>
      <c r="I5" s="63" t="s">
        <v>654</v>
      </c>
    </row>
    <row r="6" spans="1:9" ht="18.75">
      <c r="A6" s="154" t="s">
        <v>2</v>
      </c>
      <c r="B6" s="109" t="s">
        <v>247</v>
      </c>
      <c r="C6" s="109">
        <v>2022283506</v>
      </c>
      <c r="D6" s="109" t="s">
        <v>660</v>
      </c>
      <c r="E6" s="109" t="s">
        <v>69</v>
      </c>
      <c r="F6" s="109" t="s">
        <v>661</v>
      </c>
      <c r="G6" s="110">
        <v>2</v>
      </c>
      <c r="H6" s="111" t="s">
        <v>525</v>
      </c>
      <c r="I6" s="109"/>
    </row>
    <row r="7" spans="1:9" ht="18.75">
      <c r="A7" s="154"/>
      <c r="B7" s="109" t="s">
        <v>72</v>
      </c>
      <c r="C7" s="63">
        <v>2022283632</v>
      </c>
      <c r="D7" s="63" t="s">
        <v>650</v>
      </c>
      <c r="E7" s="109" t="s">
        <v>662</v>
      </c>
      <c r="F7" s="109" t="s">
        <v>663</v>
      </c>
      <c r="G7" s="110">
        <v>3</v>
      </c>
      <c r="H7" s="111" t="s">
        <v>525</v>
      </c>
      <c r="I7" s="109"/>
    </row>
    <row r="8" spans="1:9" ht="18.75">
      <c r="A8" s="154"/>
      <c r="B8" s="114" t="s">
        <v>249</v>
      </c>
      <c r="C8" s="112">
        <v>2023363633</v>
      </c>
      <c r="D8" s="112" t="s">
        <v>664</v>
      </c>
      <c r="E8" s="112" t="s">
        <v>67</v>
      </c>
      <c r="F8" s="112" t="s">
        <v>665</v>
      </c>
      <c r="G8" s="113">
        <v>2</v>
      </c>
      <c r="H8" s="111" t="s">
        <v>525</v>
      </c>
      <c r="I8" s="63"/>
    </row>
    <row r="9" spans="1:9" ht="18.75">
      <c r="A9" s="154"/>
      <c r="B9" s="114" t="s">
        <v>678</v>
      </c>
      <c r="C9" s="112">
        <v>2023363633</v>
      </c>
      <c r="D9" s="112" t="s">
        <v>664</v>
      </c>
      <c r="E9" s="70" t="s">
        <v>666</v>
      </c>
      <c r="F9" s="112" t="s">
        <v>667</v>
      </c>
      <c r="G9" s="113">
        <v>3</v>
      </c>
      <c r="H9" s="111" t="s">
        <v>525</v>
      </c>
      <c r="I9" s="63"/>
    </row>
    <row r="10" spans="1:9" ht="18.75">
      <c r="A10" s="154"/>
      <c r="B10" s="114" t="s">
        <v>679</v>
      </c>
      <c r="C10" s="112">
        <v>2023363633</v>
      </c>
      <c r="D10" s="112" t="s">
        <v>664</v>
      </c>
      <c r="E10" s="112" t="s">
        <v>117</v>
      </c>
      <c r="F10" s="112" t="s">
        <v>665</v>
      </c>
      <c r="G10" s="113">
        <v>2</v>
      </c>
      <c r="H10" s="111" t="s">
        <v>525</v>
      </c>
      <c r="I10" s="63"/>
    </row>
    <row r="11" spans="1:9" ht="18.75">
      <c r="A11" s="154"/>
      <c r="B11" s="114" t="s">
        <v>680</v>
      </c>
      <c r="C11" s="111">
        <v>2023283212</v>
      </c>
      <c r="D11" s="111" t="s">
        <v>668</v>
      </c>
      <c r="E11" s="111" t="s">
        <v>78</v>
      </c>
      <c r="F11" s="111" t="s">
        <v>663</v>
      </c>
      <c r="G11" s="110">
        <v>3</v>
      </c>
      <c r="H11" s="111" t="s">
        <v>525</v>
      </c>
      <c r="I11" s="109"/>
    </row>
    <row r="12" spans="1:9" ht="18.75">
      <c r="A12" s="63" t="s">
        <v>526</v>
      </c>
      <c r="B12" s="155" t="s">
        <v>647</v>
      </c>
      <c r="C12" s="156"/>
      <c r="D12" s="156"/>
      <c r="E12" s="156"/>
      <c r="F12" s="156"/>
      <c r="G12" s="156"/>
      <c r="H12" s="156"/>
      <c r="I12" s="157"/>
    </row>
    <row r="13" spans="1:9" ht="18.75">
      <c r="A13" s="143" t="s">
        <v>4</v>
      </c>
      <c r="B13" s="47" t="s">
        <v>142</v>
      </c>
      <c r="C13" s="63">
        <v>2024213616</v>
      </c>
      <c r="D13" s="47" t="s">
        <v>669</v>
      </c>
      <c r="E13" s="63" t="s">
        <v>670</v>
      </c>
      <c r="F13" s="47" t="s">
        <v>653</v>
      </c>
      <c r="G13" s="47">
        <v>2</v>
      </c>
      <c r="H13" s="47" t="s">
        <v>34</v>
      </c>
      <c r="I13" s="47" t="s">
        <v>34</v>
      </c>
    </row>
    <row r="14" spans="1:9" ht="18.75">
      <c r="A14" s="143"/>
      <c r="B14" s="47" t="s">
        <v>142</v>
      </c>
      <c r="C14" s="63">
        <v>2024213636</v>
      </c>
      <c r="D14" s="47" t="s">
        <v>669</v>
      </c>
      <c r="E14" s="63" t="s">
        <v>671</v>
      </c>
      <c r="F14" s="47" t="s">
        <v>653</v>
      </c>
      <c r="G14" s="47">
        <v>2</v>
      </c>
      <c r="H14" s="47" t="s">
        <v>34</v>
      </c>
      <c r="I14" s="47" t="s">
        <v>34</v>
      </c>
    </row>
    <row r="15" spans="1:9" ht="18.75">
      <c r="A15" s="143"/>
      <c r="B15" s="47" t="s">
        <v>142</v>
      </c>
      <c r="C15" s="63">
        <v>2024213607</v>
      </c>
      <c r="D15" s="47" t="s">
        <v>669</v>
      </c>
      <c r="E15" s="47" t="s">
        <v>672</v>
      </c>
      <c r="F15" s="47" t="s">
        <v>653</v>
      </c>
      <c r="G15" s="47">
        <v>2</v>
      </c>
      <c r="H15" s="47" t="s">
        <v>34</v>
      </c>
      <c r="I15" s="47" t="s">
        <v>34</v>
      </c>
    </row>
    <row r="16" spans="1:9" ht="18.75">
      <c r="A16" s="143"/>
      <c r="B16" s="47" t="s">
        <v>142</v>
      </c>
      <c r="C16" s="63">
        <v>2024213632</v>
      </c>
      <c r="D16" s="47" t="s">
        <v>669</v>
      </c>
      <c r="E16" s="63" t="s">
        <v>673</v>
      </c>
      <c r="F16" s="47" t="s">
        <v>653</v>
      </c>
      <c r="G16" s="47">
        <v>2</v>
      </c>
      <c r="H16" s="47" t="s">
        <v>34</v>
      </c>
      <c r="I16" s="47" t="s">
        <v>34</v>
      </c>
    </row>
    <row r="17" spans="1:9" ht="18.75">
      <c r="A17" s="143"/>
      <c r="B17" s="47" t="s">
        <v>142</v>
      </c>
      <c r="C17" s="63">
        <v>2024213614</v>
      </c>
      <c r="D17" s="47" t="s">
        <v>669</v>
      </c>
      <c r="E17" s="63" t="s">
        <v>564</v>
      </c>
      <c r="F17" s="47" t="s">
        <v>653</v>
      </c>
      <c r="G17" s="47">
        <v>2</v>
      </c>
      <c r="H17" s="47" t="s">
        <v>34</v>
      </c>
      <c r="I17" s="47" t="s">
        <v>34</v>
      </c>
    </row>
    <row r="18" spans="1:9" ht="18.75">
      <c r="A18" s="143"/>
      <c r="B18" s="47" t="s">
        <v>142</v>
      </c>
      <c r="C18" s="63">
        <v>2024213615</v>
      </c>
      <c r="D18" s="47" t="s">
        <v>669</v>
      </c>
      <c r="E18" s="63" t="s">
        <v>565</v>
      </c>
      <c r="F18" s="47" t="s">
        <v>653</v>
      </c>
      <c r="G18" s="47">
        <v>2</v>
      </c>
      <c r="H18" s="47" t="s">
        <v>34</v>
      </c>
      <c r="I18" s="47" t="s">
        <v>34</v>
      </c>
    </row>
    <row r="19" spans="1:9" ht="18.75">
      <c r="A19" s="143"/>
      <c r="B19" s="47" t="s">
        <v>142</v>
      </c>
      <c r="C19" s="63">
        <v>2024213635</v>
      </c>
      <c r="D19" s="47" t="s">
        <v>669</v>
      </c>
      <c r="E19" s="63" t="s">
        <v>674</v>
      </c>
      <c r="F19" s="47" t="s">
        <v>653</v>
      </c>
      <c r="G19" s="47">
        <v>2</v>
      </c>
      <c r="H19" s="47" t="s">
        <v>34</v>
      </c>
      <c r="I19" s="47" t="s">
        <v>34</v>
      </c>
    </row>
    <row r="20" spans="1:9" ht="18.75">
      <c r="A20" s="143"/>
      <c r="B20" s="47" t="s">
        <v>142</v>
      </c>
      <c r="C20" s="63">
        <v>2024213628</v>
      </c>
      <c r="D20" s="47" t="s">
        <v>669</v>
      </c>
      <c r="E20" s="63" t="s">
        <v>675</v>
      </c>
      <c r="F20" s="47" t="s">
        <v>653</v>
      </c>
      <c r="G20" s="47">
        <v>2</v>
      </c>
      <c r="H20" s="47" t="s">
        <v>34</v>
      </c>
      <c r="I20" s="47" t="s">
        <v>34</v>
      </c>
    </row>
    <row r="21" spans="1:9" ht="18.75">
      <c r="A21" s="63" t="s">
        <v>676</v>
      </c>
      <c r="B21" s="144" t="s">
        <v>647</v>
      </c>
      <c r="C21" s="145"/>
      <c r="D21" s="145"/>
      <c r="E21" s="145"/>
      <c r="F21" s="145"/>
      <c r="G21" s="145"/>
      <c r="H21" s="145"/>
      <c r="I21" s="146"/>
    </row>
    <row r="22" spans="1:9" ht="18.75">
      <c r="A22" s="63" t="s">
        <v>677</v>
      </c>
      <c r="B22" s="147"/>
      <c r="C22" s="148"/>
      <c r="D22" s="148"/>
      <c r="E22" s="148"/>
      <c r="F22" s="148"/>
      <c r="G22" s="148"/>
      <c r="H22" s="148"/>
      <c r="I22" s="149"/>
    </row>
    <row r="23" spans="1:9" ht="18.75">
      <c r="A23" s="63" t="s">
        <v>646</v>
      </c>
      <c r="B23" s="150"/>
      <c r="C23" s="151"/>
      <c r="D23" s="151"/>
      <c r="E23" s="151"/>
      <c r="F23" s="151"/>
      <c r="G23" s="151"/>
      <c r="H23" s="151"/>
      <c r="I23" s="152"/>
    </row>
  </sheetData>
  <mergeCells count="6">
    <mergeCell ref="A1:I1"/>
    <mergeCell ref="B21:I23"/>
    <mergeCell ref="A3:A5"/>
    <mergeCell ref="A6:A11"/>
    <mergeCell ref="A13:A20"/>
    <mergeCell ref="B12:I12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0"/>
  <sheetViews>
    <sheetView topLeftCell="A7" zoomScale="70" zoomScaleNormal="70" workbookViewId="0">
      <selection activeCell="D41" sqref="D41"/>
    </sheetView>
  </sheetViews>
  <sheetFormatPr defaultColWidth="8.625" defaultRowHeight="18.75"/>
  <cols>
    <col min="1" max="1" width="20.375" style="2" customWidth="1"/>
    <col min="2" max="2" width="14.875" style="2" customWidth="1"/>
    <col min="3" max="4" width="18.125" style="2" customWidth="1"/>
    <col min="5" max="5" width="25.125" style="2" customWidth="1"/>
    <col min="6" max="6" width="18.125" style="30" customWidth="1"/>
    <col min="7" max="7" width="22.625" style="2" customWidth="1"/>
    <col min="8" max="8" width="16.625" style="2" customWidth="1"/>
    <col min="9" max="16384" width="8.625" style="2"/>
  </cols>
  <sheetData>
    <row r="1" spans="1:8" s="29" customFormat="1" ht="22.5">
      <c r="A1" s="159" t="s">
        <v>363</v>
      </c>
      <c r="B1" s="159"/>
      <c r="C1" s="159"/>
      <c r="D1" s="159"/>
      <c r="E1" s="159"/>
      <c r="F1" s="159"/>
      <c r="G1" s="159"/>
      <c r="H1" s="159"/>
    </row>
    <row r="2" spans="1:8" s="1" customFormat="1" ht="20.25">
      <c r="A2" s="3" t="s">
        <v>21</v>
      </c>
      <c r="B2" s="3" t="s">
        <v>209</v>
      </c>
      <c r="C2" s="3" t="s">
        <v>22</v>
      </c>
      <c r="D2" s="3" t="s">
        <v>364</v>
      </c>
      <c r="E2" s="3" t="s">
        <v>211</v>
      </c>
      <c r="F2" s="31" t="s">
        <v>365</v>
      </c>
      <c r="G2" s="3" t="s">
        <v>366</v>
      </c>
      <c r="H2" s="3" t="s">
        <v>28</v>
      </c>
    </row>
    <row r="3" spans="1:8">
      <c r="A3" s="158" t="s">
        <v>1</v>
      </c>
      <c r="B3" s="5">
        <v>1</v>
      </c>
      <c r="C3" s="5" t="s">
        <v>214</v>
      </c>
      <c r="D3" s="5">
        <v>0</v>
      </c>
      <c r="E3" s="5">
        <v>43</v>
      </c>
      <c r="F3" s="32">
        <f t="shared" ref="F3:F41" si="0">D3/E3</f>
        <v>0</v>
      </c>
      <c r="G3" s="6">
        <f>RANK(F3,$F$3:$F$41,1)</f>
        <v>1</v>
      </c>
      <c r="H3" s="6"/>
    </row>
    <row r="4" spans="1:8">
      <c r="A4" s="158"/>
      <c r="B4" s="5">
        <v>2</v>
      </c>
      <c r="C4" s="5" t="s">
        <v>215</v>
      </c>
      <c r="D4" s="5">
        <v>0</v>
      </c>
      <c r="E4" s="5">
        <v>42</v>
      </c>
      <c r="F4" s="32">
        <f t="shared" si="0"/>
        <v>0</v>
      </c>
      <c r="G4" s="6">
        <f t="shared" ref="G4:G41" si="1">RANK(F4,$F$3:$F$41,1)</f>
        <v>1</v>
      </c>
      <c r="H4" s="6"/>
    </row>
    <row r="5" spans="1:8">
      <c r="A5" s="158"/>
      <c r="B5" s="5">
        <v>3</v>
      </c>
      <c r="C5" s="5" t="s">
        <v>216</v>
      </c>
      <c r="D5" s="5">
        <v>0</v>
      </c>
      <c r="E5" s="5">
        <v>45</v>
      </c>
      <c r="F5" s="32">
        <f t="shared" si="0"/>
        <v>0</v>
      </c>
      <c r="G5" s="6">
        <f t="shared" si="1"/>
        <v>1</v>
      </c>
      <c r="H5" s="6"/>
    </row>
    <row r="6" spans="1:8">
      <c r="A6" s="158"/>
      <c r="B6" s="5">
        <v>4</v>
      </c>
      <c r="C6" s="5" t="s">
        <v>217</v>
      </c>
      <c r="D6" s="5">
        <v>0</v>
      </c>
      <c r="E6" s="5">
        <v>45</v>
      </c>
      <c r="F6" s="32">
        <f t="shared" si="0"/>
        <v>0</v>
      </c>
      <c r="G6" s="6">
        <f t="shared" si="1"/>
        <v>1</v>
      </c>
      <c r="H6" s="6"/>
    </row>
    <row r="7" spans="1:8">
      <c r="A7" s="158"/>
      <c r="B7" s="5">
        <v>5</v>
      </c>
      <c r="C7" s="5" t="s">
        <v>218</v>
      </c>
      <c r="D7" s="5">
        <v>0</v>
      </c>
      <c r="E7" s="5">
        <v>39</v>
      </c>
      <c r="F7" s="32">
        <f t="shared" si="0"/>
        <v>0</v>
      </c>
      <c r="G7" s="6">
        <f t="shared" si="1"/>
        <v>1</v>
      </c>
      <c r="H7" s="6"/>
    </row>
    <row r="8" spans="1:8">
      <c r="A8" s="158"/>
      <c r="B8" s="5">
        <v>6</v>
      </c>
      <c r="C8" s="5" t="s">
        <v>219</v>
      </c>
      <c r="D8" s="5">
        <v>0</v>
      </c>
      <c r="E8" s="5">
        <v>39</v>
      </c>
      <c r="F8" s="32">
        <f t="shared" si="0"/>
        <v>0</v>
      </c>
      <c r="G8" s="6">
        <f t="shared" si="1"/>
        <v>1</v>
      </c>
      <c r="H8" s="6"/>
    </row>
    <row r="9" spans="1:8">
      <c r="A9" s="158"/>
      <c r="B9" s="5">
        <v>7</v>
      </c>
      <c r="C9" s="5" t="s">
        <v>220</v>
      </c>
      <c r="D9" s="5">
        <v>0</v>
      </c>
      <c r="E9" s="5">
        <v>40</v>
      </c>
      <c r="F9" s="32">
        <f t="shared" si="0"/>
        <v>0</v>
      </c>
      <c r="G9" s="6">
        <f t="shared" si="1"/>
        <v>1</v>
      </c>
      <c r="H9" s="6"/>
    </row>
    <row r="10" spans="1:8">
      <c r="A10" s="158"/>
      <c r="B10" s="5">
        <v>8</v>
      </c>
      <c r="C10" s="5" t="s">
        <v>221</v>
      </c>
      <c r="D10" s="5">
        <v>0</v>
      </c>
      <c r="E10" s="5">
        <v>42</v>
      </c>
      <c r="F10" s="32">
        <f t="shared" si="0"/>
        <v>0</v>
      </c>
      <c r="G10" s="6">
        <f t="shared" si="1"/>
        <v>1</v>
      </c>
      <c r="H10" s="6"/>
    </row>
    <row r="11" spans="1:8">
      <c r="A11" s="158"/>
      <c r="B11" s="5">
        <v>9</v>
      </c>
      <c r="C11" s="5" t="s">
        <v>222</v>
      </c>
      <c r="D11" s="5">
        <v>0</v>
      </c>
      <c r="E11" s="5">
        <v>40</v>
      </c>
      <c r="F11" s="32">
        <f t="shared" si="0"/>
        <v>0</v>
      </c>
      <c r="G11" s="6">
        <f t="shared" si="1"/>
        <v>1</v>
      </c>
      <c r="H11" s="6"/>
    </row>
    <row r="12" spans="1:8">
      <c r="A12" s="158"/>
      <c r="B12" s="5">
        <v>10</v>
      </c>
      <c r="C12" s="5" t="s">
        <v>223</v>
      </c>
      <c r="D12" s="5">
        <v>0</v>
      </c>
      <c r="E12" s="5">
        <v>43</v>
      </c>
      <c r="F12" s="32">
        <f t="shared" si="0"/>
        <v>0</v>
      </c>
      <c r="G12" s="6">
        <f t="shared" si="1"/>
        <v>1</v>
      </c>
      <c r="H12" s="6"/>
    </row>
    <row r="13" spans="1:8">
      <c r="A13" s="158"/>
      <c r="B13" s="5">
        <v>11</v>
      </c>
      <c r="C13" s="5" t="s">
        <v>56</v>
      </c>
      <c r="D13" s="5">
        <v>0</v>
      </c>
      <c r="E13" s="5">
        <v>43</v>
      </c>
      <c r="F13" s="32">
        <f t="shared" si="0"/>
        <v>0</v>
      </c>
      <c r="G13" s="6">
        <f t="shared" si="1"/>
        <v>1</v>
      </c>
      <c r="H13" s="6"/>
    </row>
    <row r="14" spans="1:8">
      <c r="A14" s="158"/>
      <c r="B14" s="5">
        <v>12</v>
      </c>
      <c r="C14" s="5" t="s">
        <v>52</v>
      </c>
      <c r="D14" s="5">
        <v>0</v>
      </c>
      <c r="E14" s="5">
        <v>41</v>
      </c>
      <c r="F14" s="32">
        <f t="shared" si="0"/>
        <v>0</v>
      </c>
      <c r="G14" s="6">
        <f t="shared" si="1"/>
        <v>1</v>
      </c>
      <c r="H14" s="6"/>
    </row>
    <row r="15" spans="1:8">
      <c r="A15" s="158"/>
      <c r="B15" s="5">
        <v>13</v>
      </c>
      <c r="C15" s="5" t="s">
        <v>224</v>
      </c>
      <c r="D15" s="5">
        <v>0</v>
      </c>
      <c r="E15" s="5">
        <v>44</v>
      </c>
      <c r="F15" s="32">
        <f t="shared" si="0"/>
        <v>0</v>
      </c>
      <c r="G15" s="6">
        <f t="shared" si="1"/>
        <v>1</v>
      </c>
      <c r="H15" s="6"/>
    </row>
    <row r="16" spans="1:8">
      <c r="A16" s="158"/>
      <c r="B16" s="5">
        <v>14</v>
      </c>
      <c r="C16" s="5" t="s">
        <v>225</v>
      </c>
      <c r="D16" s="5">
        <v>0</v>
      </c>
      <c r="E16" s="5">
        <v>44</v>
      </c>
      <c r="F16" s="32">
        <f t="shared" si="0"/>
        <v>0</v>
      </c>
      <c r="G16" s="6">
        <f t="shared" si="1"/>
        <v>1</v>
      </c>
      <c r="H16" s="6"/>
    </row>
    <row r="17" spans="1:8">
      <c r="A17" s="158"/>
      <c r="B17" s="5">
        <v>15</v>
      </c>
      <c r="C17" s="5" t="s">
        <v>226</v>
      </c>
      <c r="D17" s="5">
        <v>0</v>
      </c>
      <c r="E17" s="5">
        <v>44</v>
      </c>
      <c r="F17" s="32">
        <f t="shared" si="0"/>
        <v>0</v>
      </c>
      <c r="G17" s="6">
        <f t="shared" si="1"/>
        <v>1</v>
      </c>
      <c r="H17" s="6"/>
    </row>
    <row r="18" spans="1:8">
      <c r="A18" s="158"/>
      <c r="B18" s="5">
        <v>16</v>
      </c>
      <c r="C18" s="5" t="s">
        <v>227</v>
      </c>
      <c r="D18" s="5">
        <v>0</v>
      </c>
      <c r="E18" s="5">
        <v>43</v>
      </c>
      <c r="F18" s="32">
        <f t="shared" si="0"/>
        <v>0</v>
      </c>
      <c r="G18" s="6">
        <f t="shared" si="1"/>
        <v>1</v>
      </c>
      <c r="H18" s="6"/>
    </row>
    <row r="19" spans="1:8">
      <c r="A19" s="158"/>
      <c r="B19" s="5">
        <v>17</v>
      </c>
      <c r="C19" s="5" t="s">
        <v>63</v>
      </c>
      <c r="D19" s="5">
        <v>0</v>
      </c>
      <c r="E19" s="5">
        <v>42</v>
      </c>
      <c r="F19" s="32">
        <f t="shared" si="0"/>
        <v>0</v>
      </c>
      <c r="G19" s="6">
        <f t="shared" si="1"/>
        <v>1</v>
      </c>
      <c r="H19" s="6"/>
    </row>
    <row r="20" spans="1:8">
      <c r="A20" s="158"/>
      <c r="B20" s="5">
        <v>18</v>
      </c>
      <c r="C20" s="5" t="s">
        <v>228</v>
      </c>
      <c r="D20" s="5">
        <v>0</v>
      </c>
      <c r="E20" s="5">
        <v>43</v>
      </c>
      <c r="F20" s="32">
        <f t="shared" si="0"/>
        <v>0</v>
      </c>
      <c r="G20" s="6">
        <f t="shared" si="1"/>
        <v>1</v>
      </c>
      <c r="H20" s="6"/>
    </row>
    <row r="21" spans="1:8">
      <c r="A21" s="158"/>
      <c r="B21" s="5">
        <v>19</v>
      </c>
      <c r="C21" s="5" t="s">
        <v>229</v>
      </c>
      <c r="D21" s="5">
        <v>0</v>
      </c>
      <c r="E21" s="5">
        <v>42</v>
      </c>
      <c r="F21" s="32">
        <f t="shared" si="0"/>
        <v>0</v>
      </c>
      <c r="G21" s="6">
        <f t="shared" si="1"/>
        <v>1</v>
      </c>
      <c r="H21" s="6"/>
    </row>
    <row r="22" spans="1:8">
      <c r="A22" s="158"/>
      <c r="B22" s="5">
        <v>20</v>
      </c>
      <c r="C22" s="5" t="s">
        <v>230</v>
      </c>
      <c r="D22" s="5">
        <v>0</v>
      </c>
      <c r="E22" s="5">
        <v>45</v>
      </c>
      <c r="F22" s="32">
        <f t="shared" si="0"/>
        <v>0</v>
      </c>
      <c r="G22" s="6">
        <f t="shared" si="1"/>
        <v>1</v>
      </c>
      <c r="H22" s="6"/>
    </row>
    <row r="23" spans="1:8">
      <c r="A23" s="158"/>
      <c r="B23" s="5">
        <v>21</v>
      </c>
      <c r="C23" s="5" t="s">
        <v>46</v>
      </c>
      <c r="D23" s="5">
        <v>0</v>
      </c>
      <c r="E23" s="5">
        <v>43</v>
      </c>
      <c r="F23" s="32">
        <f t="shared" si="0"/>
        <v>0</v>
      </c>
      <c r="G23" s="6">
        <f t="shared" si="1"/>
        <v>1</v>
      </c>
      <c r="H23" s="6"/>
    </row>
    <row r="24" spans="1:8">
      <c r="A24" s="158"/>
      <c r="B24" s="5">
        <v>22</v>
      </c>
      <c r="C24" s="5" t="s">
        <v>231</v>
      </c>
      <c r="D24" s="5">
        <v>0</v>
      </c>
      <c r="E24" s="5">
        <v>42</v>
      </c>
      <c r="F24" s="32">
        <f t="shared" si="0"/>
        <v>0</v>
      </c>
      <c r="G24" s="6">
        <f t="shared" si="1"/>
        <v>1</v>
      </c>
      <c r="H24" s="6"/>
    </row>
    <row r="25" spans="1:8">
      <c r="A25" s="158"/>
      <c r="B25" s="5">
        <v>23</v>
      </c>
      <c r="C25" s="5" t="s">
        <v>232</v>
      </c>
      <c r="D25" s="5">
        <v>0</v>
      </c>
      <c r="E25" s="5">
        <v>40</v>
      </c>
      <c r="F25" s="32">
        <f t="shared" si="0"/>
        <v>0</v>
      </c>
      <c r="G25" s="6">
        <f t="shared" si="1"/>
        <v>1</v>
      </c>
      <c r="H25" s="6"/>
    </row>
    <row r="26" spans="1:8">
      <c r="A26" s="158"/>
      <c r="B26" s="5">
        <v>24</v>
      </c>
      <c r="C26" s="5" t="s">
        <v>233</v>
      </c>
      <c r="D26" s="5">
        <v>0</v>
      </c>
      <c r="E26" s="5">
        <v>42</v>
      </c>
      <c r="F26" s="32">
        <f t="shared" si="0"/>
        <v>0</v>
      </c>
      <c r="G26" s="6">
        <f t="shared" si="1"/>
        <v>1</v>
      </c>
      <c r="H26" s="6"/>
    </row>
    <row r="27" spans="1:8">
      <c r="A27" s="158"/>
      <c r="B27" s="5">
        <v>25</v>
      </c>
      <c r="C27" s="5" t="s">
        <v>234</v>
      </c>
      <c r="D27" s="5">
        <v>0</v>
      </c>
      <c r="E27" s="5">
        <v>42</v>
      </c>
      <c r="F27" s="32">
        <f t="shared" si="0"/>
        <v>0</v>
      </c>
      <c r="G27" s="6">
        <f t="shared" si="1"/>
        <v>1</v>
      </c>
      <c r="H27" s="6"/>
    </row>
    <row r="28" spans="1:8">
      <c r="A28" s="158"/>
      <c r="B28" s="5">
        <v>26</v>
      </c>
      <c r="C28" s="5" t="s">
        <v>235</v>
      </c>
      <c r="D28" s="5">
        <v>0</v>
      </c>
      <c r="E28" s="5">
        <v>41</v>
      </c>
      <c r="F28" s="32">
        <f t="shared" si="0"/>
        <v>0</v>
      </c>
      <c r="G28" s="6">
        <f t="shared" si="1"/>
        <v>1</v>
      </c>
      <c r="H28" s="6"/>
    </row>
    <row r="29" spans="1:8">
      <c r="A29" s="158"/>
      <c r="B29" s="5">
        <v>27</v>
      </c>
      <c r="C29" s="5" t="s">
        <v>236</v>
      </c>
      <c r="D29" s="5">
        <v>0</v>
      </c>
      <c r="E29" s="5">
        <v>43</v>
      </c>
      <c r="F29" s="32">
        <f t="shared" si="0"/>
        <v>0</v>
      </c>
      <c r="G29" s="6">
        <f t="shared" si="1"/>
        <v>1</v>
      </c>
      <c r="H29" s="6"/>
    </row>
    <row r="30" spans="1:8">
      <c r="A30" s="158"/>
      <c r="B30" s="5">
        <v>28</v>
      </c>
      <c r="C30" s="5" t="s">
        <v>38</v>
      </c>
      <c r="D30" s="5">
        <v>9</v>
      </c>
      <c r="E30" s="5">
        <v>43</v>
      </c>
      <c r="F30" s="32">
        <f t="shared" si="0"/>
        <v>0.20930232558139536</v>
      </c>
      <c r="G30" s="6">
        <f t="shared" si="1"/>
        <v>39</v>
      </c>
      <c r="H30" s="6"/>
    </row>
    <row r="31" spans="1:8">
      <c r="A31" s="158"/>
      <c r="B31" s="5">
        <v>29</v>
      </c>
      <c r="C31" s="5" t="s">
        <v>29</v>
      </c>
      <c r="D31" s="5">
        <v>0</v>
      </c>
      <c r="E31" s="5">
        <v>42</v>
      </c>
      <c r="F31" s="32">
        <f t="shared" si="0"/>
        <v>0</v>
      </c>
      <c r="G31" s="6">
        <f t="shared" si="1"/>
        <v>1</v>
      </c>
      <c r="H31" s="6"/>
    </row>
    <row r="32" spans="1:8">
      <c r="A32" s="158"/>
      <c r="B32" s="5">
        <v>30</v>
      </c>
      <c r="C32" s="5" t="s">
        <v>237</v>
      </c>
      <c r="D32" s="5">
        <v>0</v>
      </c>
      <c r="E32" s="5">
        <v>43</v>
      </c>
      <c r="F32" s="32">
        <f t="shared" si="0"/>
        <v>0</v>
      </c>
      <c r="G32" s="6">
        <f t="shared" si="1"/>
        <v>1</v>
      </c>
      <c r="H32" s="6"/>
    </row>
    <row r="33" spans="1:8">
      <c r="A33" s="158"/>
      <c r="B33" s="5">
        <v>31</v>
      </c>
      <c r="C33" s="5" t="s">
        <v>60</v>
      </c>
      <c r="D33" s="5">
        <v>0</v>
      </c>
      <c r="E33" s="5">
        <v>42</v>
      </c>
      <c r="F33" s="32">
        <f t="shared" si="0"/>
        <v>0</v>
      </c>
      <c r="G33" s="6">
        <f t="shared" si="1"/>
        <v>1</v>
      </c>
      <c r="H33" s="6"/>
    </row>
    <row r="34" spans="1:8">
      <c r="A34" s="158"/>
      <c r="B34" s="5">
        <v>32</v>
      </c>
      <c r="C34" s="5" t="s">
        <v>61</v>
      </c>
      <c r="D34" s="5">
        <v>0</v>
      </c>
      <c r="E34" s="5">
        <v>45</v>
      </c>
      <c r="F34" s="32">
        <f t="shared" si="0"/>
        <v>0</v>
      </c>
      <c r="G34" s="6">
        <f t="shared" si="1"/>
        <v>1</v>
      </c>
      <c r="H34" s="6"/>
    </row>
    <row r="35" spans="1:8">
      <c r="A35" s="158"/>
      <c r="B35" s="5">
        <v>33</v>
      </c>
      <c r="C35" s="5" t="s">
        <v>238</v>
      </c>
      <c r="D35" s="5">
        <v>0</v>
      </c>
      <c r="E35" s="5">
        <v>43</v>
      </c>
      <c r="F35" s="32">
        <f t="shared" si="0"/>
        <v>0</v>
      </c>
      <c r="G35" s="6">
        <f t="shared" si="1"/>
        <v>1</v>
      </c>
      <c r="H35" s="6"/>
    </row>
    <row r="36" spans="1:8">
      <c r="A36" s="158"/>
      <c r="B36" s="5">
        <v>34</v>
      </c>
      <c r="C36" s="5" t="s">
        <v>239</v>
      </c>
      <c r="D36" s="5">
        <v>0</v>
      </c>
      <c r="E36" s="5">
        <v>42</v>
      </c>
      <c r="F36" s="32">
        <f t="shared" si="0"/>
        <v>0</v>
      </c>
      <c r="G36" s="6">
        <f t="shared" si="1"/>
        <v>1</v>
      </c>
      <c r="H36" s="6"/>
    </row>
    <row r="37" spans="1:8">
      <c r="A37" s="158"/>
      <c r="B37" s="5">
        <v>35</v>
      </c>
      <c r="C37" s="5" t="s">
        <v>41</v>
      </c>
      <c r="D37" s="5">
        <v>0</v>
      </c>
      <c r="E37" s="5">
        <v>40</v>
      </c>
      <c r="F37" s="32">
        <f t="shared" si="0"/>
        <v>0</v>
      </c>
      <c r="G37" s="6">
        <f t="shared" si="1"/>
        <v>1</v>
      </c>
      <c r="H37" s="6"/>
    </row>
    <row r="38" spans="1:8">
      <c r="A38" s="158"/>
      <c r="B38" s="5">
        <v>36</v>
      </c>
      <c r="C38" s="5" t="s">
        <v>240</v>
      </c>
      <c r="D38" s="5">
        <v>0</v>
      </c>
      <c r="E38" s="5">
        <v>40</v>
      </c>
      <c r="F38" s="32">
        <f t="shared" si="0"/>
        <v>0</v>
      </c>
      <c r="G38" s="6">
        <f t="shared" si="1"/>
        <v>1</v>
      </c>
      <c r="H38" s="6"/>
    </row>
    <row r="39" spans="1:8">
      <c r="A39" s="158"/>
      <c r="B39" s="5">
        <v>37</v>
      </c>
      <c r="C39" s="5" t="s">
        <v>47</v>
      </c>
      <c r="D39" s="5">
        <v>0</v>
      </c>
      <c r="E39" s="5">
        <v>41</v>
      </c>
      <c r="F39" s="32">
        <f t="shared" si="0"/>
        <v>0</v>
      </c>
      <c r="G39" s="6">
        <f t="shared" si="1"/>
        <v>1</v>
      </c>
      <c r="H39" s="6"/>
    </row>
    <row r="40" spans="1:8">
      <c r="A40" s="158"/>
      <c r="B40" s="5">
        <v>38</v>
      </c>
      <c r="C40" s="5" t="s">
        <v>45</v>
      </c>
      <c r="D40" s="5">
        <v>0</v>
      </c>
      <c r="E40" s="5">
        <v>41</v>
      </c>
      <c r="F40" s="32">
        <f t="shared" si="0"/>
        <v>0</v>
      </c>
      <c r="G40" s="6">
        <f t="shared" si="1"/>
        <v>1</v>
      </c>
      <c r="H40" s="6"/>
    </row>
    <row r="41" spans="1:8">
      <c r="A41" s="158"/>
      <c r="B41" s="5">
        <v>39</v>
      </c>
      <c r="C41" s="5" t="s">
        <v>241</v>
      </c>
      <c r="D41" s="5">
        <v>0</v>
      </c>
      <c r="E41" s="5">
        <v>40</v>
      </c>
      <c r="F41" s="32">
        <f t="shared" si="0"/>
        <v>0</v>
      </c>
      <c r="G41" s="6">
        <f t="shared" si="1"/>
        <v>1</v>
      </c>
      <c r="H41" s="6"/>
    </row>
    <row r="42" spans="1:8">
      <c r="A42" s="160" t="s">
        <v>2</v>
      </c>
      <c r="B42" s="50">
        <v>1</v>
      </c>
      <c r="C42" s="52" t="s">
        <v>242</v>
      </c>
      <c r="D42" s="53"/>
      <c r="E42" s="53">
        <v>38</v>
      </c>
      <c r="F42" s="55">
        <f>D42/E42</f>
        <v>0</v>
      </c>
      <c r="G42" s="6">
        <f>RANK(F42,$F$42:$F$82,1)</f>
        <v>1</v>
      </c>
      <c r="H42" s="5" t="s">
        <v>243</v>
      </c>
    </row>
    <row r="43" spans="1:8">
      <c r="A43" s="160"/>
      <c r="B43" s="50">
        <v>2</v>
      </c>
      <c r="C43" s="52" t="s">
        <v>244</v>
      </c>
      <c r="D43" s="53"/>
      <c r="E43" s="53">
        <v>47</v>
      </c>
      <c r="F43" s="55">
        <f t="shared" ref="F43:F82" si="2">D43/E43</f>
        <v>0</v>
      </c>
      <c r="G43" s="6">
        <f t="shared" ref="G43:G82" si="3">RANK(F43,$F$42:$F$82,1)</f>
        <v>1</v>
      </c>
      <c r="H43" s="5" t="s">
        <v>243</v>
      </c>
    </row>
    <row r="44" spans="1:8">
      <c r="A44" s="160"/>
      <c r="B44" s="50">
        <v>3</v>
      </c>
      <c r="C44" s="52" t="s">
        <v>245</v>
      </c>
      <c r="D44" s="53"/>
      <c r="E44" s="53">
        <v>41</v>
      </c>
      <c r="F44" s="55">
        <f t="shared" si="2"/>
        <v>0</v>
      </c>
      <c r="G44" s="6">
        <f t="shared" si="3"/>
        <v>1</v>
      </c>
      <c r="H44" s="5" t="s">
        <v>243</v>
      </c>
    </row>
    <row r="45" spans="1:8">
      <c r="A45" s="160"/>
      <c r="B45" s="50">
        <v>4</v>
      </c>
      <c r="C45" s="52" t="s">
        <v>246</v>
      </c>
      <c r="D45" s="53">
        <v>0</v>
      </c>
      <c r="E45" s="53">
        <v>36</v>
      </c>
      <c r="F45" s="55">
        <f t="shared" si="2"/>
        <v>0</v>
      </c>
      <c r="G45" s="6">
        <f t="shared" si="3"/>
        <v>1</v>
      </c>
      <c r="H45" s="5"/>
    </row>
    <row r="46" spans="1:8">
      <c r="A46" s="160"/>
      <c r="B46" s="50">
        <v>5</v>
      </c>
      <c r="C46" s="52" t="s">
        <v>102</v>
      </c>
      <c r="D46" s="53">
        <v>0</v>
      </c>
      <c r="E46" s="53">
        <v>38</v>
      </c>
      <c r="F46" s="55">
        <f t="shared" si="2"/>
        <v>0</v>
      </c>
      <c r="G46" s="6">
        <f t="shared" si="3"/>
        <v>1</v>
      </c>
      <c r="H46" s="5"/>
    </row>
    <row r="47" spans="1:8">
      <c r="A47" s="160"/>
      <c r="B47" s="50">
        <v>6</v>
      </c>
      <c r="C47" s="52" t="s">
        <v>31</v>
      </c>
      <c r="D47" s="53">
        <v>0</v>
      </c>
      <c r="E47" s="53">
        <v>48</v>
      </c>
      <c r="F47" s="55">
        <f t="shared" si="2"/>
        <v>0</v>
      </c>
      <c r="G47" s="6">
        <f t="shared" si="3"/>
        <v>1</v>
      </c>
      <c r="H47" s="5"/>
    </row>
    <row r="48" spans="1:8">
      <c r="A48" s="160"/>
      <c r="B48" s="50">
        <v>7</v>
      </c>
      <c r="C48" s="52" t="s">
        <v>99</v>
      </c>
      <c r="D48" s="53">
        <v>0</v>
      </c>
      <c r="E48" s="53">
        <v>49</v>
      </c>
      <c r="F48" s="55">
        <f t="shared" si="2"/>
        <v>0</v>
      </c>
      <c r="G48" s="6">
        <f t="shared" si="3"/>
        <v>1</v>
      </c>
      <c r="H48" s="5"/>
    </row>
    <row r="49" spans="1:8">
      <c r="A49" s="160"/>
      <c r="B49" s="50">
        <v>8</v>
      </c>
      <c r="C49" s="52" t="s">
        <v>68</v>
      </c>
      <c r="D49" s="53">
        <v>0</v>
      </c>
      <c r="E49" s="53">
        <v>45</v>
      </c>
      <c r="F49" s="55">
        <f t="shared" si="2"/>
        <v>0</v>
      </c>
      <c r="G49" s="6">
        <f t="shared" si="3"/>
        <v>1</v>
      </c>
      <c r="H49" s="5"/>
    </row>
    <row r="50" spans="1:8">
      <c r="A50" s="160"/>
      <c r="B50" s="50">
        <v>9</v>
      </c>
      <c r="C50" s="52" t="s">
        <v>71</v>
      </c>
      <c r="D50" s="53">
        <v>0</v>
      </c>
      <c r="E50" s="53">
        <v>43</v>
      </c>
      <c r="F50" s="55">
        <f t="shared" si="2"/>
        <v>0</v>
      </c>
      <c r="G50" s="6">
        <f t="shared" si="3"/>
        <v>1</v>
      </c>
      <c r="H50" s="5"/>
    </row>
    <row r="51" spans="1:8">
      <c r="A51" s="160"/>
      <c r="B51" s="50">
        <v>10</v>
      </c>
      <c r="C51" s="52" t="s">
        <v>247</v>
      </c>
      <c r="D51" s="53">
        <v>0</v>
      </c>
      <c r="E51" s="53">
        <v>41</v>
      </c>
      <c r="F51" s="55">
        <f t="shared" si="2"/>
        <v>0</v>
      </c>
      <c r="G51" s="6">
        <f t="shared" si="3"/>
        <v>1</v>
      </c>
      <c r="H51" s="5"/>
    </row>
    <row r="52" spans="1:8">
      <c r="A52" s="160"/>
      <c r="B52" s="50">
        <v>11</v>
      </c>
      <c r="C52" s="52" t="s">
        <v>72</v>
      </c>
      <c r="D52" s="53">
        <v>7</v>
      </c>
      <c r="E52" s="53">
        <v>42</v>
      </c>
      <c r="F52" s="55">
        <f t="shared" si="2"/>
        <v>0.16666666666666666</v>
      </c>
      <c r="G52" s="6">
        <f t="shared" si="3"/>
        <v>41</v>
      </c>
      <c r="H52" s="5"/>
    </row>
    <row r="53" spans="1:8">
      <c r="A53" s="160"/>
      <c r="B53" s="50">
        <v>12</v>
      </c>
      <c r="C53" s="52" t="s">
        <v>82</v>
      </c>
      <c r="D53" s="53">
        <v>0</v>
      </c>
      <c r="E53" s="53">
        <v>42</v>
      </c>
      <c r="F53" s="55">
        <f t="shared" si="2"/>
        <v>0</v>
      </c>
      <c r="G53" s="6">
        <f t="shared" si="3"/>
        <v>1</v>
      </c>
      <c r="H53" s="5"/>
    </row>
    <row r="54" spans="1:8">
      <c r="A54" s="160"/>
      <c r="B54" s="50">
        <v>13</v>
      </c>
      <c r="C54" s="52" t="s">
        <v>73</v>
      </c>
      <c r="D54" s="53">
        <v>0</v>
      </c>
      <c r="E54" s="53">
        <v>40</v>
      </c>
      <c r="F54" s="55">
        <f t="shared" si="2"/>
        <v>0</v>
      </c>
      <c r="G54" s="6">
        <f t="shared" si="3"/>
        <v>1</v>
      </c>
      <c r="H54" s="5"/>
    </row>
    <row r="55" spans="1:8">
      <c r="A55" s="160"/>
      <c r="B55" s="50">
        <v>14</v>
      </c>
      <c r="C55" s="52" t="s">
        <v>80</v>
      </c>
      <c r="D55" s="53">
        <v>0</v>
      </c>
      <c r="E55" s="53">
        <v>41</v>
      </c>
      <c r="F55" s="55">
        <f t="shared" si="2"/>
        <v>0</v>
      </c>
      <c r="G55" s="6">
        <f t="shared" si="3"/>
        <v>1</v>
      </c>
      <c r="H55" s="5"/>
    </row>
    <row r="56" spans="1:8">
      <c r="A56" s="160"/>
      <c r="B56" s="50">
        <v>15</v>
      </c>
      <c r="C56" s="52" t="s">
        <v>248</v>
      </c>
      <c r="D56" s="53">
        <v>0</v>
      </c>
      <c r="E56" s="53">
        <v>46</v>
      </c>
      <c r="F56" s="55">
        <f t="shared" si="2"/>
        <v>0</v>
      </c>
      <c r="G56" s="6">
        <f t="shared" si="3"/>
        <v>1</v>
      </c>
      <c r="H56" s="5"/>
    </row>
    <row r="57" spans="1:8">
      <c r="A57" s="160"/>
      <c r="B57" s="50">
        <v>16</v>
      </c>
      <c r="C57" s="52" t="s">
        <v>249</v>
      </c>
      <c r="D57" s="53">
        <v>0</v>
      </c>
      <c r="E57" s="53">
        <v>42</v>
      </c>
      <c r="F57" s="55">
        <f t="shared" si="2"/>
        <v>0</v>
      </c>
      <c r="G57" s="6">
        <f t="shared" si="3"/>
        <v>1</v>
      </c>
      <c r="H57" s="5"/>
    </row>
    <row r="58" spans="1:8">
      <c r="A58" s="160"/>
      <c r="B58" s="50">
        <v>17</v>
      </c>
      <c r="C58" s="52" t="s">
        <v>250</v>
      </c>
      <c r="D58" s="53">
        <v>1</v>
      </c>
      <c r="E58" s="53">
        <v>46</v>
      </c>
      <c r="F58" s="55">
        <f t="shared" si="2"/>
        <v>2.1739130434782608E-2</v>
      </c>
      <c r="G58" s="6">
        <f t="shared" si="3"/>
        <v>38</v>
      </c>
      <c r="H58" s="5"/>
    </row>
    <row r="59" spans="1:8">
      <c r="A59" s="160"/>
      <c r="B59" s="50">
        <v>18</v>
      </c>
      <c r="C59" s="52" t="s">
        <v>92</v>
      </c>
      <c r="D59" s="53">
        <v>0</v>
      </c>
      <c r="E59" s="53">
        <v>46</v>
      </c>
      <c r="F59" s="55">
        <f t="shared" si="2"/>
        <v>0</v>
      </c>
      <c r="G59" s="6">
        <f t="shared" si="3"/>
        <v>1</v>
      </c>
      <c r="H59" s="5"/>
    </row>
    <row r="60" spans="1:8">
      <c r="A60" s="160"/>
      <c r="B60" s="50">
        <v>19</v>
      </c>
      <c r="C60" s="52" t="s">
        <v>95</v>
      </c>
      <c r="D60" s="53">
        <v>0</v>
      </c>
      <c r="E60" s="53">
        <v>45</v>
      </c>
      <c r="F60" s="55">
        <f t="shared" si="2"/>
        <v>0</v>
      </c>
      <c r="G60" s="6">
        <f t="shared" si="3"/>
        <v>1</v>
      </c>
      <c r="H60" s="5"/>
    </row>
    <row r="61" spans="1:8">
      <c r="A61" s="160"/>
      <c r="B61" s="50">
        <v>20</v>
      </c>
      <c r="C61" s="52" t="s">
        <v>104</v>
      </c>
      <c r="D61" s="53">
        <v>2</v>
      </c>
      <c r="E61" s="53">
        <v>45</v>
      </c>
      <c r="F61" s="55">
        <f t="shared" si="2"/>
        <v>4.4444444444444446E-2</v>
      </c>
      <c r="G61" s="6">
        <f t="shared" si="3"/>
        <v>39</v>
      </c>
      <c r="H61" s="5"/>
    </row>
    <row r="62" spans="1:8">
      <c r="A62" s="160"/>
      <c r="B62" s="50">
        <v>21</v>
      </c>
      <c r="C62" s="52" t="s">
        <v>106</v>
      </c>
      <c r="D62" s="53">
        <v>0</v>
      </c>
      <c r="E62" s="53">
        <v>42</v>
      </c>
      <c r="F62" s="55">
        <f t="shared" si="2"/>
        <v>0</v>
      </c>
      <c r="G62" s="6">
        <f t="shared" si="3"/>
        <v>1</v>
      </c>
      <c r="H62" s="5"/>
    </row>
    <row r="63" spans="1:8">
      <c r="A63" s="160"/>
      <c r="B63" s="50">
        <v>22</v>
      </c>
      <c r="C63" s="52" t="s">
        <v>251</v>
      </c>
      <c r="D63" s="53"/>
      <c r="E63" s="53">
        <v>41</v>
      </c>
      <c r="F63" s="55">
        <f t="shared" si="2"/>
        <v>0</v>
      </c>
      <c r="G63" s="6">
        <f t="shared" si="3"/>
        <v>1</v>
      </c>
      <c r="H63" s="5" t="s">
        <v>243</v>
      </c>
    </row>
    <row r="64" spans="1:8">
      <c r="A64" s="160"/>
      <c r="B64" s="50">
        <v>23</v>
      </c>
      <c r="C64" s="52" t="s">
        <v>252</v>
      </c>
      <c r="D64" s="53"/>
      <c r="E64" s="53">
        <v>37</v>
      </c>
      <c r="F64" s="55">
        <f t="shared" si="2"/>
        <v>0</v>
      </c>
      <c r="G64" s="6">
        <f t="shared" si="3"/>
        <v>1</v>
      </c>
      <c r="H64" s="5" t="s">
        <v>243</v>
      </c>
    </row>
    <row r="65" spans="1:8">
      <c r="A65" s="160"/>
      <c r="B65" s="50">
        <v>24</v>
      </c>
      <c r="C65" s="52" t="s">
        <v>253</v>
      </c>
      <c r="D65" s="53"/>
      <c r="E65" s="53">
        <v>39</v>
      </c>
      <c r="F65" s="55">
        <f t="shared" si="2"/>
        <v>0</v>
      </c>
      <c r="G65" s="6">
        <f t="shared" si="3"/>
        <v>1</v>
      </c>
      <c r="H65" s="5" t="s">
        <v>243</v>
      </c>
    </row>
    <row r="66" spans="1:8">
      <c r="A66" s="160"/>
      <c r="B66" s="50">
        <v>25</v>
      </c>
      <c r="C66" s="52" t="s">
        <v>254</v>
      </c>
      <c r="D66" s="53"/>
      <c r="E66" s="53">
        <v>28</v>
      </c>
      <c r="F66" s="55">
        <f t="shared" si="2"/>
        <v>0</v>
      </c>
      <c r="G66" s="6">
        <f t="shared" si="3"/>
        <v>1</v>
      </c>
      <c r="H66" s="5" t="s">
        <v>243</v>
      </c>
    </row>
    <row r="67" spans="1:8">
      <c r="A67" s="160"/>
      <c r="B67" s="50">
        <v>26</v>
      </c>
      <c r="C67" s="52" t="s">
        <v>255</v>
      </c>
      <c r="D67" s="53"/>
      <c r="E67" s="53">
        <v>27</v>
      </c>
      <c r="F67" s="55">
        <f t="shared" si="2"/>
        <v>0</v>
      </c>
      <c r="G67" s="6">
        <f t="shared" si="3"/>
        <v>1</v>
      </c>
      <c r="H67" s="5" t="s">
        <v>243</v>
      </c>
    </row>
    <row r="68" spans="1:8">
      <c r="A68" s="160"/>
      <c r="B68" s="50">
        <v>27</v>
      </c>
      <c r="C68" s="52" t="s">
        <v>256</v>
      </c>
      <c r="D68" s="53"/>
      <c r="E68" s="53">
        <v>43</v>
      </c>
      <c r="F68" s="55">
        <f t="shared" si="2"/>
        <v>0</v>
      </c>
      <c r="G68" s="6">
        <f t="shared" si="3"/>
        <v>1</v>
      </c>
      <c r="H68" s="5" t="s">
        <v>243</v>
      </c>
    </row>
    <row r="69" spans="1:8">
      <c r="A69" s="160"/>
      <c r="B69" s="50">
        <v>28</v>
      </c>
      <c r="C69" s="52" t="s">
        <v>257</v>
      </c>
      <c r="D69" s="53"/>
      <c r="E69" s="53">
        <v>42</v>
      </c>
      <c r="F69" s="55">
        <f t="shared" si="2"/>
        <v>0</v>
      </c>
      <c r="G69" s="6">
        <f t="shared" si="3"/>
        <v>1</v>
      </c>
      <c r="H69" s="5" t="s">
        <v>243</v>
      </c>
    </row>
    <row r="70" spans="1:8">
      <c r="A70" s="160"/>
      <c r="B70" s="50">
        <v>29</v>
      </c>
      <c r="C70" s="53" t="s">
        <v>108</v>
      </c>
      <c r="D70" s="53">
        <v>0</v>
      </c>
      <c r="E70" s="53">
        <v>42</v>
      </c>
      <c r="F70" s="55">
        <f t="shared" si="2"/>
        <v>0</v>
      </c>
      <c r="G70" s="6">
        <f t="shared" si="3"/>
        <v>1</v>
      </c>
      <c r="H70" s="5"/>
    </row>
    <row r="71" spans="1:8">
      <c r="A71" s="160"/>
      <c r="B71" s="50">
        <v>30</v>
      </c>
      <c r="C71" s="53" t="s">
        <v>258</v>
      </c>
      <c r="D71" s="53">
        <v>0</v>
      </c>
      <c r="E71" s="53">
        <v>41</v>
      </c>
      <c r="F71" s="55">
        <f t="shared" si="2"/>
        <v>0</v>
      </c>
      <c r="G71" s="6">
        <f t="shared" si="3"/>
        <v>1</v>
      </c>
      <c r="H71" s="5"/>
    </row>
    <row r="72" spans="1:8">
      <c r="A72" s="160"/>
      <c r="B72" s="50">
        <v>31</v>
      </c>
      <c r="C72" s="53" t="s">
        <v>259</v>
      </c>
      <c r="D72" s="53">
        <v>3</v>
      </c>
      <c r="E72" s="53">
        <v>50</v>
      </c>
      <c r="F72" s="55">
        <f t="shared" si="2"/>
        <v>0.06</v>
      </c>
      <c r="G72" s="6">
        <f t="shared" si="3"/>
        <v>40</v>
      </c>
      <c r="H72" s="5"/>
    </row>
    <row r="73" spans="1:8">
      <c r="A73" s="160"/>
      <c r="B73" s="50">
        <v>32</v>
      </c>
      <c r="C73" s="53" t="s">
        <v>260</v>
      </c>
      <c r="D73" s="53">
        <v>0</v>
      </c>
      <c r="E73" s="53">
        <v>41</v>
      </c>
      <c r="F73" s="55">
        <f t="shared" si="2"/>
        <v>0</v>
      </c>
      <c r="G73" s="6">
        <f t="shared" si="3"/>
        <v>1</v>
      </c>
      <c r="H73" s="5"/>
    </row>
    <row r="74" spans="1:8">
      <c r="A74" s="160"/>
      <c r="B74" s="50">
        <v>33</v>
      </c>
      <c r="C74" s="53" t="s">
        <v>96</v>
      </c>
      <c r="D74" s="53">
        <v>0</v>
      </c>
      <c r="E74" s="53">
        <v>42</v>
      </c>
      <c r="F74" s="55">
        <f t="shared" si="2"/>
        <v>0</v>
      </c>
      <c r="G74" s="6">
        <f t="shared" si="3"/>
        <v>1</v>
      </c>
      <c r="H74" s="5"/>
    </row>
    <row r="75" spans="1:8">
      <c r="A75" s="160"/>
      <c r="B75" s="50">
        <v>34</v>
      </c>
      <c r="C75" s="53" t="s">
        <v>261</v>
      </c>
      <c r="D75" s="53">
        <v>0</v>
      </c>
      <c r="E75" s="53">
        <v>42</v>
      </c>
      <c r="F75" s="55">
        <f t="shared" si="2"/>
        <v>0</v>
      </c>
      <c r="G75" s="6">
        <f t="shared" si="3"/>
        <v>1</v>
      </c>
      <c r="H75" s="5"/>
    </row>
    <row r="76" spans="1:8">
      <c r="A76" s="160"/>
      <c r="B76" s="50">
        <v>35</v>
      </c>
      <c r="C76" s="53" t="s">
        <v>262</v>
      </c>
      <c r="D76" s="53">
        <v>0</v>
      </c>
      <c r="E76" s="53">
        <v>39</v>
      </c>
      <c r="F76" s="55">
        <f t="shared" si="2"/>
        <v>0</v>
      </c>
      <c r="G76" s="6">
        <f t="shared" si="3"/>
        <v>1</v>
      </c>
      <c r="H76" s="5"/>
    </row>
    <row r="77" spans="1:8">
      <c r="A77" s="160"/>
      <c r="B77" s="50">
        <v>36</v>
      </c>
      <c r="C77" s="53" t="s">
        <v>111</v>
      </c>
      <c r="D77" s="53">
        <v>0</v>
      </c>
      <c r="E77" s="53">
        <v>44</v>
      </c>
      <c r="F77" s="55">
        <f t="shared" si="2"/>
        <v>0</v>
      </c>
      <c r="G77" s="6">
        <f t="shared" si="3"/>
        <v>1</v>
      </c>
      <c r="H77" s="5"/>
    </row>
    <row r="78" spans="1:8">
      <c r="A78" s="160"/>
      <c r="B78" s="50">
        <v>37</v>
      </c>
      <c r="C78" s="53" t="s">
        <v>263</v>
      </c>
      <c r="D78" s="53">
        <v>0</v>
      </c>
      <c r="E78" s="53">
        <v>44</v>
      </c>
      <c r="F78" s="55">
        <f t="shared" si="2"/>
        <v>0</v>
      </c>
      <c r="G78" s="6">
        <f t="shared" si="3"/>
        <v>1</v>
      </c>
      <c r="H78" s="5"/>
    </row>
    <row r="79" spans="1:8">
      <c r="A79" s="160"/>
      <c r="B79" s="50">
        <v>38</v>
      </c>
      <c r="C79" s="53" t="s">
        <v>113</v>
      </c>
      <c r="D79" s="53">
        <v>0</v>
      </c>
      <c r="E79" s="53">
        <v>44</v>
      </c>
      <c r="F79" s="55">
        <f t="shared" si="2"/>
        <v>0</v>
      </c>
      <c r="G79" s="6">
        <f t="shared" si="3"/>
        <v>1</v>
      </c>
      <c r="H79" s="5"/>
    </row>
    <row r="80" spans="1:8">
      <c r="A80" s="160"/>
      <c r="B80" s="50">
        <v>39</v>
      </c>
      <c r="C80" s="53" t="s">
        <v>85</v>
      </c>
      <c r="D80" s="53">
        <v>0</v>
      </c>
      <c r="E80" s="53">
        <v>46</v>
      </c>
      <c r="F80" s="55">
        <f t="shared" si="2"/>
        <v>0</v>
      </c>
      <c r="G80" s="6">
        <f t="shared" si="3"/>
        <v>1</v>
      </c>
      <c r="H80" s="5"/>
    </row>
    <row r="81" spans="1:8">
      <c r="A81" s="160"/>
      <c r="B81" s="50">
        <v>40</v>
      </c>
      <c r="C81" s="53" t="s">
        <v>264</v>
      </c>
      <c r="D81" s="53">
        <v>0</v>
      </c>
      <c r="E81" s="53">
        <v>43</v>
      </c>
      <c r="F81" s="55">
        <f t="shared" si="2"/>
        <v>0</v>
      </c>
      <c r="G81" s="6">
        <f t="shared" si="3"/>
        <v>1</v>
      </c>
      <c r="H81" s="5"/>
    </row>
    <row r="82" spans="1:8">
      <c r="A82" s="160"/>
      <c r="B82" s="50">
        <v>41</v>
      </c>
      <c r="C82" s="53" t="s">
        <v>88</v>
      </c>
      <c r="D82" s="53">
        <v>0</v>
      </c>
      <c r="E82" s="53">
        <v>43</v>
      </c>
      <c r="F82" s="55">
        <f t="shared" si="2"/>
        <v>0</v>
      </c>
      <c r="G82" s="6">
        <f t="shared" si="3"/>
        <v>1</v>
      </c>
      <c r="H82" s="5"/>
    </row>
    <row r="83" spans="1:8">
      <c r="A83" s="158" t="s">
        <v>3</v>
      </c>
      <c r="B83" s="5">
        <v>1</v>
      </c>
      <c r="C83" s="7" t="s">
        <v>265</v>
      </c>
      <c r="D83" s="78">
        <v>0</v>
      </c>
      <c r="E83" s="5">
        <v>35</v>
      </c>
      <c r="F83" s="33">
        <v>0</v>
      </c>
      <c r="G83" s="6">
        <f>RANK(F83,$F$83:$F$110,1)</f>
        <v>1</v>
      </c>
      <c r="H83" s="6"/>
    </row>
    <row r="84" spans="1:8">
      <c r="A84" s="158"/>
      <c r="B84" s="5">
        <v>2</v>
      </c>
      <c r="C84" s="7" t="s">
        <v>266</v>
      </c>
      <c r="D84" s="78">
        <v>0</v>
      </c>
      <c r="E84" s="5">
        <v>35</v>
      </c>
      <c r="F84" s="33">
        <v>0</v>
      </c>
      <c r="G84" s="6">
        <f t="shared" ref="G84:G110" si="4">RANK(F84,$F$83:$F$110,1)</f>
        <v>1</v>
      </c>
      <c r="H84" s="6"/>
    </row>
    <row r="85" spans="1:8">
      <c r="A85" s="158"/>
      <c r="B85" s="5">
        <v>3</v>
      </c>
      <c r="C85" s="7" t="s">
        <v>130</v>
      </c>
      <c r="D85" s="78">
        <v>0</v>
      </c>
      <c r="E85" s="5">
        <v>45</v>
      </c>
      <c r="F85" s="33">
        <v>0</v>
      </c>
      <c r="G85" s="6">
        <f t="shared" si="4"/>
        <v>1</v>
      </c>
      <c r="H85" s="6"/>
    </row>
    <row r="86" spans="1:8">
      <c r="A86" s="158"/>
      <c r="B86" s="5">
        <v>4</v>
      </c>
      <c r="C86" s="7" t="s">
        <v>132</v>
      </c>
      <c r="D86" s="78">
        <v>0</v>
      </c>
      <c r="E86" s="5">
        <v>45</v>
      </c>
      <c r="F86" s="33">
        <v>0</v>
      </c>
      <c r="G86" s="6">
        <f t="shared" si="4"/>
        <v>1</v>
      </c>
      <c r="H86" s="6"/>
    </row>
    <row r="87" spans="1:8">
      <c r="A87" s="158"/>
      <c r="B87" s="5">
        <v>5</v>
      </c>
      <c r="C87" s="7" t="s">
        <v>267</v>
      </c>
      <c r="D87" s="78">
        <v>0</v>
      </c>
      <c r="E87" s="5">
        <v>40</v>
      </c>
      <c r="F87" s="33">
        <v>0</v>
      </c>
      <c r="G87" s="6">
        <f t="shared" si="4"/>
        <v>1</v>
      </c>
      <c r="H87" s="6"/>
    </row>
    <row r="88" spans="1:8">
      <c r="A88" s="158"/>
      <c r="B88" s="5">
        <v>6</v>
      </c>
      <c r="C88" s="7" t="s">
        <v>268</v>
      </c>
      <c r="D88" s="78">
        <v>0</v>
      </c>
      <c r="E88" s="5">
        <v>45</v>
      </c>
      <c r="F88" s="33">
        <v>0</v>
      </c>
      <c r="G88" s="6">
        <f t="shared" si="4"/>
        <v>1</v>
      </c>
      <c r="H88" s="6"/>
    </row>
    <row r="89" spans="1:8">
      <c r="A89" s="158"/>
      <c r="B89" s="5">
        <v>7</v>
      </c>
      <c r="C89" s="7" t="s">
        <v>269</v>
      </c>
      <c r="D89" s="78">
        <v>0</v>
      </c>
      <c r="E89" s="5">
        <v>45</v>
      </c>
      <c r="F89" s="33">
        <v>0</v>
      </c>
      <c r="G89" s="6">
        <f t="shared" si="4"/>
        <v>1</v>
      </c>
      <c r="H89" s="6"/>
    </row>
    <row r="90" spans="1:8">
      <c r="A90" s="158"/>
      <c r="B90" s="5">
        <v>8</v>
      </c>
      <c r="C90" s="7" t="s">
        <v>270</v>
      </c>
      <c r="D90" s="78">
        <v>0</v>
      </c>
      <c r="E90" s="5">
        <v>45</v>
      </c>
      <c r="F90" s="33">
        <v>0</v>
      </c>
      <c r="G90" s="6">
        <f t="shared" si="4"/>
        <v>1</v>
      </c>
      <c r="H90" s="6"/>
    </row>
    <row r="91" spans="1:8">
      <c r="A91" s="158"/>
      <c r="B91" s="5">
        <v>9</v>
      </c>
      <c r="C91" s="7" t="s">
        <v>119</v>
      </c>
      <c r="D91" s="78">
        <v>0</v>
      </c>
      <c r="E91" s="5">
        <v>35</v>
      </c>
      <c r="F91" s="33">
        <v>0</v>
      </c>
      <c r="G91" s="6">
        <f t="shared" si="4"/>
        <v>1</v>
      </c>
      <c r="H91" s="6"/>
    </row>
    <row r="92" spans="1:8">
      <c r="A92" s="158"/>
      <c r="B92" s="5">
        <v>10</v>
      </c>
      <c r="C92" s="7" t="s">
        <v>32</v>
      </c>
      <c r="D92" s="78">
        <v>1</v>
      </c>
      <c r="E92" s="5">
        <v>35</v>
      </c>
      <c r="F92" s="33">
        <v>0</v>
      </c>
      <c r="G92" s="6">
        <f t="shared" si="4"/>
        <v>1</v>
      </c>
      <c r="H92" s="6"/>
    </row>
    <row r="93" spans="1:8">
      <c r="A93" s="158"/>
      <c r="B93" s="5">
        <v>11</v>
      </c>
      <c r="C93" s="7" t="s">
        <v>118</v>
      </c>
      <c r="D93" s="78">
        <v>0</v>
      </c>
      <c r="E93" s="5">
        <v>45</v>
      </c>
      <c r="F93" s="33">
        <v>0</v>
      </c>
      <c r="G93" s="6">
        <f t="shared" si="4"/>
        <v>1</v>
      </c>
      <c r="H93" s="6"/>
    </row>
    <row r="94" spans="1:8">
      <c r="A94" s="158"/>
      <c r="B94" s="5">
        <v>12</v>
      </c>
      <c r="C94" s="7" t="s">
        <v>129</v>
      </c>
      <c r="D94" s="78">
        <v>0</v>
      </c>
      <c r="E94" s="5">
        <v>40</v>
      </c>
      <c r="F94" s="33">
        <v>0</v>
      </c>
      <c r="G94" s="6">
        <f t="shared" si="4"/>
        <v>1</v>
      </c>
      <c r="H94" s="6"/>
    </row>
    <row r="95" spans="1:8">
      <c r="A95" s="158"/>
      <c r="B95" s="5">
        <v>13</v>
      </c>
      <c r="C95" s="7" t="s">
        <v>271</v>
      </c>
      <c r="D95" s="78">
        <v>0</v>
      </c>
      <c r="E95" s="5">
        <v>50</v>
      </c>
      <c r="F95" s="33">
        <v>0</v>
      </c>
      <c r="G95" s="6">
        <f t="shared" si="4"/>
        <v>1</v>
      </c>
      <c r="H95" s="6"/>
    </row>
    <row r="96" spans="1:8">
      <c r="A96" s="158"/>
      <c r="B96" s="5">
        <v>14</v>
      </c>
      <c r="C96" s="7" t="s">
        <v>125</v>
      </c>
      <c r="D96" s="79">
        <v>0</v>
      </c>
      <c r="E96" s="5">
        <v>45</v>
      </c>
      <c r="F96" s="33">
        <v>6.6699999999999995E-2</v>
      </c>
      <c r="G96" s="6">
        <f t="shared" si="4"/>
        <v>28</v>
      </c>
      <c r="H96" s="6"/>
    </row>
    <row r="97" spans="1:8">
      <c r="A97" s="158"/>
      <c r="B97" s="5">
        <v>15</v>
      </c>
      <c r="C97" s="7" t="s">
        <v>272</v>
      </c>
      <c r="D97" s="80">
        <v>0</v>
      </c>
      <c r="E97" s="5">
        <v>45</v>
      </c>
      <c r="F97" s="33">
        <v>0</v>
      </c>
      <c r="G97" s="6">
        <f t="shared" si="4"/>
        <v>1</v>
      </c>
      <c r="H97" s="6"/>
    </row>
    <row r="98" spans="1:8">
      <c r="A98" s="158"/>
      <c r="B98" s="5">
        <v>16</v>
      </c>
      <c r="C98" s="7" t="s">
        <v>126</v>
      </c>
      <c r="D98" s="80">
        <v>0</v>
      </c>
      <c r="E98" s="5">
        <v>45</v>
      </c>
      <c r="F98" s="33">
        <v>0</v>
      </c>
      <c r="G98" s="6">
        <f t="shared" si="4"/>
        <v>1</v>
      </c>
      <c r="H98" s="6"/>
    </row>
    <row r="99" spans="1:8">
      <c r="A99" s="158"/>
      <c r="B99" s="5">
        <v>17</v>
      </c>
      <c r="C99" s="7" t="s">
        <v>127</v>
      </c>
      <c r="D99" s="80">
        <v>0</v>
      </c>
      <c r="E99" s="5">
        <v>45</v>
      </c>
      <c r="F99" s="33">
        <v>0</v>
      </c>
      <c r="G99" s="6">
        <f t="shared" si="4"/>
        <v>1</v>
      </c>
      <c r="H99" s="6"/>
    </row>
    <row r="100" spans="1:8">
      <c r="A100" s="158"/>
      <c r="B100" s="5">
        <v>18</v>
      </c>
      <c r="C100" s="7" t="s">
        <v>135</v>
      </c>
      <c r="D100" s="80">
        <v>0</v>
      </c>
      <c r="E100" s="5">
        <v>35</v>
      </c>
      <c r="F100" s="33">
        <v>0</v>
      </c>
      <c r="G100" s="6">
        <f t="shared" si="4"/>
        <v>1</v>
      </c>
      <c r="H100" s="6"/>
    </row>
    <row r="101" spans="1:8">
      <c r="A101" s="158"/>
      <c r="B101" s="5">
        <v>19</v>
      </c>
      <c r="C101" s="7" t="s">
        <v>273</v>
      </c>
      <c r="D101" s="81">
        <v>0</v>
      </c>
      <c r="E101" s="5">
        <v>51</v>
      </c>
      <c r="F101" s="33">
        <v>0</v>
      </c>
      <c r="G101" s="6">
        <f t="shared" si="4"/>
        <v>1</v>
      </c>
      <c r="H101" s="6"/>
    </row>
    <row r="102" spans="1:8">
      <c r="A102" s="158"/>
      <c r="B102" s="5">
        <v>20</v>
      </c>
      <c r="C102" s="5" t="s">
        <v>274</v>
      </c>
      <c r="D102" s="80">
        <v>0</v>
      </c>
      <c r="E102" s="5">
        <v>35</v>
      </c>
      <c r="F102" s="33">
        <v>0</v>
      </c>
      <c r="G102" s="6">
        <f t="shared" si="4"/>
        <v>1</v>
      </c>
      <c r="H102" s="6"/>
    </row>
    <row r="103" spans="1:8">
      <c r="A103" s="158"/>
      <c r="B103" s="5">
        <v>21</v>
      </c>
      <c r="C103" s="7" t="s">
        <v>275</v>
      </c>
      <c r="D103" s="82">
        <v>0</v>
      </c>
      <c r="E103" s="5">
        <v>32</v>
      </c>
      <c r="F103" s="33">
        <v>0</v>
      </c>
      <c r="G103" s="6">
        <f t="shared" si="4"/>
        <v>1</v>
      </c>
      <c r="H103" s="6"/>
    </row>
    <row r="104" spans="1:8">
      <c r="A104" s="158"/>
      <c r="B104" s="5">
        <v>22</v>
      </c>
      <c r="C104" s="7" t="s">
        <v>276</v>
      </c>
      <c r="D104" s="80">
        <v>0</v>
      </c>
      <c r="E104" s="5">
        <v>32</v>
      </c>
      <c r="F104" s="33">
        <v>0</v>
      </c>
      <c r="G104" s="6">
        <f t="shared" si="4"/>
        <v>1</v>
      </c>
      <c r="H104" s="6"/>
    </row>
    <row r="105" spans="1:8">
      <c r="A105" s="158"/>
      <c r="B105" s="5">
        <v>23</v>
      </c>
      <c r="C105" s="7" t="s">
        <v>277</v>
      </c>
      <c r="D105" s="80">
        <v>0</v>
      </c>
      <c r="E105" s="5">
        <v>29</v>
      </c>
      <c r="F105" s="33">
        <v>0</v>
      </c>
      <c r="G105" s="6">
        <f t="shared" si="4"/>
        <v>1</v>
      </c>
      <c r="H105" s="6"/>
    </row>
    <row r="106" spans="1:8">
      <c r="A106" s="158"/>
      <c r="B106" s="5">
        <v>24</v>
      </c>
      <c r="C106" s="7" t="s">
        <v>278</v>
      </c>
      <c r="D106" s="80">
        <v>0</v>
      </c>
      <c r="E106" s="5">
        <v>41</v>
      </c>
      <c r="F106" s="33">
        <v>0</v>
      </c>
      <c r="G106" s="6">
        <f t="shared" si="4"/>
        <v>1</v>
      </c>
      <c r="H106" s="6"/>
    </row>
    <row r="107" spans="1:8">
      <c r="A107" s="158"/>
      <c r="B107" s="5">
        <v>25</v>
      </c>
      <c r="C107" s="7" t="s">
        <v>133</v>
      </c>
      <c r="D107" s="80">
        <v>0</v>
      </c>
      <c r="E107" s="5">
        <v>41</v>
      </c>
      <c r="F107" s="33">
        <v>0</v>
      </c>
      <c r="G107" s="6">
        <f t="shared" si="4"/>
        <v>1</v>
      </c>
      <c r="H107" s="6"/>
    </row>
    <row r="108" spans="1:8">
      <c r="A108" s="158"/>
      <c r="B108" s="5">
        <v>26</v>
      </c>
      <c r="C108" s="7" t="s">
        <v>279</v>
      </c>
      <c r="D108" s="80">
        <v>0</v>
      </c>
      <c r="E108" s="5">
        <v>43</v>
      </c>
      <c r="F108" s="32">
        <v>0</v>
      </c>
      <c r="G108" s="6">
        <f t="shared" si="4"/>
        <v>1</v>
      </c>
      <c r="H108" s="6"/>
    </row>
    <row r="109" spans="1:8">
      <c r="A109" s="158"/>
      <c r="B109" s="5">
        <v>27</v>
      </c>
      <c r="C109" s="7" t="s">
        <v>280</v>
      </c>
      <c r="D109" s="80">
        <v>0</v>
      </c>
      <c r="E109" s="5">
        <v>40</v>
      </c>
      <c r="F109" s="32">
        <v>0</v>
      </c>
      <c r="G109" s="6">
        <f t="shared" si="4"/>
        <v>1</v>
      </c>
      <c r="H109" s="6"/>
    </row>
    <row r="110" spans="1:8">
      <c r="A110" s="158"/>
      <c r="B110" s="5">
        <v>28</v>
      </c>
      <c r="C110" s="7" t="s">
        <v>281</v>
      </c>
      <c r="D110" s="80">
        <v>0</v>
      </c>
      <c r="E110" s="5">
        <v>45</v>
      </c>
      <c r="F110" s="32">
        <v>0</v>
      </c>
      <c r="G110" s="6">
        <f t="shared" si="4"/>
        <v>1</v>
      </c>
      <c r="H110" s="6"/>
    </row>
    <row r="111" spans="1:8">
      <c r="A111" s="158" t="s">
        <v>4</v>
      </c>
      <c r="B111" s="5">
        <v>1</v>
      </c>
      <c r="C111" s="5" t="s">
        <v>282</v>
      </c>
      <c r="D111" s="83">
        <v>0</v>
      </c>
      <c r="E111" s="5">
        <v>28</v>
      </c>
      <c r="F111" s="33">
        <f t="shared" ref="F111:F174" si="5">D111/E111</f>
        <v>0</v>
      </c>
      <c r="G111" s="6">
        <f>RANK(F111,$F$111:$F$151,1)</f>
        <v>1</v>
      </c>
      <c r="H111" s="6"/>
    </row>
    <row r="112" spans="1:8">
      <c r="A112" s="158"/>
      <c r="B112" s="5">
        <f>B111+1</f>
        <v>2</v>
      </c>
      <c r="C112" s="5" t="s">
        <v>283</v>
      </c>
      <c r="D112" s="83">
        <v>0</v>
      </c>
      <c r="E112" s="34">
        <v>31</v>
      </c>
      <c r="F112" s="33">
        <f t="shared" si="5"/>
        <v>0</v>
      </c>
      <c r="G112" s="6">
        <f t="shared" ref="G112:G151" si="6">RANK(F112,$F$111:$F$151,1)</f>
        <v>1</v>
      </c>
      <c r="H112" s="6"/>
    </row>
    <row r="113" spans="1:8">
      <c r="A113" s="158"/>
      <c r="B113" s="5">
        <f t="shared" ref="B113:B150" si="7">B112+1</f>
        <v>3</v>
      </c>
      <c r="C113" s="5" t="s">
        <v>284</v>
      </c>
      <c r="D113" s="83">
        <v>0</v>
      </c>
      <c r="E113" s="34">
        <v>36</v>
      </c>
      <c r="F113" s="33">
        <f t="shared" si="5"/>
        <v>0</v>
      </c>
      <c r="G113" s="6">
        <f t="shared" si="6"/>
        <v>1</v>
      </c>
      <c r="H113" s="6"/>
    </row>
    <row r="114" spans="1:8">
      <c r="A114" s="158"/>
      <c r="B114" s="5">
        <f t="shared" si="7"/>
        <v>4</v>
      </c>
      <c r="C114" s="5" t="s">
        <v>285</v>
      </c>
      <c r="D114" s="83">
        <v>0</v>
      </c>
      <c r="E114" s="34">
        <v>35</v>
      </c>
      <c r="F114" s="33">
        <f t="shared" si="5"/>
        <v>0</v>
      </c>
      <c r="G114" s="6">
        <f t="shared" si="6"/>
        <v>1</v>
      </c>
      <c r="H114" s="6"/>
    </row>
    <row r="115" spans="1:8">
      <c r="A115" s="158"/>
      <c r="B115" s="5">
        <f t="shared" si="7"/>
        <v>5</v>
      </c>
      <c r="C115" s="5" t="s">
        <v>286</v>
      </c>
      <c r="D115" s="83">
        <v>0</v>
      </c>
      <c r="E115" s="34">
        <v>37</v>
      </c>
      <c r="F115" s="33">
        <f t="shared" si="5"/>
        <v>0</v>
      </c>
      <c r="G115" s="6">
        <f t="shared" si="6"/>
        <v>1</v>
      </c>
      <c r="H115" s="6"/>
    </row>
    <row r="116" spans="1:8">
      <c r="A116" s="158"/>
      <c r="B116" s="5">
        <f t="shared" si="7"/>
        <v>6</v>
      </c>
      <c r="C116" s="5" t="s">
        <v>287</v>
      </c>
      <c r="D116" s="83">
        <v>0</v>
      </c>
      <c r="E116" s="5">
        <v>36</v>
      </c>
      <c r="F116" s="33">
        <f t="shared" si="5"/>
        <v>0</v>
      </c>
      <c r="G116" s="6">
        <f t="shared" si="6"/>
        <v>1</v>
      </c>
      <c r="H116" s="6"/>
    </row>
    <row r="117" spans="1:8">
      <c r="A117" s="158"/>
      <c r="B117" s="5">
        <f t="shared" si="7"/>
        <v>7</v>
      </c>
      <c r="C117" s="5" t="s">
        <v>288</v>
      </c>
      <c r="D117" s="83">
        <v>0</v>
      </c>
      <c r="E117" s="5">
        <v>29</v>
      </c>
      <c r="F117" s="33">
        <f t="shared" si="5"/>
        <v>0</v>
      </c>
      <c r="G117" s="6">
        <f t="shared" si="6"/>
        <v>1</v>
      </c>
      <c r="H117" s="6"/>
    </row>
    <row r="118" spans="1:8">
      <c r="A118" s="158"/>
      <c r="B118" s="5">
        <f t="shared" si="7"/>
        <v>8</v>
      </c>
      <c r="C118" s="5" t="s">
        <v>289</v>
      </c>
      <c r="D118" s="83">
        <v>0</v>
      </c>
      <c r="E118" s="5">
        <v>35</v>
      </c>
      <c r="F118" s="33">
        <f t="shared" si="5"/>
        <v>0</v>
      </c>
      <c r="G118" s="6">
        <f t="shared" si="6"/>
        <v>1</v>
      </c>
      <c r="H118" s="6"/>
    </row>
    <row r="119" spans="1:8">
      <c r="A119" s="158"/>
      <c r="B119" s="5">
        <f t="shared" si="7"/>
        <v>9</v>
      </c>
      <c r="C119" s="5" t="s">
        <v>290</v>
      </c>
      <c r="D119" s="83">
        <v>0</v>
      </c>
      <c r="E119" s="5">
        <v>10</v>
      </c>
      <c r="F119" s="33">
        <f t="shared" si="5"/>
        <v>0</v>
      </c>
      <c r="G119" s="6">
        <f t="shared" si="6"/>
        <v>1</v>
      </c>
      <c r="H119" s="6"/>
    </row>
    <row r="120" spans="1:8">
      <c r="A120" s="158"/>
      <c r="B120" s="5">
        <f t="shared" si="7"/>
        <v>10</v>
      </c>
      <c r="C120" s="5" t="s">
        <v>291</v>
      </c>
      <c r="D120" s="83">
        <v>0</v>
      </c>
      <c r="E120" s="5">
        <v>10</v>
      </c>
      <c r="F120" s="33">
        <f t="shared" si="5"/>
        <v>0</v>
      </c>
      <c r="G120" s="6">
        <f t="shared" si="6"/>
        <v>1</v>
      </c>
      <c r="H120" s="6"/>
    </row>
    <row r="121" spans="1:8">
      <c r="A121" s="158"/>
      <c r="B121" s="5">
        <f t="shared" si="7"/>
        <v>11</v>
      </c>
      <c r="C121" s="5" t="s">
        <v>292</v>
      </c>
      <c r="D121" s="83">
        <v>0</v>
      </c>
      <c r="E121" s="5">
        <v>9</v>
      </c>
      <c r="F121" s="33">
        <f t="shared" si="5"/>
        <v>0</v>
      </c>
      <c r="G121" s="6">
        <f t="shared" si="6"/>
        <v>1</v>
      </c>
      <c r="H121" s="6"/>
    </row>
    <row r="122" spans="1:8">
      <c r="A122" s="158"/>
      <c r="B122" s="5">
        <f t="shared" si="7"/>
        <v>12</v>
      </c>
      <c r="C122" s="5" t="s">
        <v>293</v>
      </c>
      <c r="D122" s="83">
        <v>0</v>
      </c>
      <c r="E122" s="5">
        <v>41</v>
      </c>
      <c r="F122" s="33">
        <f t="shared" si="5"/>
        <v>0</v>
      </c>
      <c r="G122" s="6">
        <f t="shared" si="6"/>
        <v>1</v>
      </c>
      <c r="H122" s="6"/>
    </row>
    <row r="123" spans="1:8">
      <c r="A123" s="158"/>
      <c r="B123" s="5">
        <f t="shared" si="7"/>
        <v>13</v>
      </c>
      <c r="C123" s="5" t="s">
        <v>294</v>
      </c>
      <c r="D123" s="83">
        <v>0</v>
      </c>
      <c r="E123" s="5">
        <v>38</v>
      </c>
      <c r="F123" s="33">
        <f t="shared" si="5"/>
        <v>0</v>
      </c>
      <c r="G123" s="6">
        <f t="shared" si="6"/>
        <v>1</v>
      </c>
      <c r="H123" s="6"/>
    </row>
    <row r="124" spans="1:8">
      <c r="A124" s="158"/>
      <c r="B124" s="5">
        <f t="shared" si="7"/>
        <v>14</v>
      </c>
      <c r="C124" s="5" t="s">
        <v>295</v>
      </c>
      <c r="D124" s="83">
        <v>0</v>
      </c>
      <c r="E124" s="5">
        <v>29</v>
      </c>
      <c r="F124" s="33">
        <f t="shared" si="5"/>
        <v>0</v>
      </c>
      <c r="G124" s="6">
        <f t="shared" si="6"/>
        <v>1</v>
      </c>
      <c r="H124" s="6"/>
    </row>
    <row r="125" spans="1:8">
      <c r="A125" s="158"/>
      <c r="B125" s="5">
        <f t="shared" si="7"/>
        <v>15</v>
      </c>
      <c r="C125" s="5" t="s">
        <v>296</v>
      </c>
      <c r="D125" s="83">
        <v>0</v>
      </c>
      <c r="E125" s="5">
        <v>37</v>
      </c>
      <c r="F125" s="33">
        <f t="shared" si="5"/>
        <v>0</v>
      </c>
      <c r="G125" s="6">
        <f t="shared" si="6"/>
        <v>1</v>
      </c>
      <c r="H125" s="6"/>
    </row>
    <row r="126" spans="1:8">
      <c r="A126" s="158"/>
      <c r="B126" s="5">
        <f t="shared" si="7"/>
        <v>16</v>
      </c>
      <c r="C126" s="5" t="s">
        <v>297</v>
      </c>
      <c r="D126" s="83">
        <v>0</v>
      </c>
      <c r="E126" s="5">
        <v>36</v>
      </c>
      <c r="F126" s="33">
        <f t="shared" si="5"/>
        <v>0</v>
      </c>
      <c r="G126" s="6">
        <f t="shared" si="6"/>
        <v>1</v>
      </c>
      <c r="H126" s="6"/>
    </row>
    <row r="127" spans="1:8">
      <c r="A127" s="158"/>
      <c r="B127" s="5">
        <f t="shared" si="7"/>
        <v>17</v>
      </c>
      <c r="C127" s="5" t="s">
        <v>298</v>
      </c>
      <c r="D127" s="83">
        <v>0</v>
      </c>
      <c r="E127" s="5">
        <v>29</v>
      </c>
      <c r="F127" s="33">
        <f t="shared" si="5"/>
        <v>0</v>
      </c>
      <c r="G127" s="6">
        <f t="shared" si="6"/>
        <v>1</v>
      </c>
      <c r="H127" s="6"/>
    </row>
    <row r="128" spans="1:8">
      <c r="A128" s="158"/>
      <c r="B128" s="5">
        <f t="shared" si="7"/>
        <v>18</v>
      </c>
      <c r="C128" s="5" t="s">
        <v>299</v>
      </c>
      <c r="D128" s="83">
        <v>0</v>
      </c>
      <c r="E128" s="5">
        <v>34</v>
      </c>
      <c r="F128" s="33">
        <f t="shared" si="5"/>
        <v>0</v>
      </c>
      <c r="G128" s="6">
        <f t="shared" si="6"/>
        <v>1</v>
      </c>
      <c r="H128" s="6"/>
    </row>
    <row r="129" spans="1:8">
      <c r="A129" s="158"/>
      <c r="B129" s="5">
        <f t="shared" si="7"/>
        <v>19</v>
      </c>
      <c r="C129" s="5" t="s">
        <v>300</v>
      </c>
      <c r="D129" s="83">
        <v>0</v>
      </c>
      <c r="E129" s="5">
        <v>42</v>
      </c>
      <c r="F129" s="33">
        <f t="shared" si="5"/>
        <v>0</v>
      </c>
      <c r="G129" s="6">
        <f t="shared" si="6"/>
        <v>1</v>
      </c>
      <c r="H129" s="6"/>
    </row>
    <row r="130" spans="1:8">
      <c r="A130" s="158"/>
      <c r="B130" s="5">
        <f t="shared" si="7"/>
        <v>20</v>
      </c>
      <c r="C130" s="5" t="s">
        <v>301</v>
      </c>
      <c r="D130" s="83">
        <v>0</v>
      </c>
      <c r="E130" s="5">
        <v>42</v>
      </c>
      <c r="F130" s="33">
        <f t="shared" si="5"/>
        <v>0</v>
      </c>
      <c r="G130" s="6">
        <f t="shared" si="6"/>
        <v>1</v>
      </c>
      <c r="H130" s="6"/>
    </row>
    <row r="131" spans="1:8">
      <c r="A131" s="158"/>
      <c r="B131" s="5">
        <f t="shared" si="7"/>
        <v>21</v>
      </c>
      <c r="C131" s="5" t="s">
        <v>302</v>
      </c>
      <c r="D131" s="83">
        <v>0</v>
      </c>
      <c r="E131" s="5">
        <v>45</v>
      </c>
      <c r="F131" s="33">
        <f t="shared" si="5"/>
        <v>0</v>
      </c>
      <c r="G131" s="6">
        <f t="shared" si="6"/>
        <v>1</v>
      </c>
      <c r="H131" s="6"/>
    </row>
    <row r="132" spans="1:8">
      <c r="A132" s="158"/>
      <c r="B132" s="5">
        <f t="shared" si="7"/>
        <v>22</v>
      </c>
      <c r="C132" s="5" t="s">
        <v>303</v>
      </c>
      <c r="D132" s="83">
        <v>0</v>
      </c>
      <c r="E132" s="5">
        <v>44</v>
      </c>
      <c r="F132" s="33">
        <f t="shared" si="5"/>
        <v>0</v>
      </c>
      <c r="G132" s="6">
        <f t="shared" si="6"/>
        <v>1</v>
      </c>
      <c r="H132" s="6"/>
    </row>
    <row r="133" spans="1:8">
      <c r="A133" s="158"/>
      <c r="B133" s="5">
        <f t="shared" si="7"/>
        <v>23</v>
      </c>
      <c r="C133" s="5" t="s">
        <v>304</v>
      </c>
      <c r="D133" s="83">
        <v>0</v>
      </c>
      <c r="E133" s="5">
        <v>40</v>
      </c>
      <c r="F133" s="33">
        <f t="shared" si="5"/>
        <v>0</v>
      </c>
      <c r="G133" s="6">
        <f t="shared" si="6"/>
        <v>1</v>
      </c>
      <c r="H133" s="6"/>
    </row>
    <row r="134" spans="1:8">
      <c r="A134" s="158"/>
      <c r="B134" s="5">
        <f t="shared" si="7"/>
        <v>24</v>
      </c>
      <c r="C134" s="5" t="s">
        <v>305</v>
      </c>
      <c r="D134" s="83">
        <v>0</v>
      </c>
      <c r="E134" s="5">
        <v>40</v>
      </c>
      <c r="F134" s="33">
        <f t="shared" si="5"/>
        <v>0</v>
      </c>
      <c r="G134" s="6">
        <f t="shared" si="6"/>
        <v>1</v>
      </c>
      <c r="H134" s="6"/>
    </row>
    <row r="135" spans="1:8">
      <c r="A135" s="158"/>
      <c r="B135" s="5">
        <f t="shared" si="7"/>
        <v>25</v>
      </c>
      <c r="C135" s="5" t="s">
        <v>306</v>
      </c>
      <c r="D135" s="83">
        <v>0</v>
      </c>
      <c r="E135" s="5">
        <v>40</v>
      </c>
      <c r="F135" s="33">
        <f t="shared" si="5"/>
        <v>0</v>
      </c>
      <c r="G135" s="6">
        <f t="shared" si="6"/>
        <v>1</v>
      </c>
      <c r="H135" s="6"/>
    </row>
    <row r="136" spans="1:8">
      <c r="A136" s="158"/>
      <c r="B136" s="5">
        <f t="shared" si="7"/>
        <v>26</v>
      </c>
      <c r="C136" s="5" t="s">
        <v>307</v>
      </c>
      <c r="D136" s="83">
        <v>0</v>
      </c>
      <c r="E136" s="5">
        <v>40</v>
      </c>
      <c r="F136" s="33">
        <f t="shared" si="5"/>
        <v>0</v>
      </c>
      <c r="G136" s="6">
        <f t="shared" si="6"/>
        <v>1</v>
      </c>
      <c r="H136" s="6"/>
    </row>
    <row r="137" spans="1:8">
      <c r="A137" s="158"/>
      <c r="B137" s="5">
        <f t="shared" si="7"/>
        <v>27</v>
      </c>
      <c r="C137" s="5" t="s">
        <v>308</v>
      </c>
      <c r="D137" s="83">
        <v>0</v>
      </c>
      <c r="E137" s="5">
        <v>40</v>
      </c>
      <c r="F137" s="33">
        <f t="shared" si="5"/>
        <v>0</v>
      </c>
      <c r="G137" s="6">
        <f t="shared" si="6"/>
        <v>1</v>
      </c>
      <c r="H137" s="6"/>
    </row>
    <row r="138" spans="1:8">
      <c r="A138" s="158"/>
      <c r="B138" s="5">
        <f t="shared" si="7"/>
        <v>28</v>
      </c>
      <c r="C138" s="5" t="s">
        <v>309</v>
      </c>
      <c r="D138" s="83">
        <v>0</v>
      </c>
      <c r="E138" s="5">
        <v>45</v>
      </c>
      <c r="F138" s="33">
        <f t="shared" si="5"/>
        <v>0</v>
      </c>
      <c r="G138" s="6">
        <f t="shared" si="6"/>
        <v>1</v>
      </c>
      <c r="H138" s="6"/>
    </row>
    <row r="139" spans="1:8">
      <c r="A139" s="158"/>
      <c r="B139" s="5">
        <f t="shared" si="7"/>
        <v>29</v>
      </c>
      <c r="C139" s="5" t="s">
        <v>310</v>
      </c>
      <c r="D139" s="83">
        <v>0</v>
      </c>
      <c r="E139" s="5">
        <v>51</v>
      </c>
      <c r="F139" s="33">
        <f t="shared" si="5"/>
        <v>0</v>
      </c>
      <c r="G139" s="6">
        <f t="shared" si="6"/>
        <v>1</v>
      </c>
      <c r="H139" s="6"/>
    </row>
    <row r="140" spans="1:8">
      <c r="A140" s="158"/>
      <c r="B140" s="5">
        <f t="shared" si="7"/>
        <v>30</v>
      </c>
      <c r="C140" s="5" t="s">
        <v>311</v>
      </c>
      <c r="D140" s="83">
        <v>0</v>
      </c>
      <c r="E140" s="5">
        <v>51</v>
      </c>
      <c r="F140" s="33">
        <f t="shared" si="5"/>
        <v>0</v>
      </c>
      <c r="G140" s="6">
        <f t="shared" si="6"/>
        <v>1</v>
      </c>
      <c r="H140" s="6"/>
    </row>
    <row r="141" spans="1:8">
      <c r="A141" s="158"/>
      <c r="B141" s="5">
        <f t="shared" si="7"/>
        <v>31</v>
      </c>
      <c r="C141" s="5" t="s">
        <v>312</v>
      </c>
      <c r="D141" s="83">
        <v>0</v>
      </c>
      <c r="E141" s="5">
        <v>35</v>
      </c>
      <c r="F141" s="33">
        <f t="shared" si="5"/>
        <v>0</v>
      </c>
      <c r="G141" s="6">
        <f t="shared" si="6"/>
        <v>1</v>
      </c>
      <c r="H141" s="6"/>
    </row>
    <row r="142" spans="1:8">
      <c r="A142" s="158"/>
      <c r="B142" s="5">
        <f t="shared" si="7"/>
        <v>32</v>
      </c>
      <c r="C142" s="5" t="s">
        <v>138</v>
      </c>
      <c r="D142" s="83">
        <v>0</v>
      </c>
      <c r="E142" s="5">
        <v>40</v>
      </c>
      <c r="F142" s="33">
        <f t="shared" si="5"/>
        <v>0</v>
      </c>
      <c r="G142" s="6">
        <f t="shared" si="6"/>
        <v>1</v>
      </c>
      <c r="H142" s="6"/>
    </row>
    <row r="143" spans="1:8">
      <c r="A143" s="158"/>
      <c r="B143" s="5">
        <f t="shared" si="7"/>
        <v>33</v>
      </c>
      <c r="C143" s="5" t="s">
        <v>313</v>
      </c>
      <c r="D143" s="83">
        <v>0</v>
      </c>
      <c r="E143" s="5">
        <v>40</v>
      </c>
      <c r="F143" s="33">
        <f t="shared" si="5"/>
        <v>0</v>
      </c>
      <c r="G143" s="6">
        <f t="shared" si="6"/>
        <v>1</v>
      </c>
      <c r="H143" s="6"/>
    </row>
    <row r="144" spans="1:8">
      <c r="A144" s="158"/>
      <c r="B144" s="5">
        <f t="shared" si="7"/>
        <v>34</v>
      </c>
      <c r="C144" s="5" t="s">
        <v>136</v>
      </c>
      <c r="D144" s="83">
        <v>2</v>
      </c>
      <c r="E144" s="5">
        <v>40</v>
      </c>
      <c r="F144" s="33">
        <f t="shared" si="5"/>
        <v>0.05</v>
      </c>
      <c r="G144" s="6">
        <f t="shared" si="6"/>
        <v>41</v>
      </c>
      <c r="H144" s="6"/>
    </row>
    <row r="145" spans="1:8">
      <c r="A145" s="158"/>
      <c r="B145" s="5">
        <f t="shared" si="7"/>
        <v>35</v>
      </c>
      <c r="C145" s="5" t="s">
        <v>314</v>
      </c>
      <c r="D145" s="83">
        <v>0</v>
      </c>
      <c r="E145" s="5">
        <v>40</v>
      </c>
      <c r="F145" s="33">
        <f t="shared" si="5"/>
        <v>0</v>
      </c>
      <c r="G145" s="6">
        <f t="shared" si="6"/>
        <v>1</v>
      </c>
      <c r="H145" s="6"/>
    </row>
    <row r="146" spans="1:8">
      <c r="A146" s="158"/>
      <c r="B146" s="5">
        <f t="shared" si="7"/>
        <v>36</v>
      </c>
      <c r="C146" s="5" t="s">
        <v>315</v>
      </c>
      <c r="D146" s="83">
        <v>0</v>
      </c>
      <c r="E146" s="5">
        <v>45</v>
      </c>
      <c r="F146" s="33">
        <f t="shared" si="5"/>
        <v>0</v>
      </c>
      <c r="G146" s="6">
        <f t="shared" si="6"/>
        <v>1</v>
      </c>
      <c r="H146" s="6"/>
    </row>
    <row r="147" spans="1:8">
      <c r="A147" s="158"/>
      <c r="B147" s="5">
        <f t="shared" si="7"/>
        <v>37</v>
      </c>
      <c r="C147" s="5" t="s">
        <v>142</v>
      </c>
      <c r="D147" s="83">
        <v>0</v>
      </c>
      <c r="E147" s="5">
        <v>40</v>
      </c>
      <c r="F147" s="33">
        <f t="shared" si="5"/>
        <v>0</v>
      </c>
      <c r="G147" s="6">
        <f t="shared" si="6"/>
        <v>1</v>
      </c>
      <c r="H147" s="6"/>
    </row>
    <row r="148" spans="1:8">
      <c r="A148" s="158"/>
      <c r="B148" s="5">
        <f t="shared" si="7"/>
        <v>38</v>
      </c>
      <c r="C148" s="5" t="s">
        <v>316</v>
      </c>
      <c r="D148" s="83">
        <v>0</v>
      </c>
      <c r="E148" s="5">
        <v>40</v>
      </c>
      <c r="F148" s="33">
        <f t="shared" si="5"/>
        <v>0</v>
      </c>
      <c r="G148" s="6">
        <f t="shared" si="6"/>
        <v>1</v>
      </c>
      <c r="H148" s="6"/>
    </row>
    <row r="149" spans="1:8">
      <c r="A149" s="158"/>
      <c r="B149" s="5">
        <f t="shared" si="7"/>
        <v>39</v>
      </c>
      <c r="C149" s="5" t="s">
        <v>140</v>
      </c>
      <c r="D149" s="83">
        <v>0</v>
      </c>
      <c r="E149" s="5">
        <v>41</v>
      </c>
      <c r="F149" s="33">
        <f t="shared" si="5"/>
        <v>0</v>
      </c>
      <c r="G149" s="6">
        <f t="shared" si="6"/>
        <v>1</v>
      </c>
      <c r="H149" s="6"/>
    </row>
    <row r="150" spans="1:8">
      <c r="A150" s="158"/>
      <c r="B150" s="5">
        <f t="shared" si="7"/>
        <v>40</v>
      </c>
      <c r="C150" s="5" t="s">
        <v>317</v>
      </c>
      <c r="D150" s="83">
        <v>0</v>
      </c>
      <c r="E150" s="5">
        <v>41</v>
      </c>
      <c r="F150" s="33">
        <f t="shared" si="5"/>
        <v>0</v>
      </c>
      <c r="G150" s="6">
        <f t="shared" si="6"/>
        <v>1</v>
      </c>
      <c r="H150" s="6"/>
    </row>
    <row r="151" spans="1:8">
      <c r="A151" s="158"/>
      <c r="B151" s="5">
        <v>41</v>
      </c>
      <c r="C151" s="5" t="s">
        <v>318</v>
      </c>
      <c r="D151" s="83">
        <v>0</v>
      </c>
      <c r="E151" s="5">
        <v>40</v>
      </c>
      <c r="F151" s="33">
        <f t="shared" si="5"/>
        <v>0</v>
      </c>
      <c r="G151" s="6">
        <f t="shared" si="6"/>
        <v>1</v>
      </c>
      <c r="H151" s="6"/>
    </row>
    <row r="152" spans="1:8">
      <c r="A152" s="158" t="s">
        <v>5</v>
      </c>
      <c r="B152" s="5">
        <v>1</v>
      </c>
      <c r="C152" s="7" t="s">
        <v>319</v>
      </c>
      <c r="D152" s="84">
        <v>0</v>
      </c>
      <c r="E152" s="5">
        <v>50</v>
      </c>
      <c r="F152" s="32">
        <f t="shared" si="5"/>
        <v>0</v>
      </c>
      <c r="G152" s="6">
        <f>RANK(F152,$F$152:$F$194,1)</f>
        <v>1</v>
      </c>
      <c r="H152" s="6"/>
    </row>
    <row r="153" spans="1:8">
      <c r="A153" s="158"/>
      <c r="B153" s="5">
        <v>2</v>
      </c>
      <c r="C153" s="7" t="s">
        <v>320</v>
      </c>
      <c r="D153" s="84">
        <v>0</v>
      </c>
      <c r="E153" s="5">
        <v>50</v>
      </c>
      <c r="F153" s="32">
        <f t="shared" si="5"/>
        <v>0</v>
      </c>
      <c r="G153" s="6">
        <f t="shared" ref="G153:G194" si="8">RANK(F153,$F$152:$F$194,1)</f>
        <v>1</v>
      </c>
      <c r="H153" s="6"/>
    </row>
    <row r="154" spans="1:8">
      <c r="A154" s="158"/>
      <c r="B154" s="5">
        <v>3</v>
      </c>
      <c r="C154" s="7" t="s">
        <v>321</v>
      </c>
      <c r="D154" s="84">
        <v>0</v>
      </c>
      <c r="E154" s="5">
        <v>49</v>
      </c>
      <c r="F154" s="32">
        <f t="shared" si="5"/>
        <v>0</v>
      </c>
      <c r="G154" s="6">
        <f t="shared" si="8"/>
        <v>1</v>
      </c>
      <c r="H154" s="6"/>
    </row>
    <row r="155" spans="1:8">
      <c r="A155" s="158"/>
      <c r="B155" s="5">
        <v>4</v>
      </c>
      <c r="C155" s="7" t="s">
        <v>322</v>
      </c>
      <c r="D155" s="84">
        <v>0</v>
      </c>
      <c r="E155" s="5">
        <v>49</v>
      </c>
      <c r="F155" s="32">
        <f t="shared" si="5"/>
        <v>0</v>
      </c>
      <c r="G155" s="6">
        <f t="shared" si="8"/>
        <v>1</v>
      </c>
      <c r="H155" s="6"/>
    </row>
    <row r="156" spans="1:8">
      <c r="A156" s="158"/>
      <c r="B156" s="5">
        <v>5</v>
      </c>
      <c r="C156" s="7" t="s">
        <v>323</v>
      </c>
      <c r="D156" s="84">
        <v>0</v>
      </c>
      <c r="E156" s="5">
        <v>49</v>
      </c>
      <c r="F156" s="32">
        <f t="shared" si="5"/>
        <v>0</v>
      </c>
      <c r="G156" s="6">
        <f t="shared" si="8"/>
        <v>1</v>
      </c>
      <c r="H156" s="6"/>
    </row>
    <row r="157" spans="1:8">
      <c r="A157" s="158"/>
      <c r="B157" s="5">
        <v>6</v>
      </c>
      <c r="C157" s="7" t="s">
        <v>324</v>
      </c>
      <c r="D157" s="84">
        <v>0</v>
      </c>
      <c r="E157" s="5">
        <v>33</v>
      </c>
      <c r="F157" s="32">
        <f t="shared" si="5"/>
        <v>0</v>
      </c>
      <c r="G157" s="6">
        <f t="shared" si="8"/>
        <v>1</v>
      </c>
      <c r="H157" s="6"/>
    </row>
    <row r="158" spans="1:8">
      <c r="A158" s="158"/>
      <c r="B158" s="5">
        <v>7</v>
      </c>
      <c r="C158" s="7" t="s">
        <v>325</v>
      </c>
      <c r="D158" s="84">
        <v>0</v>
      </c>
      <c r="E158" s="5">
        <v>35</v>
      </c>
      <c r="F158" s="32">
        <f t="shared" si="5"/>
        <v>0</v>
      </c>
      <c r="G158" s="6">
        <f t="shared" si="8"/>
        <v>1</v>
      </c>
      <c r="H158" s="6"/>
    </row>
    <row r="159" spans="1:8">
      <c r="A159" s="158"/>
      <c r="B159" s="5">
        <v>8</v>
      </c>
      <c r="C159" s="7" t="s">
        <v>326</v>
      </c>
      <c r="D159" s="84">
        <v>0</v>
      </c>
      <c r="E159" s="5">
        <v>30</v>
      </c>
      <c r="F159" s="32">
        <f t="shared" si="5"/>
        <v>0</v>
      </c>
      <c r="G159" s="6">
        <f t="shared" si="8"/>
        <v>1</v>
      </c>
      <c r="H159" s="6"/>
    </row>
    <row r="160" spans="1:8">
      <c r="A160" s="158"/>
      <c r="B160" s="5">
        <v>9</v>
      </c>
      <c r="C160" s="7" t="s">
        <v>327</v>
      </c>
      <c r="D160" s="84">
        <v>0</v>
      </c>
      <c r="E160" s="5">
        <v>39</v>
      </c>
      <c r="F160" s="32">
        <f t="shared" si="5"/>
        <v>0</v>
      </c>
      <c r="G160" s="6">
        <f t="shared" si="8"/>
        <v>1</v>
      </c>
      <c r="H160" s="6"/>
    </row>
    <row r="161" spans="1:8">
      <c r="A161" s="158"/>
      <c r="B161" s="5">
        <v>10</v>
      </c>
      <c r="C161" s="7" t="s">
        <v>328</v>
      </c>
      <c r="D161" s="84">
        <v>0</v>
      </c>
      <c r="E161" s="5">
        <v>27</v>
      </c>
      <c r="F161" s="32">
        <f t="shared" si="5"/>
        <v>0</v>
      </c>
      <c r="G161" s="6">
        <f t="shared" si="8"/>
        <v>1</v>
      </c>
      <c r="H161" s="6"/>
    </row>
    <row r="162" spans="1:8">
      <c r="A162" s="158"/>
      <c r="B162" s="5">
        <v>11</v>
      </c>
      <c r="C162" s="7" t="s">
        <v>143</v>
      </c>
      <c r="D162" s="84">
        <v>0</v>
      </c>
      <c r="E162" s="5">
        <v>34</v>
      </c>
      <c r="F162" s="32">
        <f t="shared" si="5"/>
        <v>0</v>
      </c>
      <c r="G162" s="6">
        <f t="shared" si="8"/>
        <v>1</v>
      </c>
      <c r="H162" s="6"/>
    </row>
    <row r="163" spans="1:8">
      <c r="A163" s="158"/>
      <c r="B163" s="5">
        <v>12</v>
      </c>
      <c r="C163" s="7" t="s">
        <v>329</v>
      </c>
      <c r="D163" s="84">
        <v>0</v>
      </c>
      <c r="E163" s="5">
        <v>34</v>
      </c>
      <c r="F163" s="32">
        <f t="shared" si="5"/>
        <v>0</v>
      </c>
      <c r="G163" s="6">
        <f t="shared" si="8"/>
        <v>1</v>
      </c>
      <c r="H163" s="6"/>
    </row>
    <row r="164" spans="1:8">
      <c r="A164" s="158"/>
      <c r="B164" s="5">
        <v>13</v>
      </c>
      <c r="C164" s="7" t="s">
        <v>330</v>
      </c>
      <c r="D164" s="84">
        <v>0</v>
      </c>
      <c r="E164" s="5">
        <v>34</v>
      </c>
      <c r="F164" s="32">
        <f t="shared" si="5"/>
        <v>0</v>
      </c>
      <c r="G164" s="6">
        <f t="shared" si="8"/>
        <v>1</v>
      </c>
      <c r="H164" s="6"/>
    </row>
    <row r="165" spans="1:8">
      <c r="A165" s="158"/>
      <c r="B165" s="5">
        <v>14</v>
      </c>
      <c r="C165" s="7" t="s">
        <v>331</v>
      </c>
      <c r="D165" s="84">
        <v>1</v>
      </c>
      <c r="E165" s="5">
        <v>33</v>
      </c>
      <c r="F165" s="32">
        <f t="shared" si="5"/>
        <v>3.0303030303030304E-2</v>
      </c>
      <c r="G165" s="6">
        <f t="shared" si="8"/>
        <v>42</v>
      </c>
      <c r="H165" s="6"/>
    </row>
    <row r="166" spans="1:8">
      <c r="A166" s="158"/>
      <c r="B166" s="5">
        <v>15</v>
      </c>
      <c r="C166" s="7" t="s">
        <v>332</v>
      </c>
      <c r="D166" s="84">
        <v>0</v>
      </c>
      <c r="E166" s="5">
        <v>45</v>
      </c>
      <c r="F166" s="32">
        <f t="shared" si="5"/>
        <v>0</v>
      </c>
      <c r="G166" s="6">
        <f t="shared" si="8"/>
        <v>1</v>
      </c>
      <c r="H166" s="6"/>
    </row>
    <row r="167" spans="1:8">
      <c r="A167" s="158"/>
      <c r="B167" s="5">
        <v>16</v>
      </c>
      <c r="C167" s="7" t="s">
        <v>145</v>
      </c>
      <c r="D167" s="84">
        <v>0</v>
      </c>
      <c r="E167" s="5">
        <v>45</v>
      </c>
      <c r="F167" s="32">
        <f t="shared" si="5"/>
        <v>0</v>
      </c>
      <c r="G167" s="6">
        <f t="shared" si="8"/>
        <v>1</v>
      </c>
      <c r="H167" s="6"/>
    </row>
    <row r="168" spans="1:8">
      <c r="A168" s="158"/>
      <c r="B168" s="5">
        <v>17</v>
      </c>
      <c r="C168" s="7" t="s">
        <v>333</v>
      </c>
      <c r="D168" s="84">
        <v>0</v>
      </c>
      <c r="E168" s="5">
        <v>35</v>
      </c>
      <c r="F168" s="32">
        <f t="shared" si="5"/>
        <v>0</v>
      </c>
      <c r="G168" s="6">
        <f t="shared" si="8"/>
        <v>1</v>
      </c>
      <c r="H168" s="6"/>
    </row>
    <row r="169" spans="1:8">
      <c r="A169" s="158"/>
      <c r="B169" s="5">
        <v>18</v>
      </c>
      <c r="C169" s="7" t="s">
        <v>148</v>
      </c>
      <c r="D169" s="84">
        <v>0</v>
      </c>
      <c r="E169" s="5">
        <v>35</v>
      </c>
      <c r="F169" s="32">
        <f t="shared" si="5"/>
        <v>0</v>
      </c>
      <c r="G169" s="6">
        <f t="shared" si="8"/>
        <v>1</v>
      </c>
      <c r="H169" s="6"/>
    </row>
    <row r="170" spans="1:8">
      <c r="A170" s="158"/>
      <c r="B170" s="5">
        <v>19</v>
      </c>
      <c r="C170" s="7" t="s">
        <v>334</v>
      </c>
      <c r="D170" s="84">
        <v>0</v>
      </c>
      <c r="E170" s="5">
        <v>35</v>
      </c>
      <c r="F170" s="32">
        <f t="shared" si="5"/>
        <v>0</v>
      </c>
      <c r="G170" s="6">
        <f t="shared" si="8"/>
        <v>1</v>
      </c>
      <c r="H170" s="6"/>
    </row>
    <row r="171" spans="1:8">
      <c r="A171" s="158"/>
      <c r="B171" s="5">
        <v>20</v>
      </c>
      <c r="C171" s="7" t="s">
        <v>149</v>
      </c>
      <c r="D171" s="84">
        <v>0</v>
      </c>
      <c r="E171" s="5">
        <v>30</v>
      </c>
      <c r="F171" s="32">
        <f t="shared" si="5"/>
        <v>0</v>
      </c>
      <c r="G171" s="6">
        <f t="shared" si="8"/>
        <v>1</v>
      </c>
      <c r="H171" s="6"/>
    </row>
    <row r="172" spans="1:8">
      <c r="A172" s="158"/>
      <c r="B172" s="5">
        <v>21</v>
      </c>
      <c r="C172" s="7" t="s">
        <v>157</v>
      </c>
      <c r="D172" s="84">
        <v>0</v>
      </c>
      <c r="E172" s="5">
        <v>30</v>
      </c>
      <c r="F172" s="32">
        <f t="shared" si="5"/>
        <v>0</v>
      </c>
      <c r="G172" s="6">
        <f t="shared" si="8"/>
        <v>1</v>
      </c>
      <c r="H172" s="6"/>
    </row>
    <row r="173" spans="1:8">
      <c r="A173" s="158"/>
      <c r="B173" s="5">
        <v>22</v>
      </c>
      <c r="C173" s="7" t="s">
        <v>158</v>
      </c>
      <c r="D173" s="84">
        <v>0</v>
      </c>
      <c r="E173" s="5">
        <v>30</v>
      </c>
      <c r="F173" s="32">
        <f t="shared" si="5"/>
        <v>0</v>
      </c>
      <c r="G173" s="6">
        <f t="shared" si="8"/>
        <v>1</v>
      </c>
      <c r="H173" s="6"/>
    </row>
    <row r="174" spans="1:8">
      <c r="A174" s="158"/>
      <c r="B174" s="5">
        <v>23</v>
      </c>
      <c r="C174" s="7" t="s">
        <v>160</v>
      </c>
      <c r="D174" s="84">
        <v>0</v>
      </c>
      <c r="E174" s="5">
        <v>30</v>
      </c>
      <c r="F174" s="32">
        <f t="shared" si="5"/>
        <v>0</v>
      </c>
      <c r="G174" s="6">
        <f t="shared" si="8"/>
        <v>1</v>
      </c>
      <c r="H174" s="6"/>
    </row>
    <row r="175" spans="1:8">
      <c r="A175" s="158"/>
      <c r="B175" s="5">
        <v>24</v>
      </c>
      <c r="C175" s="7" t="s">
        <v>161</v>
      </c>
      <c r="D175" s="84">
        <v>0</v>
      </c>
      <c r="E175" s="5">
        <v>30</v>
      </c>
      <c r="F175" s="32">
        <f t="shared" ref="F175:F220" si="9">D175/E175</f>
        <v>0</v>
      </c>
      <c r="G175" s="6">
        <f t="shared" si="8"/>
        <v>1</v>
      </c>
      <c r="H175" s="6"/>
    </row>
    <row r="176" spans="1:8">
      <c r="A176" s="158"/>
      <c r="B176" s="5">
        <v>25</v>
      </c>
      <c r="C176" s="7" t="s">
        <v>162</v>
      </c>
      <c r="D176" s="84">
        <v>0</v>
      </c>
      <c r="E176" s="5">
        <v>30</v>
      </c>
      <c r="F176" s="32">
        <f t="shared" si="9"/>
        <v>0</v>
      </c>
      <c r="G176" s="6">
        <f t="shared" si="8"/>
        <v>1</v>
      </c>
      <c r="H176" s="6"/>
    </row>
    <row r="177" spans="1:8">
      <c r="A177" s="158"/>
      <c r="B177" s="5">
        <v>26</v>
      </c>
      <c r="C177" s="7" t="s">
        <v>335</v>
      </c>
      <c r="D177" s="84">
        <v>0</v>
      </c>
      <c r="E177" s="5">
        <v>30</v>
      </c>
      <c r="F177" s="32">
        <f t="shared" si="9"/>
        <v>0</v>
      </c>
      <c r="G177" s="6">
        <f t="shared" si="8"/>
        <v>1</v>
      </c>
      <c r="H177" s="6"/>
    </row>
    <row r="178" spans="1:8">
      <c r="A178" s="158"/>
      <c r="B178" s="5">
        <v>27</v>
      </c>
      <c r="C178" s="7" t="s">
        <v>336</v>
      </c>
      <c r="D178" s="84">
        <v>0</v>
      </c>
      <c r="E178" s="5">
        <v>30</v>
      </c>
      <c r="F178" s="32">
        <f t="shared" si="9"/>
        <v>0</v>
      </c>
      <c r="G178" s="6">
        <f t="shared" si="8"/>
        <v>1</v>
      </c>
      <c r="H178" s="6"/>
    </row>
    <row r="179" spans="1:8">
      <c r="A179" s="158"/>
      <c r="B179" s="5">
        <v>28</v>
      </c>
      <c r="C179" s="5" t="s">
        <v>337</v>
      </c>
      <c r="D179" s="84">
        <v>0</v>
      </c>
      <c r="E179" s="5">
        <v>42</v>
      </c>
      <c r="F179" s="32">
        <f t="shared" si="9"/>
        <v>0</v>
      </c>
      <c r="G179" s="6">
        <f t="shared" si="8"/>
        <v>1</v>
      </c>
      <c r="H179" s="6"/>
    </row>
    <row r="180" spans="1:8">
      <c r="A180" s="158"/>
      <c r="B180" s="5">
        <v>29</v>
      </c>
      <c r="C180" s="7" t="s">
        <v>163</v>
      </c>
      <c r="D180" s="84">
        <v>0</v>
      </c>
      <c r="E180" s="5">
        <v>42</v>
      </c>
      <c r="F180" s="32">
        <f t="shared" si="9"/>
        <v>0</v>
      </c>
      <c r="G180" s="6">
        <f t="shared" si="8"/>
        <v>1</v>
      </c>
      <c r="H180" s="6"/>
    </row>
    <row r="181" spans="1:8">
      <c r="A181" s="158"/>
      <c r="B181" s="5">
        <v>30</v>
      </c>
      <c r="C181" s="7" t="s">
        <v>338</v>
      </c>
      <c r="D181" s="84">
        <v>0</v>
      </c>
      <c r="E181" s="5">
        <v>30</v>
      </c>
      <c r="F181" s="32">
        <f t="shared" si="9"/>
        <v>0</v>
      </c>
      <c r="G181" s="6">
        <f t="shared" si="8"/>
        <v>1</v>
      </c>
      <c r="H181" s="6"/>
    </row>
    <row r="182" spans="1:8">
      <c r="A182" s="158"/>
      <c r="B182" s="5">
        <v>31</v>
      </c>
      <c r="C182" s="7" t="s">
        <v>339</v>
      </c>
      <c r="D182" s="84">
        <v>0</v>
      </c>
      <c r="E182" s="5">
        <v>30</v>
      </c>
      <c r="F182" s="32">
        <f t="shared" si="9"/>
        <v>0</v>
      </c>
      <c r="G182" s="6">
        <f t="shared" si="8"/>
        <v>1</v>
      </c>
      <c r="H182" s="6"/>
    </row>
    <row r="183" spans="1:8">
      <c r="A183" s="158"/>
      <c r="B183" s="5">
        <v>32</v>
      </c>
      <c r="C183" s="5" t="s">
        <v>170</v>
      </c>
      <c r="D183" s="84">
        <v>0</v>
      </c>
      <c r="E183" s="5">
        <v>28</v>
      </c>
      <c r="F183" s="32">
        <f t="shared" si="9"/>
        <v>0</v>
      </c>
      <c r="G183" s="6">
        <f t="shared" si="8"/>
        <v>1</v>
      </c>
      <c r="H183" s="6"/>
    </row>
    <row r="184" spans="1:8">
      <c r="A184" s="158"/>
      <c r="B184" s="5">
        <v>33</v>
      </c>
      <c r="C184" s="5" t="s">
        <v>173</v>
      </c>
      <c r="D184" s="84">
        <v>0</v>
      </c>
      <c r="E184" s="5">
        <v>32</v>
      </c>
      <c r="F184" s="32">
        <f t="shared" si="9"/>
        <v>0</v>
      </c>
      <c r="G184" s="6">
        <f t="shared" si="8"/>
        <v>1</v>
      </c>
      <c r="H184" s="6"/>
    </row>
    <row r="185" spans="1:8">
      <c r="A185" s="158"/>
      <c r="B185" s="5">
        <v>34</v>
      </c>
      <c r="C185" s="5" t="s">
        <v>177</v>
      </c>
      <c r="D185" s="84">
        <v>0</v>
      </c>
      <c r="E185" s="5">
        <v>32</v>
      </c>
      <c r="F185" s="32">
        <f t="shared" si="9"/>
        <v>0</v>
      </c>
      <c r="G185" s="6">
        <f t="shared" si="8"/>
        <v>1</v>
      </c>
      <c r="H185" s="6"/>
    </row>
    <row r="186" spans="1:8">
      <c r="A186" s="158"/>
      <c r="B186" s="5">
        <v>35</v>
      </c>
      <c r="C186" s="5" t="s">
        <v>180</v>
      </c>
      <c r="D186" s="84">
        <v>0</v>
      </c>
      <c r="E186" s="5">
        <v>32</v>
      </c>
      <c r="F186" s="32">
        <f t="shared" si="9"/>
        <v>0</v>
      </c>
      <c r="G186" s="6">
        <f t="shared" si="8"/>
        <v>1</v>
      </c>
      <c r="H186" s="6"/>
    </row>
    <row r="187" spans="1:8">
      <c r="A187" s="158"/>
      <c r="B187" s="5">
        <v>36</v>
      </c>
      <c r="C187" s="5" t="s">
        <v>340</v>
      </c>
      <c r="D187" s="84">
        <v>0</v>
      </c>
      <c r="E187" s="5">
        <v>38</v>
      </c>
      <c r="F187" s="32">
        <f t="shared" si="9"/>
        <v>0</v>
      </c>
      <c r="G187" s="6">
        <f t="shared" si="8"/>
        <v>1</v>
      </c>
      <c r="H187" s="6"/>
    </row>
    <row r="188" spans="1:8">
      <c r="A188" s="158"/>
      <c r="B188" s="5">
        <v>37</v>
      </c>
      <c r="C188" s="5" t="s">
        <v>183</v>
      </c>
      <c r="D188" s="84">
        <v>0</v>
      </c>
      <c r="E188" s="5">
        <v>37</v>
      </c>
      <c r="F188" s="32">
        <f t="shared" si="9"/>
        <v>0</v>
      </c>
      <c r="G188" s="6">
        <f t="shared" si="8"/>
        <v>1</v>
      </c>
      <c r="H188" s="6"/>
    </row>
    <row r="189" spans="1:8">
      <c r="A189" s="158"/>
      <c r="B189" s="5">
        <v>38</v>
      </c>
      <c r="C189" s="5" t="s">
        <v>186</v>
      </c>
      <c r="D189" s="84">
        <v>0</v>
      </c>
      <c r="E189" s="5">
        <v>30</v>
      </c>
      <c r="F189" s="32">
        <f t="shared" si="9"/>
        <v>0</v>
      </c>
      <c r="G189" s="6">
        <f t="shared" si="8"/>
        <v>1</v>
      </c>
      <c r="H189" s="6"/>
    </row>
    <row r="190" spans="1:8">
      <c r="A190" s="158"/>
      <c r="B190" s="5">
        <v>39</v>
      </c>
      <c r="C190" s="5" t="s">
        <v>188</v>
      </c>
      <c r="D190" s="84">
        <v>0</v>
      </c>
      <c r="E190" s="5">
        <v>30</v>
      </c>
      <c r="F190" s="32">
        <f t="shared" si="9"/>
        <v>0</v>
      </c>
      <c r="G190" s="6">
        <f t="shared" si="8"/>
        <v>1</v>
      </c>
      <c r="H190" s="6"/>
    </row>
    <row r="191" spans="1:8">
      <c r="A191" s="158"/>
      <c r="B191" s="5">
        <v>40</v>
      </c>
      <c r="C191" s="5" t="s">
        <v>189</v>
      </c>
      <c r="D191" s="84">
        <v>1</v>
      </c>
      <c r="E191" s="5">
        <v>30</v>
      </c>
      <c r="F191" s="32">
        <f t="shared" si="9"/>
        <v>3.3333333333333333E-2</v>
      </c>
      <c r="G191" s="6">
        <f t="shared" si="8"/>
        <v>43</v>
      </c>
      <c r="H191" s="6"/>
    </row>
    <row r="192" spans="1:8">
      <c r="A192" s="158"/>
      <c r="B192" s="5">
        <v>41</v>
      </c>
      <c r="C192" s="5" t="s">
        <v>190</v>
      </c>
      <c r="D192" s="84">
        <v>0</v>
      </c>
      <c r="E192" s="5">
        <v>45</v>
      </c>
      <c r="F192" s="32">
        <f t="shared" si="9"/>
        <v>0</v>
      </c>
      <c r="G192" s="6">
        <f t="shared" si="8"/>
        <v>1</v>
      </c>
      <c r="H192" s="6"/>
    </row>
    <row r="193" spans="1:8">
      <c r="A193" s="158"/>
      <c r="B193" s="5">
        <v>42</v>
      </c>
      <c r="C193" s="5" t="s">
        <v>192</v>
      </c>
      <c r="D193" s="84">
        <v>0</v>
      </c>
      <c r="E193" s="5">
        <v>35</v>
      </c>
      <c r="F193" s="32">
        <f t="shared" si="9"/>
        <v>0</v>
      </c>
      <c r="G193" s="6">
        <f t="shared" si="8"/>
        <v>1</v>
      </c>
      <c r="H193" s="6"/>
    </row>
    <row r="194" spans="1:8">
      <c r="A194" s="158"/>
      <c r="B194" s="5">
        <v>43</v>
      </c>
      <c r="C194" s="5" t="s">
        <v>194</v>
      </c>
      <c r="D194" s="84">
        <v>0</v>
      </c>
      <c r="E194" s="5">
        <v>35</v>
      </c>
      <c r="F194" s="32">
        <f t="shared" si="9"/>
        <v>0</v>
      </c>
      <c r="G194" s="6">
        <f t="shared" si="8"/>
        <v>1</v>
      </c>
      <c r="H194" s="6"/>
    </row>
    <row r="195" spans="1:8">
      <c r="A195" s="158" t="s">
        <v>6</v>
      </c>
      <c r="B195" s="5">
        <v>1</v>
      </c>
      <c r="C195" s="7" t="s">
        <v>341</v>
      </c>
      <c r="D195" s="56">
        <v>0</v>
      </c>
      <c r="E195" s="7">
        <v>40</v>
      </c>
      <c r="F195" s="32">
        <f t="shared" si="9"/>
        <v>0</v>
      </c>
      <c r="G195" s="6">
        <f>RANK(F195,$F$195:$F$217,1)</f>
        <v>1</v>
      </c>
      <c r="H195" s="6"/>
    </row>
    <row r="196" spans="1:8">
      <c r="A196" s="158"/>
      <c r="B196" s="5">
        <v>2</v>
      </c>
      <c r="C196" s="7" t="s">
        <v>342</v>
      </c>
      <c r="D196" s="56">
        <v>0</v>
      </c>
      <c r="E196" s="7">
        <v>41</v>
      </c>
      <c r="F196" s="32">
        <f t="shared" si="9"/>
        <v>0</v>
      </c>
      <c r="G196" s="6">
        <f t="shared" ref="G196:G217" si="10">RANK(F196,$F$195:$F$217,1)</f>
        <v>1</v>
      </c>
      <c r="H196" s="6"/>
    </row>
    <row r="197" spans="1:8">
      <c r="A197" s="158"/>
      <c r="B197" s="5">
        <v>3</v>
      </c>
      <c r="C197" s="7" t="s">
        <v>343</v>
      </c>
      <c r="D197" s="56">
        <v>0</v>
      </c>
      <c r="E197" s="7">
        <v>41</v>
      </c>
      <c r="F197" s="32">
        <f t="shared" si="9"/>
        <v>0</v>
      </c>
      <c r="G197" s="6">
        <f t="shared" si="10"/>
        <v>1</v>
      </c>
      <c r="H197" s="6"/>
    </row>
    <row r="198" spans="1:8">
      <c r="A198" s="158"/>
      <c r="B198" s="5">
        <v>4</v>
      </c>
      <c r="C198" s="7" t="s">
        <v>344</v>
      </c>
      <c r="D198" s="56">
        <v>0</v>
      </c>
      <c r="E198" s="7">
        <v>39</v>
      </c>
      <c r="F198" s="32">
        <f t="shared" si="9"/>
        <v>0</v>
      </c>
      <c r="G198" s="6">
        <f t="shared" si="10"/>
        <v>1</v>
      </c>
      <c r="H198" s="6"/>
    </row>
    <row r="199" spans="1:8">
      <c r="A199" s="158"/>
      <c r="B199" s="5">
        <v>5</v>
      </c>
      <c r="C199" s="7" t="s">
        <v>345</v>
      </c>
      <c r="D199" s="56">
        <v>0</v>
      </c>
      <c r="E199" s="7">
        <v>36</v>
      </c>
      <c r="F199" s="32">
        <f t="shared" si="9"/>
        <v>0</v>
      </c>
      <c r="G199" s="6">
        <f t="shared" si="10"/>
        <v>1</v>
      </c>
      <c r="H199" s="6"/>
    </row>
    <row r="200" spans="1:8">
      <c r="A200" s="158"/>
      <c r="B200" s="5">
        <v>6</v>
      </c>
      <c r="C200" s="7" t="s">
        <v>196</v>
      </c>
      <c r="D200" s="56">
        <v>0</v>
      </c>
      <c r="E200" s="7">
        <v>36</v>
      </c>
      <c r="F200" s="32">
        <f t="shared" si="9"/>
        <v>0</v>
      </c>
      <c r="G200" s="6">
        <f t="shared" si="10"/>
        <v>1</v>
      </c>
      <c r="H200" s="6"/>
    </row>
    <row r="201" spans="1:8">
      <c r="A201" s="158"/>
      <c r="B201" s="5">
        <v>7</v>
      </c>
      <c r="C201" s="7" t="s">
        <v>197</v>
      </c>
      <c r="D201" s="56">
        <v>0</v>
      </c>
      <c r="E201" s="7">
        <v>36</v>
      </c>
      <c r="F201" s="32">
        <f t="shared" si="9"/>
        <v>0</v>
      </c>
      <c r="G201" s="6">
        <f t="shared" si="10"/>
        <v>1</v>
      </c>
      <c r="H201" s="6"/>
    </row>
    <row r="202" spans="1:8">
      <c r="A202" s="158"/>
      <c r="B202" s="5">
        <v>8</v>
      </c>
      <c r="C202" s="7" t="s">
        <v>346</v>
      </c>
      <c r="D202" s="56">
        <v>0</v>
      </c>
      <c r="E202" s="7">
        <v>36</v>
      </c>
      <c r="F202" s="32">
        <f t="shared" si="9"/>
        <v>0</v>
      </c>
      <c r="G202" s="6">
        <f t="shared" si="10"/>
        <v>1</v>
      </c>
      <c r="H202" s="6"/>
    </row>
    <row r="203" spans="1:8">
      <c r="A203" s="158"/>
      <c r="B203" s="5">
        <v>9</v>
      </c>
      <c r="C203" s="7" t="s">
        <v>347</v>
      </c>
      <c r="D203" s="56">
        <v>1</v>
      </c>
      <c r="E203" s="7">
        <v>35</v>
      </c>
      <c r="F203" s="32">
        <f t="shared" si="9"/>
        <v>2.8571428571428571E-2</v>
      </c>
      <c r="G203" s="6">
        <f t="shared" si="10"/>
        <v>23</v>
      </c>
      <c r="H203" s="6"/>
    </row>
    <row r="204" spans="1:8">
      <c r="A204" s="158"/>
      <c r="B204" s="5">
        <v>10</v>
      </c>
      <c r="C204" s="7" t="s">
        <v>348</v>
      </c>
      <c r="D204" s="56">
        <v>0</v>
      </c>
      <c r="E204" s="7">
        <v>44</v>
      </c>
      <c r="F204" s="32">
        <f t="shared" si="9"/>
        <v>0</v>
      </c>
      <c r="G204" s="6">
        <f t="shared" si="10"/>
        <v>1</v>
      </c>
      <c r="H204" s="6"/>
    </row>
    <row r="205" spans="1:8">
      <c r="A205" s="158"/>
      <c r="B205" s="5">
        <v>11</v>
      </c>
      <c r="C205" s="7" t="s">
        <v>349</v>
      </c>
      <c r="D205" s="56">
        <v>0</v>
      </c>
      <c r="E205" s="7">
        <v>37</v>
      </c>
      <c r="F205" s="32">
        <f t="shared" si="9"/>
        <v>0</v>
      </c>
      <c r="G205" s="6">
        <f t="shared" si="10"/>
        <v>1</v>
      </c>
      <c r="H205" s="6"/>
    </row>
    <row r="206" spans="1:8">
      <c r="A206" s="158"/>
      <c r="B206" s="5">
        <v>12</v>
      </c>
      <c r="C206" s="7" t="s">
        <v>198</v>
      </c>
      <c r="D206" s="57">
        <v>0</v>
      </c>
      <c r="E206" s="7">
        <v>34</v>
      </c>
      <c r="F206" s="32">
        <f t="shared" si="9"/>
        <v>0</v>
      </c>
      <c r="G206" s="6">
        <f t="shared" si="10"/>
        <v>1</v>
      </c>
      <c r="H206" s="6"/>
    </row>
    <row r="207" spans="1:8">
      <c r="A207" s="158"/>
      <c r="B207" s="5">
        <v>13</v>
      </c>
      <c r="C207" s="7" t="s">
        <v>350</v>
      </c>
      <c r="D207" s="57">
        <v>0</v>
      </c>
      <c r="E207" s="7">
        <v>33</v>
      </c>
      <c r="F207" s="32">
        <f t="shared" si="9"/>
        <v>0</v>
      </c>
      <c r="G207" s="6">
        <f t="shared" si="10"/>
        <v>1</v>
      </c>
      <c r="H207" s="6"/>
    </row>
    <row r="208" spans="1:8">
      <c r="A208" s="158"/>
      <c r="B208" s="5">
        <v>14</v>
      </c>
      <c r="C208" s="7" t="s">
        <v>351</v>
      </c>
      <c r="D208" s="57">
        <v>0</v>
      </c>
      <c r="E208" s="7">
        <v>32</v>
      </c>
      <c r="F208" s="32">
        <f t="shared" si="9"/>
        <v>0</v>
      </c>
      <c r="G208" s="6">
        <f t="shared" si="10"/>
        <v>1</v>
      </c>
      <c r="H208" s="6"/>
    </row>
    <row r="209" spans="1:8">
      <c r="A209" s="158"/>
      <c r="B209" s="5">
        <v>15</v>
      </c>
      <c r="C209" s="7" t="s">
        <v>352</v>
      </c>
      <c r="D209" s="57">
        <v>0</v>
      </c>
      <c r="E209" s="7">
        <v>33</v>
      </c>
      <c r="F209" s="32">
        <f t="shared" si="9"/>
        <v>0</v>
      </c>
      <c r="G209" s="6">
        <f t="shared" si="10"/>
        <v>1</v>
      </c>
      <c r="H209" s="6"/>
    </row>
    <row r="210" spans="1:8">
      <c r="A210" s="158"/>
      <c r="B210" s="5">
        <v>16</v>
      </c>
      <c r="C210" s="7" t="s">
        <v>353</v>
      </c>
      <c r="D210" s="57">
        <v>0</v>
      </c>
      <c r="E210" s="7">
        <v>34</v>
      </c>
      <c r="F210" s="32">
        <f t="shared" si="9"/>
        <v>0</v>
      </c>
      <c r="G210" s="6">
        <f t="shared" si="10"/>
        <v>1</v>
      </c>
      <c r="H210" s="6"/>
    </row>
    <row r="211" spans="1:8">
      <c r="A211" s="158"/>
      <c r="B211" s="5">
        <v>17</v>
      </c>
      <c r="C211" s="7" t="s">
        <v>354</v>
      </c>
      <c r="D211" s="57">
        <v>0</v>
      </c>
      <c r="E211" s="7">
        <v>31</v>
      </c>
      <c r="F211" s="32">
        <f t="shared" si="9"/>
        <v>0</v>
      </c>
      <c r="G211" s="6">
        <f t="shared" si="10"/>
        <v>1</v>
      </c>
      <c r="H211" s="6"/>
    </row>
    <row r="212" spans="1:8">
      <c r="A212" s="158"/>
      <c r="B212" s="5">
        <v>18</v>
      </c>
      <c r="C212" s="7" t="s">
        <v>199</v>
      </c>
      <c r="D212" s="57">
        <v>0</v>
      </c>
      <c r="E212" s="7">
        <v>34</v>
      </c>
      <c r="F212" s="32">
        <f t="shared" si="9"/>
        <v>0</v>
      </c>
      <c r="G212" s="6">
        <f t="shared" si="10"/>
        <v>1</v>
      </c>
      <c r="H212" s="6"/>
    </row>
    <row r="213" spans="1:8">
      <c r="A213" s="158"/>
      <c r="B213" s="5">
        <v>19</v>
      </c>
      <c r="C213" s="7" t="s">
        <v>355</v>
      </c>
      <c r="D213" s="57">
        <v>0</v>
      </c>
      <c r="E213" s="7">
        <v>33</v>
      </c>
      <c r="F213" s="32">
        <f t="shared" si="9"/>
        <v>0</v>
      </c>
      <c r="G213" s="6">
        <f t="shared" si="10"/>
        <v>1</v>
      </c>
      <c r="H213" s="6"/>
    </row>
    <row r="214" spans="1:8">
      <c r="A214" s="158"/>
      <c r="B214" s="5">
        <v>20</v>
      </c>
      <c r="C214" s="7" t="s">
        <v>356</v>
      </c>
      <c r="D214" s="57">
        <v>0</v>
      </c>
      <c r="E214" s="7">
        <v>33</v>
      </c>
      <c r="F214" s="32">
        <f t="shared" si="9"/>
        <v>0</v>
      </c>
      <c r="G214" s="6">
        <f t="shared" si="10"/>
        <v>1</v>
      </c>
      <c r="H214" s="6"/>
    </row>
    <row r="215" spans="1:8">
      <c r="A215" s="158"/>
      <c r="B215" s="5">
        <v>21</v>
      </c>
      <c r="C215" s="7" t="s">
        <v>357</v>
      </c>
      <c r="D215" s="57">
        <v>0</v>
      </c>
      <c r="E215" s="7">
        <v>33</v>
      </c>
      <c r="F215" s="32">
        <f t="shared" si="9"/>
        <v>0</v>
      </c>
      <c r="G215" s="6">
        <f t="shared" si="10"/>
        <v>1</v>
      </c>
      <c r="H215" s="6"/>
    </row>
    <row r="216" spans="1:8">
      <c r="A216" s="158"/>
      <c r="B216" s="5">
        <v>22</v>
      </c>
      <c r="C216" s="7" t="s">
        <v>358</v>
      </c>
      <c r="D216" s="57">
        <v>0</v>
      </c>
      <c r="E216" s="7">
        <v>32</v>
      </c>
      <c r="F216" s="32">
        <f t="shared" si="9"/>
        <v>0</v>
      </c>
      <c r="G216" s="6">
        <f t="shared" si="10"/>
        <v>1</v>
      </c>
      <c r="H216" s="6"/>
    </row>
    <row r="217" spans="1:8">
      <c r="A217" s="158"/>
      <c r="B217" s="5">
        <v>23</v>
      </c>
      <c r="C217" s="7" t="s">
        <v>359</v>
      </c>
      <c r="D217" s="57">
        <v>0</v>
      </c>
      <c r="E217" s="7">
        <v>35</v>
      </c>
      <c r="F217" s="32">
        <f t="shared" si="9"/>
        <v>0</v>
      </c>
      <c r="G217" s="6">
        <f t="shared" si="10"/>
        <v>1</v>
      </c>
      <c r="H217" s="6"/>
    </row>
    <row r="218" spans="1:8">
      <c r="A218" s="158" t="s">
        <v>7</v>
      </c>
      <c r="B218" s="5">
        <v>1</v>
      </c>
      <c r="C218" s="5" t="s">
        <v>201</v>
      </c>
      <c r="D218" s="5">
        <v>0</v>
      </c>
      <c r="E218" s="5">
        <v>46</v>
      </c>
      <c r="F218" s="33">
        <f t="shared" si="9"/>
        <v>0</v>
      </c>
      <c r="G218" s="6">
        <v>1</v>
      </c>
      <c r="H218" s="6"/>
    </row>
    <row r="219" spans="1:8">
      <c r="A219" s="158"/>
      <c r="B219" s="5">
        <v>2</v>
      </c>
      <c r="C219" s="5" t="s">
        <v>205</v>
      </c>
      <c r="D219" s="5">
        <v>0</v>
      </c>
      <c r="E219" s="5">
        <v>45</v>
      </c>
      <c r="F219" s="33">
        <f t="shared" si="9"/>
        <v>0</v>
      </c>
      <c r="G219" s="6">
        <v>1</v>
      </c>
      <c r="H219" s="6"/>
    </row>
    <row r="220" spans="1:8">
      <c r="A220" s="158"/>
      <c r="B220" s="5">
        <v>3</v>
      </c>
      <c r="C220" s="5" t="s">
        <v>204</v>
      </c>
      <c r="D220" s="5">
        <v>0</v>
      </c>
      <c r="E220" s="5">
        <v>44</v>
      </c>
      <c r="F220" s="33">
        <f t="shared" si="9"/>
        <v>0</v>
      </c>
      <c r="G220" s="6">
        <v>1</v>
      </c>
      <c r="H220" s="6"/>
    </row>
  </sheetData>
  <mergeCells count="8">
    <mergeCell ref="A152:A194"/>
    <mergeCell ref="A195:A217"/>
    <mergeCell ref="A218:A220"/>
    <mergeCell ref="A1:H1"/>
    <mergeCell ref="A3:A41"/>
    <mergeCell ref="A42:A82"/>
    <mergeCell ref="A83:A110"/>
    <mergeCell ref="A111:A151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2"/>
  <sheetViews>
    <sheetView zoomScale="70" zoomScaleNormal="70" workbookViewId="0">
      <selection activeCell="Q21" sqref="Q21"/>
    </sheetView>
  </sheetViews>
  <sheetFormatPr defaultColWidth="8.625" defaultRowHeight="18.75"/>
  <cols>
    <col min="1" max="1" width="20.125" style="21" customWidth="1"/>
    <col min="2" max="2" width="8" style="91" customWidth="1"/>
    <col min="3" max="3" width="20.125" style="21" customWidth="1"/>
    <col min="4" max="5" width="7.875" style="21" customWidth="1"/>
    <col min="6" max="13" width="8" style="21" customWidth="1"/>
    <col min="14" max="14" width="9.625" style="22" customWidth="1"/>
    <col min="15" max="15" width="11" style="22" customWidth="1"/>
    <col min="16" max="16" width="9.75" style="91" customWidth="1"/>
    <col min="17" max="17" width="53.5" style="21" customWidth="1"/>
    <col min="18" max="18" width="86.75" style="21" customWidth="1"/>
    <col min="19" max="16384" width="8.625" style="21"/>
  </cols>
  <sheetData>
    <row r="1" spans="1:20" ht="22.5">
      <c r="A1" s="117" t="s">
        <v>367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20" s="20" customFormat="1" ht="60.75">
      <c r="A2" s="18" t="s">
        <v>21</v>
      </c>
      <c r="B2" s="85" t="s">
        <v>209</v>
      </c>
      <c r="C2" s="18" t="s">
        <v>22</v>
      </c>
      <c r="D2" s="23" t="s">
        <v>368</v>
      </c>
      <c r="E2" s="23" t="s">
        <v>369</v>
      </c>
      <c r="F2" s="23" t="s">
        <v>370</v>
      </c>
      <c r="G2" s="23" t="s">
        <v>371</v>
      </c>
      <c r="H2" s="23" t="s">
        <v>372</v>
      </c>
      <c r="I2" s="23" t="s">
        <v>373</v>
      </c>
      <c r="J2" s="23" t="s">
        <v>374</v>
      </c>
      <c r="K2" s="23" t="s">
        <v>375</v>
      </c>
      <c r="L2" s="23" t="s">
        <v>376</v>
      </c>
      <c r="M2" s="23" t="s">
        <v>377</v>
      </c>
      <c r="N2" s="26" t="s">
        <v>378</v>
      </c>
      <c r="O2" s="26" t="s">
        <v>379</v>
      </c>
      <c r="P2" s="106" t="s">
        <v>380</v>
      </c>
      <c r="Q2" s="18" t="s">
        <v>28</v>
      </c>
      <c r="R2" s="14" t="s">
        <v>381</v>
      </c>
    </row>
    <row r="3" spans="1:20">
      <c r="A3" s="162" t="s">
        <v>1</v>
      </c>
      <c r="B3" s="86">
        <v>1</v>
      </c>
      <c r="C3" s="24" t="s">
        <v>38</v>
      </c>
      <c r="D3" s="93">
        <v>0</v>
      </c>
      <c r="E3" s="93">
        <v>4.4000000000000004</v>
      </c>
      <c r="F3" s="94">
        <v>0</v>
      </c>
      <c r="G3" s="94">
        <v>5</v>
      </c>
      <c r="H3" s="95">
        <v>5</v>
      </c>
      <c r="I3" s="94">
        <v>5</v>
      </c>
      <c r="J3" s="94">
        <v>0</v>
      </c>
      <c r="K3" s="94">
        <v>4.8</v>
      </c>
      <c r="L3" s="94">
        <v>0</v>
      </c>
      <c r="M3" s="94">
        <v>5</v>
      </c>
      <c r="N3" s="93">
        <f t="shared" ref="N3:N11" si="0">SUM(F3:M3)</f>
        <v>24.8</v>
      </c>
      <c r="O3" s="93">
        <f t="shared" ref="O3:O11" si="1">N3/4</f>
        <v>6.2</v>
      </c>
      <c r="P3" s="107">
        <f>RANK(O3,$O$3:$O$11)</f>
        <v>9</v>
      </c>
      <c r="Q3" s="92"/>
      <c r="R3" s="92"/>
    </row>
    <row r="4" spans="1:20">
      <c r="A4" s="162"/>
      <c r="B4" s="86">
        <v>2</v>
      </c>
      <c r="C4" s="24" t="s">
        <v>29</v>
      </c>
      <c r="D4" s="92">
        <v>5</v>
      </c>
      <c r="E4" s="93">
        <v>5</v>
      </c>
      <c r="F4" s="94">
        <v>5</v>
      </c>
      <c r="G4" s="94">
        <v>4.2</v>
      </c>
      <c r="H4" s="94">
        <v>3</v>
      </c>
      <c r="I4" s="94">
        <v>5</v>
      </c>
      <c r="J4" s="94">
        <v>1</v>
      </c>
      <c r="K4" s="94">
        <v>4.8</v>
      </c>
      <c r="L4" s="94">
        <v>0</v>
      </c>
      <c r="M4" s="94">
        <v>5</v>
      </c>
      <c r="N4" s="93">
        <f t="shared" si="0"/>
        <v>28</v>
      </c>
      <c r="O4" s="93">
        <f t="shared" si="1"/>
        <v>7</v>
      </c>
      <c r="P4" s="107">
        <f t="shared" ref="P4:P11" si="2">RANK(O4,$O$3:$O$11)</f>
        <v>8</v>
      </c>
      <c r="Q4" s="92"/>
      <c r="R4" s="92"/>
    </row>
    <row r="5" spans="1:20">
      <c r="A5" s="162"/>
      <c r="B5" s="86">
        <v>3</v>
      </c>
      <c r="C5" s="24" t="s">
        <v>237</v>
      </c>
      <c r="D5" s="93">
        <v>4</v>
      </c>
      <c r="E5" s="93">
        <v>5</v>
      </c>
      <c r="F5" s="94">
        <v>4.4000000000000004</v>
      </c>
      <c r="G5" s="94">
        <v>4.8</v>
      </c>
      <c r="H5" s="94">
        <v>4.8</v>
      </c>
      <c r="I5" s="94">
        <v>5</v>
      </c>
      <c r="J5" s="94">
        <v>5</v>
      </c>
      <c r="K5" s="94">
        <v>4.8</v>
      </c>
      <c r="L5" s="94">
        <v>5</v>
      </c>
      <c r="M5" s="94">
        <v>5</v>
      </c>
      <c r="N5" s="93">
        <f t="shared" si="0"/>
        <v>38.799999999999997</v>
      </c>
      <c r="O5" s="93">
        <f t="shared" si="1"/>
        <v>9.6999999999999993</v>
      </c>
      <c r="P5" s="107">
        <f t="shared" si="2"/>
        <v>2</v>
      </c>
      <c r="Q5" s="92"/>
      <c r="R5" s="92"/>
    </row>
    <row r="6" spans="1:20">
      <c r="A6" s="162"/>
      <c r="B6" s="86">
        <v>4</v>
      </c>
      <c r="C6" s="24" t="s">
        <v>60</v>
      </c>
      <c r="D6" s="93">
        <v>5</v>
      </c>
      <c r="E6" s="93">
        <v>5</v>
      </c>
      <c r="F6" s="94">
        <v>5</v>
      </c>
      <c r="G6" s="94">
        <v>4.4000000000000004</v>
      </c>
      <c r="H6" s="94">
        <v>5</v>
      </c>
      <c r="I6" s="94">
        <v>5</v>
      </c>
      <c r="J6" s="94">
        <v>4.5999999999999996</v>
      </c>
      <c r="K6" s="94">
        <v>5</v>
      </c>
      <c r="L6" s="94">
        <v>0</v>
      </c>
      <c r="M6" s="94">
        <v>5</v>
      </c>
      <c r="N6" s="93">
        <f t="shared" si="0"/>
        <v>34</v>
      </c>
      <c r="O6" s="93">
        <f t="shared" si="1"/>
        <v>8.5</v>
      </c>
      <c r="P6" s="107">
        <f t="shared" si="2"/>
        <v>7</v>
      </c>
      <c r="Q6" s="92"/>
      <c r="R6" s="92"/>
    </row>
    <row r="7" spans="1:20">
      <c r="A7" s="162"/>
      <c r="B7" s="86">
        <v>5</v>
      </c>
      <c r="C7" s="24" t="s">
        <v>61</v>
      </c>
      <c r="D7" s="93">
        <v>5</v>
      </c>
      <c r="E7" s="93">
        <v>5</v>
      </c>
      <c r="F7" s="94">
        <v>5</v>
      </c>
      <c r="G7" s="94">
        <v>4.8</v>
      </c>
      <c r="H7" s="94">
        <v>5</v>
      </c>
      <c r="I7" s="94">
        <v>5</v>
      </c>
      <c r="J7" s="94">
        <v>5</v>
      </c>
      <c r="K7" s="94">
        <v>5</v>
      </c>
      <c r="L7" s="94">
        <v>4</v>
      </c>
      <c r="M7" s="94">
        <v>5</v>
      </c>
      <c r="N7" s="93">
        <f t="shared" si="0"/>
        <v>38.799999999999997</v>
      </c>
      <c r="O7" s="93">
        <f t="shared" si="1"/>
        <v>9.6999999999999993</v>
      </c>
      <c r="P7" s="107">
        <f t="shared" si="2"/>
        <v>2</v>
      </c>
      <c r="Q7" s="92"/>
      <c r="R7" s="92"/>
    </row>
    <row r="8" spans="1:20">
      <c r="A8" s="162"/>
      <c r="B8" s="86">
        <v>6</v>
      </c>
      <c r="C8" s="24" t="s">
        <v>238</v>
      </c>
      <c r="D8" s="93">
        <v>5</v>
      </c>
      <c r="E8" s="93">
        <v>5</v>
      </c>
      <c r="F8" s="94">
        <v>4.8</v>
      </c>
      <c r="G8" s="94">
        <v>4.2</v>
      </c>
      <c r="H8" s="94">
        <v>5</v>
      </c>
      <c r="I8" s="94">
        <v>5</v>
      </c>
      <c r="J8" s="94">
        <v>5</v>
      </c>
      <c r="K8" s="94">
        <v>5</v>
      </c>
      <c r="L8" s="94">
        <v>5</v>
      </c>
      <c r="M8" s="94">
        <v>5</v>
      </c>
      <c r="N8" s="93">
        <f t="shared" si="0"/>
        <v>39</v>
      </c>
      <c r="O8" s="93">
        <f t="shared" si="1"/>
        <v>9.75</v>
      </c>
      <c r="P8" s="107">
        <f t="shared" si="2"/>
        <v>1</v>
      </c>
      <c r="Q8" s="92"/>
      <c r="R8" s="92"/>
    </row>
    <row r="9" spans="1:20">
      <c r="A9" s="162"/>
      <c r="B9" s="86">
        <v>7</v>
      </c>
      <c r="C9" s="24" t="s">
        <v>239</v>
      </c>
      <c r="D9" s="93">
        <v>4.8</v>
      </c>
      <c r="E9" s="93">
        <v>5</v>
      </c>
      <c r="F9" s="94">
        <v>5</v>
      </c>
      <c r="G9" s="94">
        <v>4.5999999999999996</v>
      </c>
      <c r="H9" s="94">
        <v>4.8</v>
      </c>
      <c r="I9" s="94">
        <v>5</v>
      </c>
      <c r="J9" s="94">
        <v>4.2</v>
      </c>
      <c r="K9" s="94">
        <v>5</v>
      </c>
      <c r="L9" s="94">
        <v>5</v>
      </c>
      <c r="M9" s="94">
        <v>5</v>
      </c>
      <c r="N9" s="93">
        <f t="shared" si="0"/>
        <v>38.599999999999994</v>
      </c>
      <c r="O9" s="93">
        <f t="shared" si="1"/>
        <v>9.6499999999999986</v>
      </c>
      <c r="P9" s="107">
        <f t="shared" si="2"/>
        <v>4</v>
      </c>
      <c r="Q9" s="92"/>
      <c r="R9" s="92"/>
    </row>
    <row r="10" spans="1:20">
      <c r="A10" s="162"/>
      <c r="B10" s="86">
        <v>8</v>
      </c>
      <c r="C10" s="24" t="s">
        <v>41</v>
      </c>
      <c r="D10" s="93">
        <v>4.2</v>
      </c>
      <c r="E10" s="93">
        <v>5</v>
      </c>
      <c r="F10" s="94">
        <v>5</v>
      </c>
      <c r="G10" s="94">
        <v>5</v>
      </c>
      <c r="H10" s="94">
        <v>4.4000000000000004</v>
      </c>
      <c r="I10" s="94">
        <v>4.8</v>
      </c>
      <c r="J10" s="94">
        <v>3.4</v>
      </c>
      <c r="K10" s="94">
        <v>4.8</v>
      </c>
      <c r="L10" s="94">
        <v>2</v>
      </c>
      <c r="M10" s="94">
        <v>5</v>
      </c>
      <c r="N10" s="93">
        <f t="shared" si="0"/>
        <v>34.4</v>
      </c>
      <c r="O10" s="93">
        <f t="shared" si="1"/>
        <v>8.6</v>
      </c>
      <c r="P10" s="107">
        <f t="shared" si="2"/>
        <v>6</v>
      </c>
      <c r="Q10" s="92"/>
      <c r="R10" s="92"/>
    </row>
    <row r="11" spans="1:20">
      <c r="A11" s="162"/>
      <c r="B11" s="86">
        <v>9</v>
      </c>
      <c r="C11" s="24" t="s">
        <v>240</v>
      </c>
      <c r="D11" s="93">
        <v>4.4000000000000004</v>
      </c>
      <c r="E11" s="93">
        <v>5</v>
      </c>
      <c r="F11" s="94">
        <v>4.5999999999999996</v>
      </c>
      <c r="G11" s="94">
        <v>4.5999999999999996</v>
      </c>
      <c r="H11" s="94">
        <v>4</v>
      </c>
      <c r="I11" s="94">
        <v>5</v>
      </c>
      <c r="J11" s="94">
        <v>4</v>
      </c>
      <c r="K11" s="94">
        <v>5</v>
      </c>
      <c r="L11" s="94">
        <v>3.6</v>
      </c>
      <c r="M11" s="94">
        <v>5</v>
      </c>
      <c r="N11" s="93">
        <f t="shared" si="0"/>
        <v>35.799999999999997</v>
      </c>
      <c r="O11" s="93">
        <f t="shared" si="1"/>
        <v>8.9499999999999993</v>
      </c>
      <c r="P11" s="107">
        <f t="shared" si="2"/>
        <v>5</v>
      </c>
      <c r="Q11" s="92"/>
      <c r="R11" s="92"/>
    </row>
    <row r="12" spans="1:20">
      <c r="A12" s="163" t="s">
        <v>2</v>
      </c>
      <c r="B12" s="87">
        <v>1</v>
      </c>
      <c r="C12" s="24" t="s">
        <v>108</v>
      </c>
      <c r="D12" s="94" t="s">
        <v>382</v>
      </c>
      <c r="E12" s="94" t="s">
        <v>382</v>
      </c>
      <c r="F12" s="94">
        <v>4.2</v>
      </c>
      <c r="G12" s="94">
        <v>4.8</v>
      </c>
      <c r="H12" s="94">
        <v>3.8</v>
      </c>
      <c r="I12" s="94">
        <v>5</v>
      </c>
      <c r="J12" s="94">
        <v>4.2</v>
      </c>
      <c r="K12" s="94">
        <v>5</v>
      </c>
      <c r="L12" s="94" t="s">
        <v>382</v>
      </c>
      <c r="M12" s="94" t="s">
        <v>382</v>
      </c>
      <c r="N12" s="94">
        <f>SUM(D12:M12)</f>
        <v>27</v>
      </c>
      <c r="O12" s="94">
        <f>AVERAGE(D12:M12)</f>
        <v>4.5</v>
      </c>
      <c r="P12" s="107">
        <f>RANK(O12,$O$12:$O$18,0)</f>
        <v>7</v>
      </c>
      <c r="Q12" s="92"/>
      <c r="R12" s="92"/>
    </row>
    <row r="13" spans="1:20">
      <c r="A13" s="163"/>
      <c r="B13" s="87">
        <v>2</v>
      </c>
      <c r="C13" s="24" t="s">
        <v>258</v>
      </c>
      <c r="D13" s="94" t="s">
        <v>382</v>
      </c>
      <c r="E13" s="94" t="s">
        <v>382</v>
      </c>
      <c r="F13" s="94">
        <v>5</v>
      </c>
      <c r="G13" s="94">
        <v>5</v>
      </c>
      <c r="H13" s="94" t="s">
        <v>382</v>
      </c>
      <c r="I13" s="94" t="s">
        <v>382</v>
      </c>
      <c r="J13" s="94">
        <v>5</v>
      </c>
      <c r="K13" s="94">
        <v>4.5</v>
      </c>
      <c r="L13" s="94">
        <v>4.5999999999999996</v>
      </c>
      <c r="M13" s="94">
        <v>5</v>
      </c>
      <c r="N13" s="94">
        <f t="shared" ref="N13:N18" si="3">SUM(D13:M13)</f>
        <v>29.1</v>
      </c>
      <c r="O13" s="94">
        <f t="shared" ref="O13:O18" si="4">AVERAGE(D13:M13)</f>
        <v>4.8500000000000005</v>
      </c>
      <c r="P13" s="107">
        <f t="shared" ref="P13:P18" si="5">RANK(O13,$O$12:$O$18,0)</f>
        <v>6</v>
      </c>
      <c r="Q13" s="92"/>
      <c r="R13" s="94" t="s">
        <v>651</v>
      </c>
      <c r="S13" s="28"/>
      <c r="T13" s="28"/>
    </row>
    <row r="14" spans="1:20">
      <c r="A14" s="163"/>
      <c r="B14" s="87">
        <v>3</v>
      </c>
      <c r="C14" s="24" t="s">
        <v>259</v>
      </c>
      <c r="D14" s="94">
        <v>5</v>
      </c>
      <c r="E14" s="94">
        <v>5</v>
      </c>
      <c r="F14" s="94">
        <v>4.8</v>
      </c>
      <c r="G14" s="94">
        <v>4.8</v>
      </c>
      <c r="H14" s="94" t="s">
        <v>382</v>
      </c>
      <c r="I14" s="94" t="s">
        <v>382</v>
      </c>
      <c r="J14" s="94" t="s">
        <v>382</v>
      </c>
      <c r="K14" s="94" t="s">
        <v>382</v>
      </c>
      <c r="L14" s="94">
        <v>4.8</v>
      </c>
      <c r="M14" s="94">
        <v>5</v>
      </c>
      <c r="N14" s="94">
        <f t="shared" si="3"/>
        <v>29.400000000000002</v>
      </c>
      <c r="O14" s="94">
        <f t="shared" si="4"/>
        <v>4.9000000000000004</v>
      </c>
      <c r="P14" s="107">
        <f t="shared" si="5"/>
        <v>4</v>
      </c>
      <c r="Q14" s="92"/>
      <c r="R14" s="92"/>
    </row>
    <row r="15" spans="1:20">
      <c r="A15" s="163"/>
      <c r="B15" s="87">
        <v>4</v>
      </c>
      <c r="C15" s="24" t="s">
        <v>260</v>
      </c>
      <c r="D15" s="94" t="s">
        <v>382</v>
      </c>
      <c r="E15" s="94" t="s">
        <v>382</v>
      </c>
      <c r="F15" s="94">
        <v>5</v>
      </c>
      <c r="G15" s="94">
        <v>5</v>
      </c>
      <c r="H15" s="94">
        <v>5</v>
      </c>
      <c r="I15" s="94">
        <v>4.8</v>
      </c>
      <c r="J15" s="94">
        <v>5</v>
      </c>
      <c r="K15" s="94">
        <v>5</v>
      </c>
      <c r="L15" s="94" t="s">
        <v>382</v>
      </c>
      <c r="M15" s="94" t="s">
        <v>382</v>
      </c>
      <c r="N15" s="94">
        <f t="shared" si="3"/>
        <v>29.8</v>
      </c>
      <c r="O15" s="94">
        <f t="shared" si="4"/>
        <v>4.9666666666666668</v>
      </c>
      <c r="P15" s="107">
        <f t="shared" si="5"/>
        <v>1</v>
      </c>
      <c r="Q15" s="92"/>
      <c r="R15" s="92"/>
    </row>
    <row r="16" spans="1:20">
      <c r="A16" s="163"/>
      <c r="B16" s="87">
        <v>5</v>
      </c>
      <c r="C16" s="24" t="s">
        <v>96</v>
      </c>
      <c r="D16" s="94" t="s">
        <v>382</v>
      </c>
      <c r="E16" s="94" t="s">
        <v>382</v>
      </c>
      <c r="F16" s="94">
        <v>5</v>
      </c>
      <c r="G16" s="94">
        <v>5</v>
      </c>
      <c r="H16" s="94">
        <v>5</v>
      </c>
      <c r="I16" s="94">
        <v>4.5999999999999996</v>
      </c>
      <c r="J16" s="94">
        <v>5</v>
      </c>
      <c r="K16" s="94">
        <v>5</v>
      </c>
      <c r="L16" s="94">
        <v>5</v>
      </c>
      <c r="M16" s="94">
        <v>5</v>
      </c>
      <c r="N16" s="94">
        <f t="shared" si="3"/>
        <v>39.6</v>
      </c>
      <c r="O16" s="94">
        <f t="shared" si="4"/>
        <v>4.95</v>
      </c>
      <c r="P16" s="107">
        <f t="shared" si="5"/>
        <v>3</v>
      </c>
      <c r="Q16" s="92"/>
      <c r="R16" s="92"/>
    </row>
    <row r="17" spans="1:19">
      <c r="A17" s="163"/>
      <c r="B17" s="87">
        <v>6</v>
      </c>
      <c r="C17" s="24" t="s">
        <v>261</v>
      </c>
      <c r="D17" s="94" t="s">
        <v>382</v>
      </c>
      <c r="E17" s="94" t="s">
        <v>382</v>
      </c>
      <c r="F17" s="94">
        <v>4.8</v>
      </c>
      <c r="G17" s="94">
        <v>5</v>
      </c>
      <c r="H17" s="94">
        <v>4.8</v>
      </c>
      <c r="I17" s="94">
        <v>4.8</v>
      </c>
      <c r="J17" s="94">
        <v>4.8</v>
      </c>
      <c r="K17" s="94">
        <v>5</v>
      </c>
      <c r="L17" s="94">
        <v>5</v>
      </c>
      <c r="M17" s="94">
        <v>5</v>
      </c>
      <c r="N17" s="94">
        <f t="shared" si="3"/>
        <v>39.200000000000003</v>
      </c>
      <c r="O17" s="94">
        <f t="shared" si="4"/>
        <v>4.9000000000000004</v>
      </c>
      <c r="P17" s="107">
        <f t="shared" si="5"/>
        <v>4</v>
      </c>
      <c r="Q17" s="92"/>
      <c r="R17" s="92"/>
      <c r="S17" s="28"/>
    </row>
    <row r="18" spans="1:19">
      <c r="A18" s="163"/>
      <c r="B18" s="87">
        <v>7</v>
      </c>
      <c r="C18" s="24" t="s">
        <v>262</v>
      </c>
      <c r="D18" s="94" t="s">
        <v>382</v>
      </c>
      <c r="E18" s="94" t="s">
        <v>382</v>
      </c>
      <c r="F18" s="94">
        <v>5</v>
      </c>
      <c r="G18" s="94">
        <v>5</v>
      </c>
      <c r="H18" s="94">
        <v>5</v>
      </c>
      <c r="I18" s="94">
        <v>4.7</v>
      </c>
      <c r="J18" s="94">
        <v>5</v>
      </c>
      <c r="K18" s="94">
        <v>5</v>
      </c>
      <c r="L18" s="94">
        <v>5</v>
      </c>
      <c r="M18" s="94">
        <v>5</v>
      </c>
      <c r="N18" s="94">
        <f t="shared" si="3"/>
        <v>39.700000000000003</v>
      </c>
      <c r="O18" s="94">
        <f t="shared" si="4"/>
        <v>4.9625000000000004</v>
      </c>
      <c r="P18" s="107">
        <f t="shared" si="5"/>
        <v>2</v>
      </c>
      <c r="Q18" s="92"/>
      <c r="R18" s="92"/>
    </row>
    <row r="19" spans="1:19">
      <c r="A19" s="163" t="s">
        <v>3</v>
      </c>
      <c r="B19" s="87">
        <v>1</v>
      </c>
      <c r="C19" s="24" t="s">
        <v>265</v>
      </c>
      <c r="D19" s="92" t="s">
        <v>382</v>
      </c>
      <c r="E19" s="92" t="s">
        <v>382</v>
      </c>
      <c r="F19" s="92" t="s">
        <v>382</v>
      </c>
      <c r="G19" s="92" t="s">
        <v>382</v>
      </c>
      <c r="H19" s="92" t="s">
        <v>382</v>
      </c>
      <c r="I19" s="92" t="s">
        <v>382</v>
      </c>
      <c r="J19" s="92" t="s">
        <v>382</v>
      </c>
      <c r="K19" s="92" t="s">
        <v>382</v>
      </c>
      <c r="L19" s="92" t="s">
        <v>382</v>
      </c>
      <c r="M19" s="92" t="s">
        <v>382</v>
      </c>
      <c r="N19" s="92">
        <v>0</v>
      </c>
      <c r="O19" s="92">
        <v>0</v>
      </c>
      <c r="P19" s="107" t="s">
        <v>382</v>
      </c>
      <c r="Q19" s="92"/>
      <c r="R19" s="92"/>
    </row>
    <row r="20" spans="1:19">
      <c r="A20" s="163"/>
      <c r="B20" s="87">
        <v>2</v>
      </c>
      <c r="C20" s="24" t="s">
        <v>266</v>
      </c>
      <c r="D20" s="92" t="s">
        <v>382</v>
      </c>
      <c r="E20" s="92" t="s">
        <v>382</v>
      </c>
      <c r="F20" s="92" t="s">
        <v>382</v>
      </c>
      <c r="G20" s="92" t="s">
        <v>382</v>
      </c>
      <c r="H20" s="92" t="s">
        <v>382</v>
      </c>
      <c r="I20" s="92" t="s">
        <v>382</v>
      </c>
      <c r="J20" s="92" t="s">
        <v>382</v>
      </c>
      <c r="K20" s="92" t="s">
        <v>382</v>
      </c>
      <c r="L20" s="92" t="s">
        <v>382</v>
      </c>
      <c r="M20" s="92" t="s">
        <v>382</v>
      </c>
      <c r="N20" s="92">
        <v>0</v>
      </c>
      <c r="O20" s="92">
        <v>0</v>
      </c>
      <c r="P20" s="107" t="s">
        <v>382</v>
      </c>
      <c r="Q20" s="92"/>
      <c r="R20" s="92"/>
    </row>
    <row r="21" spans="1:19">
      <c r="A21" s="163"/>
      <c r="B21" s="87">
        <v>3</v>
      </c>
      <c r="C21" s="24" t="s">
        <v>130</v>
      </c>
      <c r="D21" s="92" t="s">
        <v>382</v>
      </c>
      <c r="E21" s="92" t="s">
        <v>382</v>
      </c>
      <c r="F21" s="92">
        <v>4.5999999999999996</v>
      </c>
      <c r="G21" s="92">
        <v>5</v>
      </c>
      <c r="H21" s="92">
        <v>4.8</v>
      </c>
      <c r="I21" s="92">
        <v>5</v>
      </c>
      <c r="J21" s="92">
        <v>5</v>
      </c>
      <c r="K21" s="92">
        <v>5</v>
      </c>
      <c r="L21" s="92">
        <v>5</v>
      </c>
      <c r="M21" s="92">
        <v>5</v>
      </c>
      <c r="N21" s="92">
        <v>39.4</v>
      </c>
      <c r="O21" s="92">
        <v>4.9249999999999998</v>
      </c>
      <c r="P21" s="107">
        <f>RANK(O21,$O$21:$O$26,0)</f>
        <v>2</v>
      </c>
      <c r="Q21" s="92"/>
      <c r="R21" s="92"/>
    </row>
    <row r="22" spans="1:19">
      <c r="A22" s="163"/>
      <c r="B22" s="87">
        <v>4</v>
      </c>
      <c r="C22" s="24" t="s">
        <v>132</v>
      </c>
      <c r="D22" s="92" t="s">
        <v>382</v>
      </c>
      <c r="E22" s="92" t="s">
        <v>382</v>
      </c>
      <c r="F22" s="92">
        <v>4.8</v>
      </c>
      <c r="G22" s="92">
        <v>5</v>
      </c>
      <c r="H22" s="92">
        <v>4.8</v>
      </c>
      <c r="I22" s="92">
        <v>5</v>
      </c>
      <c r="J22" s="92">
        <v>4.8</v>
      </c>
      <c r="K22" s="92">
        <v>5</v>
      </c>
      <c r="L22" s="92">
        <v>4.8</v>
      </c>
      <c r="M22" s="92">
        <v>5</v>
      </c>
      <c r="N22" s="92">
        <v>39.200000000000003</v>
      </c>
      <c r="O22" s="92">
        <v>4.9000000000000004</v>
      </c>
      <c r="P22" s="107">
        <f t="shared" ref="P22:P26" si="6">RANK(O22,$O$21:$O$26,0)</f>
        <v>3</v>
      </c>
      <c r="Q22" s="92"/>
      <c r="R22" s="92"/>
    </row>
    <row r="23" spans="1:19">
      <c r="A23" s="163"/>
      <c r="B23" s="87">
        <v>5</v>
      </c>
      <c r="C23" s="24" t="s">
        <v>267</v>
      </c>
      <c r="D23" s="92" t="s">
        <v>382</v>
      </c>
      <c r="E23" s="92" t="s">
        <v>382</v>
      </c>
      <c r="F23" s="92">
        <v>4.8</v>
      </c>
      <c r="G23" s="92">
        <v>5</v>
      </c>
      <c r="H23" s="92">
        <v>5</v>
      </c>
      <c r="I23" s="92">
        <v>5</v>
      </c>
      <c r="J23" s="92">
        <v>5</v>
      </c>
      <c r="K23" s="92">
        <v>5</v>
      </c>
      <c r="L23" s="92">
        <v>4.4000000000000004</v>
      </c>
      <c r="M23" s="92">
        <v>5</v>
      </c>
      <c r="N23" s="92">
        <v>39.200000000000003</v>
      </c>
      <c r="O23" s="92">
        <v>4.9000000000000004</v>
      </c>
      <c r="P23" s="107">
        <f t="shared" si="6"/>
        <v>3</v>
      </c>
      <c r="Q23" s="92"/>
      <c r="R23" s="92"/>
    </row>
    <row r="24" spans="1:19">
      <c r="A24" s="163"/>
      <c r="B24" s="87">
        <v>7</v>
      </c>
      <c r="C24" s="24" t="s">
        <v>268</v>
      </c>
      <c r="D24" s="92" t="s">
        <v>382</v>
      </c>
      <c r="E24" s="92" t="s">
        <v>382</v>
      </c>
      <c r="F24" s="92">
        <v>4.8</v>
      </c>
      <c r="G24" s="92">
        <v>5</v>
      </c>
      <c r="H24" s="92">
        <v>5</v>
      </c>
      <c r="I24" s="92">
        <v>5</v>
      </c>
      <c r="J24" s="92">
        <v>5</v>
      </c>
      <c r="K24" s="92">
        <v>5</v>
      </c>
      <c r="L24" s="92">
        <v>5</v>
      </c>
      <c r="M24" s="92">
        <v>5</v>
      </c>
      <c r="N24" s="92">
        <v>39.799999999999997</v>
      </c>
      <c r="O24" s="92">
        <v>4.9749999999999996</v>
      </c>
      <c r="P24" s="107">
        <f t="shared" si="6"/>
        <v>1</v>
      </c>
      <c r="Q24" s="92"/>
      <c r="R24" s="92"/>
    </row>
    <row r="25" spans="1:19">
      <c r="A25" s="163"/>
      <c r="B25" s="87">
        <v>8</v>
      </c>
      <c r="C25" s="24" t="s">
        <v>269</v>
      </c>
      <c r="D25" s="92" t="s">
        <v>382</v>
      </c>
      <c r="E25" s="92" t="s">
        <v>382</v>
      </c>
      <c r="F25" s="92">
        <v>4.8</v>
      </c>
      <c r="G25" s="92">
        <v>5</v>
      </c>
      <c r="H25" s="92">
        <v>4.4000000000000004</v>
      </c>
      <c r="I25" s="92">
        <v>5</v>
      </c>
      <c r="J25" s="92">
        <v>4.8</v>
      </c>
      <c r="K25" s="92">
        <v>5</v>
      </c>
      <c r="L25" s="92">
        <v>4.2</v>
      </c>
      <c r="M25" s="92">
        <v>5</v>
      </c>
      <c r="N25" s="92">
        <v>38.200000000000003</v>
      </c>
      <c r="O25" s="92">
        <v>4.7750000000000004</v>
      </c>
      <c r="P25" s="107">
        <f t="shared" si="6"/>
        <v>6</v>
      </c>
      <c r="Q25" s="92"/>
      <c r="R25" s="92"/>
    </row>
    <row r="26" spans="1:19" ht="21" customHeight="1">
      <c r="A26" s="163"/>
      <c r="B26" s="87">
        <v>9</v>
      </c>
      <c r="C26" s="24" t="s">
        <v>270</v>
      </c>
      <c r="D26" s="92" t="s">
        <v>382</v>
      </c>
      <c r="E26" s="92" t="s">
        <v>382</v>
      </c>
      <c r="F26" s="92">
        <v>4.8</v>
      </c>
      <c r="G26" s="92">
        <v>5</v>
      </c>
      <c r="H26" s="92">
        <v>5</v>
      </c>
      <c r="I26" s="92">
        <v>5</v>
      </c>
      <c r="J26" s="92" t="s">
        <v>382</v>
      </c>
      <c r="K26" s="92" t="s">
        <v>382</v>
      </c>
      <c r="L26" s="92">
        <v>4.5999999999999996</v>
      </c>
      <c r="M26" s="92">
        <v>5</v>
      </c>
      <c r="N26" s="92">
        <v>29.4</v>
      </c>
      <c r="O26" s="92">
        <v>4.9000000000000004</v>
      </c>
      <c r="P26" s="107">
        <f t="shared" si="6"/>
        <v>3</v>
      </c>
      <c r="Q26" s="92"/>
      <c r="R26" s="92"/>
    </row>
    <row r="27" spans="1:19">
      <c r="A27" s="164" t="s">
        <v>4</v>
      </c>
      <c r="B27" s="88">
        <v>1</v>
      </c>
      <c r="C27" s="103" t="s">
        <v>313</v>
      </c>
      <c r="D27" s="104">
        <v>5</v>
      </c>
      <c r="E27" s="104">
        <v>5</v>
      </c>
      <c r="F27" s="104">
        <v>4.8</v>
      </c>
      <c r="G27" s="104">
        <v>5</v>
      </c>
      <c r="H27" s="104">
        <v>4.9000000000000004</v>
      </c>
      <c r="I27" s="104">
        <v>5</v>
      </c>
      <c r="J27" s="104">
        <v>4.8</v>
      </c>
      <c r="K27" s="104">
        <v>5</v>
      </c>
      <c r="L27" s="104">
        <v>5</v>
      </c>
      <c r="M27" s="104">
        <v>5</v>
      </c>
      <c r="N27" s="104">
        <f t="shared" ref="N27:N33" si="7">SUM(D27:M27)</f>
        <v>49.5</v>
      </c>
      <c r="O27" s="105">
        <f t="shared" ref="O27:O33" si="8">AVERAGE(D27:N27)</f>
        <v>9</v>
      </c>
      <c r="P27" s="107">
        <f>RANK(O27,$O$27:$O$33,0)</f>
        <v>6</v>
      </c>
      <c r="Q27" s="92"/>
      <c r="R27" s="92"/>
    </row>
    <row r="28" spans="1:19">
      <c r="A28" s="164"/>
      <c r="B28" s="88">
        <v>2</v>
      </c>
      <c r="C28" s="103" t="s">
        <v>136</v>
      </c>
      <c r="D28" s="104">
        <v>5</v>
      </c>
      <c r="E28" s="104">
        <v>5</v>
      </c>
      <c r="F28" s="104">
        <v>4.9000000000000004</v>
      </c>
      <c r="G28" s="104">
        <v>5</v>
      </c>
      <c r="H28" s="104">
        <v>5</v>
      </c>
      <c r="I28" s="104">
        <v>5</v>
      </c>
      <c r="J28" s="104">
        <v>4.7</v>
      </c>
      <c r="K28" s="104">
        <v>5</v>
      </c>
      <c r="L28" s="104">
        <v>5</v>
      </c>
      <c r="M28" s="104">
        <v>5</v>
      </c>
      <c r="N28" s="104">
        <f t="shared" si="7"/>
        <v>49.6</v>
      </c>
      <c r="O28" s="105">
        <f t="shared" si="8"/>
        <v>9.0181818181818176</v>
      </c>
      <c r="P28" s="107">
        <f t="shared" ref="P28:P33" si="9">RANK(O28,$O$27:$O$33,0)</f>
        <v>5</v>
      </c>
      <c r="Q28" s="92"/>
      <c r="R28" s="92"/>
    </row>
    <row r="29" spans="1:19">
      <c r="A29" s="164"/>
      <c r="B29" s="88">
        <v>3</v>
      </c>
      <c r="C29" s="103" t="s">
        <v>138</v>
      </c>
      <c r="D29" s="104">
        <v>5</v>
      </c>
      <c r="E29" s="104">
        <v>5</v>
      </c>
      <c r="F29" s="104">
        <v>4.8</v>
      </c>
      <c r="G29" s="104">
        <v>5</v>
      </c>
      <c r="H29" s="104">
        <v>5</v>
      </c>
      <c r="I29" s="104">
        <v>5</v>
      </c>
      <c r="J29" s="104">
        <v>5</v>
      </c>
      <c r="K29" s="104">
        <v>5</v>
      </c>
      <c r="L29" s="104">
        <v>5</v>
      </c>
      <c r="M29" s="104">
        <v>5</v>
      </c>
      <c r="N29" s="104">
        <f t="shared" si="7"/>
        <v>49.8</v>
      </c>
      <c r="O29" s="105">
        <f t="shared" si="8"/>
        <v>9.0545454545454547</v>
      </c>
      <c r="P29" s="107">
        <f t="shared" si="9"/>
        <v>2</v>
      </c>
      <c r="Q29" s="92"/>
      <c r="R29" s="92"/>
    </row>
    <row r="30" spans="1:19">
      <c r="A30" s="164"/>
      <c r="B30" s="88">
        <v>4</v>
      </c>
      <c r="C30" s="103" t="s">
        <v>142</v>
      </c>
      <c r="D30" s="104">
        <v>5</v>
      </c>
      <c r="E30" s="104">
        <v>5</v>
      </c>
      <c r="F30" s="104">
        <v>4.9000000000000004</v>
      </c>
      <c r="G30" s="104">
        <v>5</v>
      </c>
      <c r="H30" s="104">
        <v>5</v>
      </c>
      <c r="I30" s="104">
        <v>5</v>
      </c>
      <c r="J30" s="104">
        <v>5</v>
      </c>
      <c r="K30" s="104">
        <v>5</v>
      </c>
      <c r="L30" s="104">
        <v>5</v>
      </c>
      <c r="M30" s="104">
        <v>5</v>
      </c>
      <c r="N30" s="104">
        <f t="shared" si="7"/>
        <v>49.9</v>
      </c>
      <c r="O30" s="105">
        <f t="shared" si="8"/>
        <v>9.0727272727272723</v>
      </c>
      <c r="P30" s="107">
        <f t="shared" si="9"/>
        <v>1</v>
      </c>
      <c r="Q30" s="92"/>
      <c r="R30" s="92"/>
    </row>
    <row r="31" spans="1:19">
      <c r="A31" s="164"/>
      <c r="B31" s="88">
        <v>5</v>
      </c>
      <c r="C31" s="103" t="s">
        <v>316</v>
      </c>
      <c r="D31" s="104">
        <v>5</v>
      </c>
      <c r="E31" s="104">
        <v>5</v>
      </c>
      <c r="F31" s="104">
        <v>4.7</v>
      </c>
      <c r="G31" s="104">
        <v>5</v>
      </c>
      <c r="H31" s="104">
        <v>5</v>
      </c>
      <c r="I31" s="104">
        <v>5</v>
      </c>
      <c r="J31" s="104">
        <v>5</v>
      </c>
      <c r="K31" s="104">
        <v>5</v>
      </c>
      <c r="L31" s="104">
        <v>5</v>
      </c>
      <c r="M31" s="104">
        <v>5</v>
      </c>
      <c r="N31" s="104">
        <f t="shared" si="7"/>
        <v>49.7</v>
      </c>
      <c r="O31" s="105">
        <f t="shared" si="8"/>
        <v>9.036363636363637</v>
      </c>
      <c r="P31" s="107">
        <f t="shared" si="9"/>
        <v>3</v>
      </c>
      <c r="Q31" s="92"/>
      <c r="R31" s="92"/>
    </row>
    <row r="32" spans="1:19">
      <c r="A32" s="164"/>
      <c r="B32" s="88"/>
      <c r="C32" s="103" t="s">
        <v>314</v>
      </c>
      <c r="D32" s="104">
        <v>5</v>
      </c>
      <c r="E32" s="104">
        <v>5</v>
      </c>
      <c r="F32" s="104">
        <v>4.5999999999999996</v>
      </c>
      <c r="G32" s="104">
        <v>5</v>
      </c>
      <c r="H32" s="104">
        <v>4.9000000000000004</v>
      </c>
      <c r="I32" s="104">
        <v>5</v>
      </c>
      <c r="J32" s="104">
        <v>4.9000000000000004</v>
      </c>
      <c r="K32" s="104">
        <v>5</v>
      </c>
      <c r="L32" s="104">
        <v>5</v>
      </c>
      <c r="M32" s="104">
        <v>5</v>
      </c>
      <c r="N32" s="104">
        <f t="shared" si="7"/>
        <v>49.4</v>
      </c>
      <c r="O32" s="105">
        <f t="shared" si="8"/>
        <v>8.9818181818181824</v>
      </c>
      <c r="P32" s="107">
        <f t="shared" si="9"/>
        <v>7</v>
      </c>
      <c r="Q32" s="92"/>
      <c r="R32" s="92"/>
    </row>
    <row r="33" spans="1:18">
      <c r="A33" s="164"/>
      <c r="B33" s="88">
        <v>6</v>
      </c>
      <c r="C33" s="104" t="s">
        <v>315</v>
      </c>
      <c r="D33" s="104">
        <v>5</v>
      </c>
      <c r="E33" s="104">
        <v>5</v>
      </c>
      <c r="F33" s="104">
        <v>4.7</v>
      </c>
      <c r="G33" s="104">
        <v>5</v>
      </c>
      <c r="H33" s="104">
        <v>5</v>
      </c>
      <c r="I33" s="104">
        <v>5</v>
      </c>
      <c r="J33" s="104">
        <v>5</v>
      </c>
      <c r="K33" s="104">
        <v>5</v>
      </c>
      <c r="L33" s="104">
        <v>5</v>
      </c>
      <c r="M33" s="104">
        <v>5</v>
      </c>
      <c r="N33" s="104">
        <f t="shared" si="7"/>
        <v>49.7</v>
      </c>
      <c r="O33" s="105">
        <f t="shared" si="8"/>
        <v>9.036363636363637</v>
      </c>
      <c r="P33" s="107">
        <f t="shared" si="9"/>
        <v>3</v>
      </c>
      <c r="Q33" s="92"/>
      <c r="R33" s="92"/>
    </row>
    <row r="34" spans="1:18">
      <c r="A34" s="161" t="s">
        <v>5</v>
      </c>
      <c r="B34" s="89">
        <v>1</v>
      </c>
      <c r="C34" s="48" t="s">
        <v>170</v>
      </c>
      <c r="D34" s="93">
        <v>5</v>
      </c>
      <c r="E34" s="93">
        <v>0</v>
      </c>
      <c r="F34" s="93">
        <v>5</v>
      </c>
      <c r="G34" s="93">
        <v>5</v>
      </c>
      <c r="H34" s="93">
        <v>5</v>
      </c>
      <c r="I34" s="93">
        <v>5</v>
      </c>
      <c r="J34" s="93">
        <v>5</v>
      </c>
      <c r="K34" s="93">
        <v>5</v>
      </c>
      <c r="L34" s="93" t="s">
        <v>382</v>
      </c>
      <c r="M34" s="93" t="s">
        <v>382</v>
      </c>
      <c r="N34" s="93">
        <f>SUM(D34:M34)</f>
        <v>35</v>
      </c>
      <c r="O34" s="93">
        <f>AVERAGE(D34:M34)</f>
        <v>4.375</v>
      </c>
      <c r="P34" s="107">
        <f>RANK(O34,$O$34:$O$44,0)</f>
        <v>10</v>
      </c>
      <c r="Q34" s="92"/>
      <c r="R34" s="92"/>
    </row>
    <row r="35" spans="1:18">
      <c r="A35" s="161"/>
      <c r="B35" s="89">
        <v>2</v>
      </c>
      <c r="C35" s="48" t="s">
        <v>173</v>
      </c>
      <c r="D35" s="93">
        <v>5</v>
      </c>
      <c r="E35" s="93">
        <v>5</v>
      </c>
      <c r="F35" s="93">
        <v>5</v>
      </c>
      <c r="G35" s="93">
        <v>5</v>
      </c>
      <c r="H35" s="93">
        <v>5</v>
      </c>
      <c r="I35" s="93">
        <v>5</v>
      </c>
      <c r="J35" s="93">
        <v>5</v>
      </c>
      <c r="K35" s="93">
        <v>5</v>
      </c>
      <c r="L35" s="93" t="s">
        <v>382</v>
      </c>
      <c r="M35" s="93" t="s">
        <v>382</v>
      </c>
      <c r="N35" s="93">
        <f t="shared" ref="N35:N44" si="10">SUM(D35:M35)</f>
        <v>40</v>
      </c>
      <c r="O35" s="93">
        <f t="shared" ref="O35:O44" si="11">AVERAGE(D35:M35)</f>
        <v>5</v>
      </c>
      <c r="P35" s="107">
        <f t="shared" ref="P35:P44" si="12">RANK(O35,$O$34:$O$44,0)</f>
        <v>1</v>
      </c>
      <c r="Q35" s="92"/>
      <c r="R35" s="92"/>
    </row>
    <row r="36" spans="1:18">
      <c r="A36" s="161"/>
      <c r="B36" s="89">
        <v>3</v>
      </c>
      <c r="C36" s="48" t="s">
        <v>177</v>
      </c>
      <c r="D36" s="93">
        <v>5</v>
      </c>
      <c r="E36" s="93">
        <v>5</v>
      </c>
      <c r="F36" s="93">
        <v>5</v>
      </c>
      <c r="G36" s="93">
        <v>5</v>
      </c>
      <c r="H36" s="93">
        <v>5</v>
      </c>
      <c r="I36" s="93">
        <v>5</v>
      </c>
      <c r="J36" s="93">
        <v>5</v>
      </c>
      <c r="K36" s="93">
        <v>4</v>
      </c>
      <c r="L36" s="93" t="s">
        <v>382</v>
      </c>
      <c r="M36" s="93" t="s">
        <v>382</v>
      </c>
      <c r="N36" s="93">
        <f t="shared" si="10"/>
        <v>39</v>
      </c>
      <c r="O36" s="93">
        <f t="shared" si="11"/>
        <v>4.875</v>
      </c>
      <c r="P36" s="107">
        <f t="shared" si="12"/>
        <v>5</v>
      </c>
      <c r="Q36" s="92"/>
      <c r="R36" s="92"/>
    </row>
    <row r="37" spans="1:18">
      <c r="A37" s="161"/>
      <c r="B37" s="89">
        <v>4</v>
      </c>
      <c r="C37" s="48" t="s">
        <v>180</v>
      </c>
      <c r="D37" s="93">
        <v>5</v>
      </c>
      <c r="E37" s="93">
        <v>5</v>
      </c>
      <c r="F37" s="93">
        <v>5</v>
      </c>
      <c r="G37" s="93">
        <v>4</v>
      </c>
      <c r="H37" s="93">
        <v>5</v>
      </c>
      <c r="I37" s="93">
        <v>5</v>
      </c>
      <c r="J37" s="93">
        <v>5</v>
      </c>
      <c r="K37" s="93">
        <v>5</v>
      </c>
      <c r="L37" s="93" t="s">
        <v>382</v>
      </c>
      <c r="M37" s="93" t="s">
        <v>382</v>
      </c>
      <c r="N37" s="93">
        <f t="shared" si="10"/>
        <v>39</v>
      </c>
      <c r="O37" s="93">
        <f t="shared" si="11"/>
        <v>4.875</v>
      </c>
      <c r="P37" s="107">
        <f t="shared" si="12"/>
        <v>5</v>
      </c>
      <c r="Q37" s="92"/>
      <c r="R37" s="92"/>
    </row>
    <row r="38" spans="1:18">
      <c r="A38" s="161"/>
      <c r="B38" s="89">
        <v>5</v>
      </c>
      <c r="C38" s="48" t="s">
        <v>340</v>
      </c>
      <c r="D38" s="93" t="s">
        <v>382</v>
      </c>
      <c r="E38" s="93" t="s">
        <v>382</v>
      </c>
      <c r="F38" s="93">
        <v>5</v>
      </c>
      <c r="G38" s="93">
        <v>5</v>
      </c>
      <c r="H38" s="93">
        <v>5</v>
      </c>
      <c r="I38" s="93">
        <v>5</v>
      </c>
      <c r="J38" s="93">
        <v>5</v>
      </c>
      <c r="K38" s="93">
        <v>5</v>
      </c>
      <c r="L38" s="93">
        <v>5</v>
      </c>
      <c r="M38" s="93">
        <v>5</v>
      </c>
      <c r="N38" s="93">
        <f t="shared" si="10"/>
        <v>40</v>
      </c>
      <c r="O38" s="93">
        <f t="shared" si="11"/>
        <v>5</v>
      </c>
      <c r="P38" s="107">
        <f t="shared" si="12"/>
        <v>1</v>
      </c>
      <c r="Q38" s="92"/>
      <c r="R38" s="92"/>
    </row>
    <row r="39" spans="1:18">
      <c r="A39" s="161"/>
      <c r="B39" s="89">
        <v>6</v>
      </c>
      <c r="C39" s="24" t="s">
        <v>183</v>
      </c>
      <c r="D39" s="93" t="s">
        <v>382</v>
      </c>
      <c r="E39" s="93" t="s">
        <v>382</v>
      </c>
      <c r="F39" s="93">
        <v>5</v>
      </c>
      <c r="G39" s="93">
        <v>5</v>
      </c>
      <c r="H39" s="93">
        <v>5</v>
      </c>
      <c r="I39" s="93">
        <v>5</v>
      </c>
      <c r="J39" s="93">
        <v>5</v>
      </c>
      <c r="K39" s="93">
        <v>5</v>
      </c>
      <c r="L39" s="93">
        <v>5</v>
      </c>
      <c r="M39" s="93">
        <v>5</v>
      </c>
      <c r="N39" s="93">
        <f t="shared" si="10"/>
        <v>40</v>
      </c>
      <c r="O39" s="93">
        <f t="shared" si="11"/>
        <v>5</v>
      </c>
      <c r="P39" s="107">
        <f t="shared" si="12"/>
        <v>1</v>
      </c>
      <c r="Q39" s="92"/>
      <c r="R39" s="92"/>
    </row>
    <row r="40" spans="1:18">
      <c r="A40" s="161"/>
      <c r="B40" s="89">
        <v>7</v>
      </c>
      <c r="C40" s="48" t="s">
        <v>186</v>
      </c>
      <c r="D40" s="93">
        <v>5</v>
      </c>
      <c r="E40" s="93">
        <v>5</v>
      </c>
      <c r="F40" s="93">
        <v>5</v>
      </c>
      <c r="G40" s="93">
        <v>4.5</v>
      </c>
      <c r="H40" s="93">
        <v>5</v>
      </c>
      <c r="I40" s="93">
        <v>5</v>
      </c>
      <c r="J40" s="93">
        <v>5</v>
      </c>
      <c r="K40" s="93">
        <v>5</v>
      </c>
      <c r="L40" s="93">
        <v>5</v>
      </c>
      <c r="M40" s="93">
        <v>5</v>
      </c>
      <c r="N40" s="93">
        <f t="shared" si="10"/>
        <v>49.5</v>
      </c>
      <c r="O40" s="93">
        <f t="shared" si="11"/>
        <v>4.95</v>
      </c>
      <c r="P40" s="107">
        <f t="shared" si="12"/>
        <v>4</v>
      </c>
      <c r="Q40" s="92"/>
      <c r="R40" s="92"/>
    </row>
    <row r="41" spans="1:18">
      <c r="A41" s="161"/>
      <c r="B41" s="89">
        <v>8</v>
      </c>
      <c r="C41" s="48" t="s">
        <v>188</v>
      </c>
      <c r="D41" s="93">
        <v>5</v>
      </c>
      <c r="E41" s="93">
        <v>5</v>
      </c>
      <c r="F41" s="93">
        <v>5</v>
      </c>
      <c r="G41" s="93">
        <v>4.5</v>
      </c>
      <c r="H41" s="93">
        <v>5</v>
      </c>
      <c r="I41" s="93">
        <v>5</v>
      </c>
      <c r="J41" s="93">
        <v>5</v>
      </c>
      <c r="K41" s="93">
        <v>4</v>
      </c>
      <c r="L41" s="93">
        <v>5</v>
      </c>
      <c r="M41" s="93">
        <v>5</v>
      </c>
      <c r="N41" s="93">
        <f t="shared" si="10"/>
        <v>48.5</v>
      </c>
      <c r="O41" s="93">
        <f t="shared" si="11"/>
        <v>4.8499999999999996</v>
      </c>
      <c r="P41" s="107">
        <f t="shared" si="12"/>
        <v>7</v>
      </c>
      <c r="Q41" s="92"/>
      <c r="R41" s="92"/>
    </row>
    <row r="42" spans="1:18">
      <c r="A42" s="161"/>
      <c r="B42" s="89">
        <v>9</v>
      </c>
      <c r="C42" s="48" t="s">
        <v>189</v>
      </c>
      <c r="D42" s="93">
        <v>5</v>
      </c>
      <c r="E42" s="93">
        <v>0</v>
      </c>
      <c r="F42" s="93">
        <v>5</v>
      </c>
      <c r="G42" s="93">
        <v>5</v>
      </c>
      <c r="H42" s="93">
        <v>5</v>
      </c>
      <c r="I42" s="93">
        <v>5</v>
      </c>
      <c r="J42" s="93">
        <v>5</v>
      </c>
      <c r="K42" s="93">
        <v>4</v>
      </c>
      <c r="L42" s="93">
        <v>4</v>
      </c>
      <c r="M42" s="93">
        <v>5</v>
      </c>
      <c r="N42" s="93">
        <f t="shared" si="10"/>
        <v>43</v>
      </c>
      <c r="O42" s="93">
        <f t="shared" si="11"/>
        <v>4.3</v>
      </c>
      <c r="P42" s="107">
        <f t="shared" si="12"/>
        <v>11</v>
      </c>
      <c r="Q42" s="92"/>
      <c r="R42" s="92"/>
    </row>
    <row r="43" spans="1:18">
      <c r="A43" s="161"/>
      <c r="B43" s="89">
        <v>10</v>
      </c>
      <c r="C43" s="48" t="s">
        <v>192</v>
      </c>
      <c r="D43" s="93">
        <v>5</v>
      </c>
      <c r="E43" s="93">
        <v>5</v>
      </c>
      <c r="F43" s="93">
        <v>5</v>
      </c>
      <c r="G43" s="93">
        <v>5</v>
      </c>
      <c r="H43" s="93">
        <v>5</v>
      </c>
      <c r="I43" s="93">
        <v>5</v>
      </c>
      <c r="J43" s="93">
        <v>5</v>
      </c>
      <c r="K43" s="93">
        <v>0</v>
      </c>
      <c r="L43" s="93">
        <v>4</v>
      </c>
      <c r="M43" s="93">
        <v>5</v>
      </c>
      <c r="N43" s="93">
        <f t="shared" si="10"/>
        <v>44</v>
      </c>
      <c r="O43" s="93">
        <f t="shared" si="11"/>
        <v>4.4000000000000004</v>
      </c>
      <c r="P43" s="107">
        <f t="shared" si="12"/>
        <v>9</v>
      </c>
      <c r="Q43" s="92"/>
      <c r="R43" s="92"/>
    </row>
    <row r="44" spans="1:18">
      <c r="A44" s="161"/>
      <c r="B44" s="89">
        <v>11</v>
      </c>
      <c r="C44" s="48" t="s">
        <v>194</v>
      </c>
      <c r="D44" s="93">
        <v>5</v>
      </c>
      <c r="E44" s="93">
        <v>5</v>
      </c>
      <c r="F44" s="93">
        <v>5</v>
      </c>
      <c r="G44" s="93">
        <v>5</v>
      </c>
      <c r="H44" s="93">
        <v>5</v>
      </c>
      <c r="I44" s="93">
        <v>5</v>
      </c>
      <c r="J44" s="93">
        <v>5</v>
      </c>
      <c r="K44" s="93">
        <v>0</v>
      </c>
      <c r="L44" s="93">
        <v>5</v>
      </c>
      <c r="M44" s="93">
        <v>5</v>
      </c>
      <c r="N44" s="93">
        <f t="shared" si="10"/>
        <v>45</v>
      </c>
      <c r="O44" s="93">
        <f t="shared" si="11"/>
        <v>4.5</v>
      </c>
      <c r="P44" s="107">
        <f t="shared" si="12"/>
        <v>8</v>
      </c>
      <c r="Q44" s="92"/>
      <c r="R44" s="92"/>
    </row>
    <row r="45" spans="1:18">
      <c r="A45" s="161" t="s">
        <v>6</v>
      </c>
      <c r="B45" s="89">
        <v>1</v>
      </c>
      <c r="C45" s="49" t="s">
        <v>199</v>
      </c>
      <c r="D45" s="93">
        <v>5</v>
      </c>
      <c r="E45" s="93">
        <v>5</v>
      </c>
      <c r="F45" s="93">
        <v>5</v>
      </c>
      <c r="G45" s="93">
        <v>5</v>
      </c>
      <c r="H45" s="93">
        <v>5</v>
      </c>
      <c r="I45" s="93">
        <v>5</v>
      </c>
      <c r="J45" s="93">
        <v>5</v>
      </c>
      <c r="K45" s="93">
        <v>5</v>
      </c>
      <c r="L45" s="93">
        <v>5</v>
      </c>
      <c r="M45" s="93">
        <v>5</v>
      </c>
      <c r="N45" s="93">
        <v>50</v>
      </c>
      <c r="O45" s="93">
        <v>10</v>
      </c>
      <c r="P45" s="107">
        <f>RANK(O45,$O$45:$O$50)</f>
        <v>1</v>
      </c>
      <c r="Q45" s="92"/>
      <c r="R45" s="92"/>
    </row>
    <row r="46" spans="1:18">
      <c r="A46" s="161"/>
      <c r="B46" s="89">
        <v>2</v>
      </c>
      <c r="C46" s="49" t="s">
        <v>355</v>
      </c>
      <c r="D46" s="93">
        <v>5</v>
      </c>
      <c r="E46" s="93">
        <v>5</v>
      </c>
      <c r="F46" s="93">
        <v>5</v>
      </c>
      <c r="G46" s="93">
        <v>5</v>
      </c>
      <c r="H46" s="93">
        <v>5</v>
      </c>
      <c r="I46" s="93">
        <v>5</v>
      </c>
      <c r="J46" s="93">
        <v>5</v>
      </c>
      <c r="K46" s="93">
        <v>5</v>
      </c>
      <c r="L46" s="93">
        <v>5</v>
      </c>
      <c r="M46" s="93">
        <v>5</v>
      </c>
      <c r="N46" s="93">
        <v>50</v>
      </c>
      <c r="O46" s="93">
        <v>10</v>
      </c>
      <c r="P46" s="107">
        <f t="shared" ref="P46:P50" si="13">RANK(O46,$O$45:$O$50)</f>
        <v>1</v>
      </c>
      <c r="Q46" s="92"/>
      <c r="R46" s="92"/>
    </row>
    <row r="47" spans="1:18">
      <c r="A47" s="161"/>
      <c r="B47" s="89">
        <v>3</v>
      </c>
      <c r="C47" s="49" t="s">
        <v>356</v>
      </c>
      <c r="D47" s="93">
        <v>5</v>
      </c>
      <c r="E47" s="93">
        <v>5</v>
      </c>
      <c r="F47" s="93">
        <v>5</v>
      </c>
      <c r="G47" s="93">
        <v>5</v>
      </c>
      <c r="H47" s="93">
        <v>5</v>
      </c>
      <c r="I47" s="93">
        <v>5</v>
      </c>
      <c r="J47" s="93">
        <v>5</v>
      </c>
      <c r="K47" s="93">
        <v>5</v>
      </c>
      <c r="L47" s="93">
        <v>5</v>
      </c>
      <c r="M47" s="93">
        <v>5</v>
      </c>
      <c r="N47" s="93">
        <v>50</v>
      </c>
      <c r="O47" s="93">
        <v>10</v>
      </c>
      <c r="P47" s="107">
        <f t="shared" si="13"/>
        <v>1</v>
      </c>
      <c r="Q47" s="92"/>
      <c r="R47" s="92"/>
    </row>
    <row r="48" spans="1:18">
      <c r="A48" s="161"/>
      <c r="B48" s="89">
        <v>4</v>
      </c>
      <c r="C48" s="49" t="s">
        <v>357</v>
      </c>
      <c r="D48" s="93">
        <v>5</v>
      </c>
      <c r="E48" s="93">
        <v>5</v>
      </c>
      <c r="F48" s="93">
        <v>5</v>
      </c>
      <c r="G48" s="93">
        <v>5</v>
      </c>
      <c r="H48" s="93">
        <v>5</v>
      </c>
      <c r="I48" s="93">
        <v>5</v>
      </c>
      <c r="J48" s="93">
        <v>5</v>
      </c>
      <c r="K48" s="93">
        <v>5</v>
      </c>
      <c r="L48" s="93">
        <v>5</v>
      </c>
      <c r="M48" s="93">
        <v>5</v>
      </c>
      <c r="N48" s="93">
        <v>50</v>
      </c>
      <c r="O48" s="93">
        <v>10</v>
      </c>
      <c r="P48" s="107">
        <f t="shared" si="13"/>
        <v>1</v>
      </c>
      <c r="Q48" s="92"/>
      <c r="R48" s="92"/>
    </row>
    <row r="49" spans="1:18">
      <c r="A49" s="161"/>
      <c r="B49" s="89">
        <v>5</v>
      </c>
      <c r="C49" s="49" t="s">
        <v>358</v>
      </c>
      <c r="D49" s="93">
        <v>5</v>
      </c>
      <c r="E49" s="93">
        <v>5</v>
      </c>
      <c r="F49" s="93">
        <v>5</v>
      </c>
      <c r="G49" s="93">
        <v>5</v>
      </c>
      <c r="H49" s="93">
        <v>5</v>
      </c>
      <c r="I49" s="93">
        <v>5</v>
      </c>
      <c r="J49" s="93">
        <v>5</v>
      </c>
      <c r="K49" s="93">
        <v>5</v>
      </c>
      <c r="L49" s="93">
        <v>5</v>
      </c>
      <c r="M49" s="93">
        <v>5</v>
      </c>
      <c r="N49" s="93">
        <v>50</v>
      </c>
      <c r="O49" s="93">
        <v>10</v>
      </c>
      <c r="P49" s="107">
        <f t="shared" si="13"/>
        <v>1</v>
      </c>
      <c r="Q49" s="92"/>
      <c r="R49" s="92"/>
    </row>
    <row r="50" spans="1:18">
      <c r="A50" s="161"/>
      <c r="B50" s="89">
        <v>6</v>
      </c>
      <c r="C50" s="49" t="s">
        <v>359</v>
      </c>
      <c r="D50" s="93">
        <v>5</v>
      </c>
      <c r="E50" s="93">
        <v>5</v>
      </c>
      <c r="F50" s="93">
        <v>5</v>
      </c>
      <c r="G50" s="93">
        <v>5</v>
      </c>
      <c r="H50" s="93">
        <v>5</v>
      </c>
      <c r="I50" s="93">
        <v>5</v>
      </c>
      <c r="J50" s="93">
        <v>5</v>
      </c>
      <c r="K50" s="93">
        <v>5</v>
      </c>
      <c r="L50" s="93">
        <v>5</v>
      </c>
      <c r="M50" s="93">
        <v>5</v>
      </c>
      <c r="N50" s="93">
        <v>50</v>
      </c>
      <c r="O50" s="93">
        <v>10</v>
      </c>
      <c r="P50" s="107">
        <f t="shared" si="13"/>
        <v>1</v>
      </c>
      <c r="Q50" s="92"/>
      <c r="R50" s="92"/>
    </row>
    <row r="51" spans="1:18">
      <c r="A51" s="24" t="s">
        <v>7</v>
      </c>
      <c r="B51" s="86">
        <v>1</v>
      </c>
      <c r="C51" s="24" t="s">
        <v>204</v>
      </c>
      <c r="D51" s="92">
        <v>5</v>
      </c>
      <c r="E51" s="92">
        <v>5</v>
      </c>
      <c r="F51" s="92">
        <v>5</v>
      </c>
      <c r="G51" s="92">
        <v>5</v>
      </c>
      <c r="H51" s="92">
        <v>5</v>
      </c>
      <c r="I51" s="92">
        <v>5</v>
      </c>
      <c r="J51" s="92">
        <v>5</v>
      </c>
      <c r="K51" s="92">
        <v>5</v>
      </c>
      <c r="L51" s="92">
        <v>5</v>
      </c>
      <c r="M51" s="92">
        <v>5</v>
      </c>
      <c r="N51" s="92">
        <v>50</v>
      </c>
      <c r="O51" s="92">
        <v>5</v>
      </c>
      <c r="P51" s="107">
        <v>1</v>
      </c>
      <c r="Q51" s="92"/>
      <c r="R51" s="92"/>
    </row>
    <row r="52" spans="1:18">
      <c r="A52" s="25"/>
      <c r="B52" s="9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7"/>
      <c r="O52" s="27"/>
      <c r="P52" s="90"/>
      <c r="Q52" s="25"/>
      <c r="R52" s="25"/>
    </row>
  </sheetData>
  <mergeCells count="7">
    <mergeCell ref="A34:A44"/>
    <mergeCell ref="A45:A50"/>
    <mergeCell ref="A1:R1"/>
    <mergeCell ref="A3:A11"/>
    <mergeCell ref="A12:A18"/>
    <mergeCell ref="A19:A26"/>
    <mergeCell ref="A27:A33"/>
  </mergeCells>
  <phoneticPr fontId="19" type="noConversion"/>
  <pageMargins left="0.7" right="0.7" top="0.75" bottom="0.75" header="0.3" footer="0.3"/>
  <ignoredErrors>
    <ignoredError sqref="N3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5"/>
  <sheetViews>
    <sheetView zoomScale="85" zoomScaleNormal="85" workbookViewId="0">
      <selection activeCell="H25" sqref="H25"/>
    </sheetView>
  </sheetViews>
  <sheetFormatPr defaultColWidth="8.25" defaultRowHeight="18.75"/>
  <cols>
    <col min="1" max="1" width="19.5" style="11" customWidth="1"/>
    <col min="2" max="3" width="21.375" style="11" customWidth="1"/>
    <col min="4" max="4" width="13.75" style="11" bestFit="1" customWidth="1"/>
    <col min="5" max="5" width="15.25" style="11" customWidth="1"/>
    <col min="6" max="6" width="8.5" style="11" customWidth="1"/>
    <col min="7" max="16384" width="8.25" style="11"/>
  </cols>
  <sheetData>
    <row r="1" spans="1:6" ht="22.5">
      <c r="A1" s="117" t="s">
        <v>383</v>
      </c>
      <c r="B1" s="117"/>
      <c r="C1" s="117"/>
      <c r="D1" s="117"/>
      <c r="E1" s="117"/>
      <c r="F1" s="117"/>
    </row>
    <row r="2" spans="1:6" s="17" customFormat="1" ht="20.25">
      <c r="A2" s="18" t="s">
        <v>21</v>
      </c>
      <c r="B2" s="18" t="s">
        <v>35</v>
      </c>
      <c r="C2" s="18" t="s">
        <v>24</v>
      </c>
      <c r="D2" s="19" t="s">
        <v>384</v>
      </c>
      <c r="E2" s="18" t="s">
        <v>37</v>
      </c>
      <c r="F2" s="18" t="s">
        <v>28</v>
      </c>
    </row>
    <row r="3" spans="1:6">
      <c r="A3" s="158" t="s">
        <v>1</v>
      </c>
      <c r="B3" s="158" t="s">
        <v>38</v>
      </c>
      <c r="C3" s="5" t="s">
        <v>39</v>
      </c>
      <c r="D3" s="50" t="s">
        <v>665</v>
      </c>
      <c r="E3" s="5">
        <v>2</v>
      </c>
      <c r="F3" s="5"/>
    </row>
    <row r="4" spans="1:6">
      <c r="A4" s="158"/>
      <c r="B4" s="158"/>
      <c r="C4" s="5" t="s">
        <v>385</v>
      </c>
      <c r="D4" s="50" t="s">
        <v>665</v>
      </c>
      <c r="E4" s="5">
        <v>2</v>
      </c>
      <c r="F4" s="5"/>
    </row>
    <row r="5" spans="1:6">
      <c r="A5" s="158"/>
      <c r="B5" s="158"/>
      <c r="C5" s="5" t="s">
        <v>386</v>
      </c>
      <c r="D5" s="50" t="s">
        <v>665</v>
      </c>
      <c r="E5" s="5">
        <v>2</v>
      </c>
      <c r="F5" s="5"/>
    </row>
    <row r="6" spans="1:6">
      <c r="A6" s="158"/>
      <c r="B6" s="158"/>
      <c r="C6" s="5" t="s">
        <v>387</v>
      </c>
      <c r="D6" s="50" t="s">
        <v>665</v>
      </c>
      <c r="E6" s="5">
        <v>2</v>
      </c>
      <c r="F6" s="5"/>
    </row>
    <row r="7" spans="1:6">
      <c r="A7" s="158"/>
      <c r="B7" s="158"/>
      <c r="C7" s="5" t="s">
        <v>388</v>
      </c>
      <c r="D7" s="50" t="s">
        <v>665</v>
      </c>
      <c r="E7" s="5">
        <v>2</v>
      </c>
      <c r="F7" s="5"/>
    </row>
    <row r="8" spans="1:6">
      <c r="A8" s="158"/>
      <c r="B8" s="158" t="s">
        <v>61</v>
      </c>
      <c r="C8" s="5" t="s">
        <v>389</v>
      </c>
      <c r="D8" s="50" t="s">
        <v>665</v>
      </c>
      <c r="E8" s="5">
        <v>2</v>
      </c>
      <c r="F8" s="5"/>
    </row>
    <row r="9" spans="1:6">
      <c r="A9" s="158"/>
      <c r="B9" s="158"/>
      <c r="C9" s="5" t="s">
        <v>390</v>
      </c>
      <c r="D9" s="51" t="s">
        <v>661</v>
      </c>
      <c r="E9" s="5">
        <v>2</v>
      </c>
      <c r="F9" s="5"/>
    </row>
    <row r="10" spans="1:6">
      <c r="A10" s="158"/>
      <c r="B10" s="158"/>
      <c r="C10" s="5" t="s">
        <v>62</v>
      </c>
      <c r="D10" s="115" t="s">
        <v>682</v>
      </c>
      <c r="E10" s="5">
        <v>2</v>
      </c>
      <c r="F10" s="5"/>
    </row>
    <row r="11" spans="1:6">
      <c r="A11" s="158"/>
      <c r="B11" s="158" t="s">
        <v>240</v>
      </c>
      <c r="C11" s="5" t="s">
        <v>391</v>
      </c>
      <c r="D11" s="115" t="s">
        <v>682</v>
      </c>
      <c r="E11" s="5">
        <v>2</v>
      </c>
      <c r="F11" s="5"/>
    </row>
    <row r="12" spans="1:6">
      <c r="A12" s="158"/>
      <c r="B12" s="158"/>
      <c r="C12" s="5" t="s">
        <v>392</v>
      </c>
      <c r="D12" s="115" t="s">
        <v>665</v>
      </c>
      <c r="E12" s="5">
        <v>2</v>
      </c>
      <c r="F12" s="5"/>
    </row>
    <row r="13" spans="1:6">
      <c r="A13" s="158"/>
      <c r="B13" s="158"/>
      <c r="C13" s="5" t="s">
        <v>51</v>
      </c>
      <c r="D13" s="115" t="s">
        <v>682</v>
      </c>
      <c r="E13" s="5">
        <v>2</v>
      </c>
      <c r="F13" s="5"/>
    </row>
    <row r="14" spans="1:6">
      <c r="A14" s="158"/>
      <c r="B14" s="158"/>
      <c r="C14" s="5" t="s">
        <v>393</v>
      </c>
      <c r="D14" s="115" t="s">
        <v>682</v>
      </c>
      <c r="E14" s="158">
        <v>4</v>
      </c>
      <c r="F14" s="158"/>
    </row>
    <row r="15" spans="1:6">
      <c r="A15" s="158"/>
      <c r="B15" s="158"/>
      <c r="C15" s="5" t="s">
        <v>393</v>
      </c>
      <c r="D15" s="115" t="s">
        <v>683</v>
      </c>
      <c r="E15" s="158"/>
      <c r="F15" s="158"/>
    </row>
    <row r="16" spans="1:6">
      <c r="A16" s="158"/>
      <c r="B16" s="158"/>
      <c r="C16" s="5" t="s">
        <v>50</v>
      </c>
      <c r="D16" s="115" t="s">
        <v>683</v>
      </c>
      <c r="E16" s="5">
        <v>2</v>
      </c>
      <c r="F16" s="5"/>
    </row>
    <row r="17" spans="1:6">
      <c r="A17" s="158"/>
      <c r="B17" s="158"/>
      <c r="C17" s="5" t="s">
        <v>394</v>
      </c>
      <c r="D17" s="115" t="s">
        <v>665</v>
      </c>
      <c r="E17" s="5">
        <v>2</v>
      </c>
      <c r="F17" s="5"/>
    </row>
    <row r="18" spans="1:6">
      <c r="A18" s="158"/>
      <c r="B18" s="158"/>
      <c r="C18" s="5" t="s">
        <v>395</v>
      </c>
      <c r="D18" s="115" t="s">
        <v>667</v>
      </c>
      <c r="E18" s="5">
        <v>2</v>
      </c>
      <c r="F18" s="5"/>
    </row>
    <row r="19" spans="1:6">
      <c r="A19" s="158"/>
      <c r="B19" s="158" t="s">
        <v>60</v>
      </c>
      <c r="C19" s="5" t="s">
        <v>396</v>
      </c>
      <c r="D19" s="115" t="s">
        <v>667</v>
      </c>
      <c r="E19" s="158">
        <v>4</v>
      </c>
      <c r="F19" s="158"/>
    </row>
    <row r="20" spans="1:6">
      <c r="A20" s="158"/>
      <c r="B20" s="158"/>
      <c r="C20" s="5" t="s">
        <v>396</v>
      </c>
      <c r="D20" s="115" t="s">
        <v>661</v>
      </c>
      <c r="E20" s="158"/>
      <c r="F20" s="158"/>
    </row>
    <row r="21" spans="1:6">
      <c r="A21" s="158"/>
      <c r="B21" s="158"/>
      <c r="C21" s="5" t="s">
        <v>397</v>
      </c>
      <c r="D21" s="51" t="s">
        <v>661</v>
      </c>
      <c r="E21" s="5">
        <v>2</v>
      </c>
      <c r="F21" s="5"/>
    </row>
    <row r="22" spans="1:6">
      <c r="A22" s="158"/>
      <c r="B22" s="158"/>
      <c r="C22" s="5" t="s">
        <v>398</v>
      </c>
      <c r="D22" s="50" t="s">
        <v>682</v>
      </c>
      <c r="E22" s="5">
        <v>2</v>
      </c>
      <c r="F22" s="5"/>
    </row>
    <row r="23" spans="1:6">
      <c r="A23" s="158"/>
      <c r="B23" s="5" t="s">
        <v>29</v>
      </c>
      <c r="C23" s="5" t="s">
        <v>399</v>
      </c>
      <c r="D23" s="50" t="s">
        <v>684</v>
      </c>
      <c r="E23" s="5">
        <v>2</v>
      </c>
      <c r="F23" s="5"/>
    </row>
    <row r="24" spans="1:6">
      <c r="A24" s="158"/>
      <c r="B24" s="158" t="s">
        <v>238</v>
      </c>
      <c r="C24" s="5" t="s">
        <v>64</v>
      </c>
      <c r="D24" s="51" t="s">
        <v>683</v>
      </c>
      <c r="E24" s="158">
        <v>8</v>
      </c>
      <c r="F24" s="158"/>
    </row>
    <row r="25" spans="1:6">
      <c r="A25" s="158"/>
      <c r="B25" s="158"/>
      <c r="C25" s="5" t="s">
        <v>64</v>
      </c>
      <c r="D25" s="51" t="s">
        <v>684</v>
      </c>
      <c r="E25" s="158"/>
      <c r="F25" s="158"/>
    </row>
    <row r="26" spans="1:6">
      <c r="A26" s="158"/>
      <c r="B26" s="158"/>
      <c r="C26" s="5" t="s">
        <v>64</v>
      </c>
      <c r="D26" s="51" t="s">
        <v>685</v>
      </c>
      <c r="E26" s="158"/>
      <c r="F26" s="158"/>
    </row>
    <row r="27" spans="1:6">
      <c r="A27" s="158"/>
      <c r="B27" s="158"/>
      <c r="C27" s="5" t="s">
        <v>64</v>
      </c>
      <c r="D27" s="51" t="s">
        <v>663</v>
      </c>
      <c r="E27" s="158"/>
      <c r="F27" s="158"/>
    </row>
    <row r="28" spans="1:6">
      <c r="A28" s="158"/>
      <c r="B28" s="158"/>
      <c r="C28" s="5" t="s">
        <v>66</v>
      </c>
      <c r="D28" s="51" t="s">
        <v>665</v>
      </c>
      <c r="E28" s="5">
        <v>2</v>
      </c>
      <c r="F28" s="5"/>
    </row>
    <row r="29" spans="1:6">
      <c r="A29" s="158"/>
      <c r="B29" s="158" t="s">
        <v>41</v>
      </c>
      <c r="C29" s="5" t="s">
        <v>42</v>
      </c>
      <c r="D29" s="51" t="s">
        <v>665</v>
      </c>
      <c r="E29" s="158">
        <v>6</v>
      </c>
      <c r="F29" s="158"/>
    </row>
    <row r="30" spans="1:6">
      <c r="A30" s="158"/>
      <c r="B30" s="158"/>
      <c r="C30" s="5" t="s">
        <v>42</v>
      </c>
      <c r="D30" s="51" t="s">
        <v>684</v>
      </c>
      <c r="E30" s="158"/>
      <c r="F30" s="158"/>
    </row>
    <row r="31" spans="1:6">
      <c r="A31" s="158"/>
      <c r="B31" s="158"/>
      <c r="C31" s="5" t="s">
        <v>42</v>
      </c>
      <c r="D31" s="51" t="s">
        <v>683</v>
      </c>
      <c r="E31" s="158"/>
      <c r="F31" s="158"/>
    </row>
    <row r="32" spans="1:6">
      <c r="A32" s="158" t="s">
        <v>2</v>
      </c>
      <c r="B32" s="158" t="s">
        <v>108</v>
      </c>
      <c r="C32" s="5" t="s">
        <v>109</v>
      </c>
      <c r="D32" s="50" t="s">
        <v>665</v>
      </c>
      <c r="E32" s="5">
        <v>2</v>
      </c>
      <c r="F32" s="5" t="s">
        <v>203</v>
      </c>
    </row>
    <row r="33" spans="1:6">
      <c r="A33" s="158"/>
      <c r="B33" s="158"/>
      <c r="C33" s="5" t="s">
        <v>400</v>
      </c>
      <c r="D33" s="50" t="s">
        <v>665</v>
      </c>
      <c r="E33" s="5">
        <v>2</v>
      </c>
      <c r="F33" s="5" t="s">
        <v>203</v>
      </c>
    </row>
    <row r="34" spans="1:6">
      <c r="A34" s="158"/>
      <c r="B34" s="5" t="s">
        <v>96</v>
      </c>
      <c r="C34" s="5" t="s">
        <v>401</v>
      </c>
      <c r="D34" s="50" t="s">
        <v>665</v>
      </c>
      <c r="E34" s="5">
        <v>2</v>
      </c>
      <c r="F34" s="5" t="s">
        <v>203</v>
      </c>
    </row>
    <row r="35" spans="1:6">
      <c r="A35" s="158"/>
      <c r="B35" s="5" t="s">
        <v>262</v>
      </c>
      <c r="C35" s="5" t="s">
        <v>402</v>
      </c>
      <c r="D35" s="50" t="s">
        <v>665</v>
      </c>
      <c r="E35" s="5">
        <v>2</v>
      </c>
      <c r="F35" s="5" t="s">
        <v>203</v>
      </c>
    </row>
    <row r="36" spans="1:6">
      <c r="A36" s="158" t="s">
        <v>3</v>
      </c>
      <c r="B36" s="158" t="s">
        <v>130</v>
      </c>
      <c r="C36" s="5" t="s">
        <v>131</v>
      </c>
      <c r="D36" s="50" t="s">
        <v>665</v>
      </c>
      <c r="E36" s="5">
        <v>2</v>
      </c>
      <c r="F36" s="5" t="s">
        <v>202</v>
      </c>
    </row>
    <row r="37" spans="1:6">
      <c r="A37" s="158"/>
      <c r="B37" s="158"/>
      <c r="C37" s="5" t="s">
        <v>403</v>
      </c>
      <c r="D37" s="50" t="s">
        <v>665</v>
      </c>
      <c r="E37" s="5">
        <v>2</v>
      </c>
      <c r="F37" s="5" t="s">
        <v>202</v>
      </c>
    </row>
    <row r="38" spans="1:6">
      <c r="A38" s="158"/>
      <c r="B38" s="158"/>
      <c r="C38" s="5" t="s">
        <v>131</v>
      </c>
      <c r="D38" s="51" t="s">
        <v>661</v>
      </c>
      <c r="E38" s="5">
        <v>2</v>
      </c>
      <c r="F38" s="5" t="s">
        <v>202</v>
      </c>
    </row>
    <row r="39" spans="1:6">
      <c r="A39" s="158"/>
      <c r="B39" s="158"/>
      <c r="C39" s="5" t="s">
        <v>131</v>
      </c>
      <c r="D39" s="115" t="s">
        <v>682</v>
      </c>
      <c r="E39" s="5">
        <v>2</v>
      </c>
      <c r="F39" s="5" t="s">
        <v>202</v>
      </c>
    </row>
    <row r="40" spans="1:6">
      <c r="A40" s="158"/>
      <c r="B40" s="5" t="s">
        <v>268</v>
      </c>
      <c r="C40" s="5" t="s">
        <v>404</v>
      </c>
      <c r="D40" s="115" t="s">
        <v>682</v>
      </c>
      <c r="E40" s="5">
        <v>2</v>
      </c>
      <c r="F40" s="5" t="s">
        <v>405</v>
      </c>
    </row>
    <row r="41" spans="1:6">
      <c r="A41" s="158"/>
      <c r="B41" s="158" t="s">
        <v>132</v>
      </c>
      <c r="C41" s="5" t="s">
        <v>406</v>
      </c>
      <c r="D41" s="115" t="s">
        <v>665</v>
      </c>
      <c r="E41" s="5">
        <v>2</v>
      </c>
      <c r="F41" s="5" t="s">
        <v>202</v>
      </c>
    </row>
    <row r="42" spans="1:6">
      <c r="A42" s="158"/>
      <c r="B42" s="158"/>
      <c r="C42" s="5" t="s">
        <v>406</v>
      </c>
      <c r="D42" s="115" t="s">
        <v>682</v>
      </c>
      <c r="E42" s="5">
        <v>2</v>
      </c>
      <c r="F42" s="5" t="s">
        <v>202</v>
      </c>
    </row>
    <row r="43" spans="1:6">
      <c r="A43" s="158"/>
      <c r="B43" s="158"/>
      <c r="C43" s="5" t="s">
        <v>407</v>
      </c>
      <c r="D43" s="115" t="s">
        <v>682</v>
      </c>
      <c r="E43" s="5">
        <v>2</v>
      </c>
      <c r="F43" s="5" t="s">
        <v>202</v>
      </c>
    </row>
    <row r="44" spans="1:6">
      <c r="A44" s="158"/>
      <c r="B44" s="158"/>
      <c r="C44" s="5" t="s">
        <v>408</v>
      </c>
      <c r="D44" s="115" t="s">
        <v>683</v>
      </c>
      <c r="E44" s="5">
        <v>2</v>
      </c>
      <c r="F44" s="5" t="s">
        <v>203</v>
      </c>
    </row>
    <row r="45" spans="1:6">
      <c r="A45" s="158"/>
      <c r="B45" s="158" t="s">
        <v>269</v>
      </c>
      <c r="C45" s="5" t="s">
        <v>409</v>
      </c>
      <c r="D45" s="115" t="s">
        <v>683</v>
      </c>
      <c r="E45" s="5">
        <v>2</v>
      </c>
      <c r="F45" s="5" t="s">
        <v>202</v>
      </c>
    </row>
    <row r="46" spans="1:6">
      <c r="A46" s="158"/>
      <c r="B46" s="158"/>
      <c r="C46" s="5" t="s">
        <v>410</v>
      </c>
      <c r="D46" s="115" t="s">
        <v>665</v>
      </c>
      <c r="E46" s="5">
        <v>2</v>
      </c>
      <c r="F46" s="5" t="s">
        <v>202</v>
      </c>
    </row>
    <row r="47" spans="1:6">
      <c r="A47" s="158"/>
      <c r="B47" s="158"/>
      <c r="C47" s="5" t="s">
        <v>411</v>
      </c>
      <c r="D47" s="115" t="s">
        <v>667</v>
      </c>
      <c r="E47" s="5">
        <v>2</v>
      </c>
      <c r="F47" s="5" t="s">
        <v>202</v>
      </c>
    </row>
    <row r="48" spans="1:6">
      <c r="A48" s="158"/>
      <c r="B48" s="158" t="s">
        <v>267</v>
      </c>
      <c r="C48" s="5" t="s">
        <v>412</v>
      </c>
      <c r="D48" s="115" t="s">
        <v>667</v>
      </c>
      <c r="E48" s="5">
        <v>2</v>
      </c>
      <c r="F48" s="5" t="s">
        <v>413</v>
      </c>
    </row>
    <row r="49" spans="1:6">
      <c r="A49" s="158"/>
      <c r="B49" s="158"/>
      <c r="C49" s="5" t="s">
        <v>414</v>
      </c>
      <c r="D49" s="115" t="s">
        <v>661</v>
      </c>
      <c r="E49" s="5">
        <v>2</v>
      </c>
      <c r="F49" s="5" t="s">
        <v>413</v>
      </c>
    </row>
    <row r="50" spans="1:6">
      <c r="A50" s="158"/>
      <c r="B50" s="158"/>
      <c r="C50" s="5" t="s">
        <v>415</v>
      </c>
      <c r="D50" s="51" t="s">
        <v>661</v>
      </c>
      <c r="E50" s="5">
        <v>2</v>
      </c>
      <c r="F50" s="5" t="s">
        <v>203</v>
      </c>
    </row>
    <row r="51" spans="1:6">
      <c r="A51" s="158"/>
      <c r="B51" s="168" t="s">
        <v>416</v>
      </c>
      <c r="C51" s="5" t="s">
        <v>417</v>
      </c>
      <c r="D51" s="50" t="s">
        <v>682</v>
      </c>
      <c r="E51" s="5">
        <v>2</v>
      </c>
      <c r="F51" s="5" t="s">
        <v>203</v>
      </c>
    </row>
    <row r="52" spans="1:6">
      <c r="A52" s="158"/>
      <c r="B52" s="168"/>
      <c r="C52" s="5" t="s">
        <v>418</v>
      </c>
      <c r="D52" s="50" t="s">
        <v>684</v>
      </c>
      <c r="E52" s="5">
        <v>2</v>
      </c>
      <c r="F52" s="5" t="s">
        <v>203</v>
      </c>
    </row>
    <row r="53" spans="1:6">
      <c r="A53" s="158"/>
      <c r="B53" s="168"/>
      <c r="C53" s="5" t="s">
        <v>414</v>
      </c>
      <c r="D53" s="51" t="s">
        <v>683</v>
      </c>
      <c r="E53" s="5">
        <v>2</v>
      </c>
      <c r="F53" s="5" t="s">
        <v>203</v>
      </c>
    </row>
    <row r="54" spans="1:6">
      <c r="A54" s="158"/>
      <c r="B54" s="158" t="s">
        <v>269</v>
      </c>
      <c r="C54" s="5" t="s">
        <v>419</v>
      </c>
      <c r="D54" s="51" t="s">
        <v>684</v>
      </c>
      <c r="E54" s="5">
        <v>2</v>
      </c>
      <c r="F54" s="5" t="s">
        <v>202</v>
      </c>
    </row>
    <row r="55" spans="1:6">
      <c r="A55" s="158"/>
      <c r="B55" s="158"/>
      <c r="C55" s="5" t="s">
        <v>420</v>
      </c>
      <c r="D55" s="51" t="s">
        <v>685</v>
      </c>
      <c r="E55" s="5">
        <v>2</v>
      </c>
      <c r="F55" s="5" t="s">
        <v>202</v>
      </c>
    </row>
    <row r="56" spans="1:6">
      <c r="A56" s="158"/>
      <c r="B56" s="158"/>
      <c r="C56" s="5" t="s">
        <v>421</v>
      </c>
      <c r="D56" s="51" t="s">
        <v>663</v>
      </c>
      <c r="E56" s="5">
        <v>2</v>
      </c>
      <c r="F56" s="5" t="s">
        <v>202</v>
      </c>
    </row>
    <row r="57" spans="1:6">
      <c r="A57" s="158"/>
      <c r="B57" s="158"/>
      <c r="C57" s="5" t="s">
        <v>422</v>
      </c>
      <c r="D57" s="51" t="s">
        <v>665</v>
      </c>
      <c r="E57" s="5">
        <v>2</v>
      </c>
      <c r="F57" s="5" t="s">
        <v>202</v>
      </c>
    </row>
    <row r="58" spans="1:6">
      <c r="A58" s="158"/>
      <c r="B58" s="158" t="s">
        <v>270</v>
      </c>
      <c r="C58" s="5" t="s">
        <v>423</v>
      </c>
      <c r="D58" s="51" t="s">
        <v>665</v>
      </c>
      <c r="E58" s="5">
        <v>2</v>
      </c>
      <c r="F58" s="5" t="s">
        <v>413</v>
      </c>
    </row>
    <row r="59" spans="1:6">
      <c r="A59" s="158"/>
      <c r="B59" s="158"/>
      <c r="C59" s="5" t="s">
        <v>424</v>
      </c>
      <c r="D59" s="51" t="s">
        <v>684</v>
      </c>
      <c r="E59" s="5">
        <v>2</v>
      </c>
      <c r="F59" s="5" t="s">
        <v>413</v>
      </c>
    </row>
    <row r="60" spans="1:6">
      <c r="A60" s="158"/>
      <c r="B60" s="5" t="s">
        <v>130</v>
      </c>
      <c r="C60" s="5" t="s">
        <v>131</v>
      </c>
      <c r="D60" s="51" t="s">
        <v>683</v>
      </c>
      <c r="E60" s="5">
        <v>2</v>
      </c>
      <c r="F60" s="5" t="s">
        <v>202</v>
      </c>
    </row>
    <row r="61" spans="1:6">
      <c r="A61" s="5" t="s">
        <v>4</v>
      </c>
      <c r="B61" s="165" t="s">
        <v>647</v>
      </c>
      <c r="C61" s="166"/>
      <c r="D61" s="166"/>
      <c r="E61" s="166"/>
      <c r="F61" s="167"/>
    </row>
    <row r="62" spans="1:6">
      <c r="A62" s="169" t="s">
        <v>5</v>
      </c>
      <c r="B62" s="5" t="s">
        <v>173</v>
      </c>
      <c r="C62" s="5" t="s">
        <v>174</v>
      </c>
      <c r="D62" s="115" t="s">
        <v>665</v>
      </c>
      <c r="E62" s="175">
        <v>4</v>
      </c>
      <c r="F62" s="5" t="s">
        <v>202</v>
      </c>
    </row>
    <row r="63" spans="1:6">
      <c r="A63" s="170"/>
      <c r="B63" s="5" t="s">
        <v>173</v>
      </c>
      <c r="C63" s="5" t="s">
        <v>174</v>
      </c>
      <c r="D63" s="115" t="s">
        <v>682</v>
      </c>
      <c r="E63" s="176"/>
      <c r="F63" s="5" t="s">
        <v>202</v>
      </c>
    </row>
    <row r="64" spans="1:6">
      <c r="A64" s="170"/>
      <c r="B64" s="5" t="s">
        <v>177</v>
      </c>
      <c r="C64" s="5" t="s">
        <v>178</v>
      </c>
      <c r="D64" s="115" t="s">
        <v>682</v>
      </c>
      <c r="E64" s="5">
        <v>2</v>
      </c>
      <c r="F64" s="5" t="s">
        <v>202</v>
      </c>
    </row>
    <row r="65" spans="1:6">
      <c r="A65" s="170"/>
      <c r="B65" s="5" t="s">
        <v>180</v>
      </c>
      <c r="C65" s="5" t="s">
        <v>181</v>
      </c>
      <c r="D65" s="115" t="s">
        <v>683</v>
      </c>
      <c r="E65" s="175">
        <v>4</v>
      </c>
      <c r="F65" s="5" t="s">
        <v>202</v>
      </c>
    </row>
    <row r="66" spans="1:6">
      <c r="A66" s="170"/>
      <c r="B66" s="5" t="s">
        <v>180</v>
      </c>
      <c r="C66" s="5" t="s">
        <v>181</v>
      </c>
      <c r="D66" s="115" t="s">
        <v>683</v>
      </c>
      <c r="E66" s="176"/>
      <c r="F66" s="5" t="s">
        <v>202</v>
      </c>
    </row>
    <row r="67" spans="1:6">
      <c r="A67" s="170"/>
      <c r="B67" s="5" t="s">
        <v>180</v>
      </c>
      <c r="C67" s="5" t="s">
        <v>425</v>
      </c>
      <c r="D67" s="115" t="s">
        <v>665</v>
      </c>
      <c r="E67" s="5">
        <v>2</v>
      </c>
      <c r="F67" s="5" t="s">
        <v>203</v>
      </c>
    </row>
    <row r="68" spans="1:6">
      <c r="A68" s="170"/>
      <c r="B68" s="5" t="s">
        <v>183</v>
      </c>
      <c r="C68" s="5" t="s">
        <v>426</v>
      </c>
      <c r="D68" s="115" t="s">
        <v>667</v>
      </c>
      <c r="E68" s="175">
        <v>6</v>
      </c>
      <c r="F68" s="5" t="s">
        <v>203</v>
      </c>
    </row>
    <row r="69" spans="1:6">
      <c r="A69" s="170"/>
      <c r="B69" s="5" t="s">
        <v>183</v>
      </c>
      <c r="C69" s="5" t="s">
        <v>426</v>
      </c>
      <c r="D69" s="115" t="s">
        <v>667</v>
      </c>
      <c r="E69" s="177"/>
      <c r="F69" s="5" t="s">
        <v>203</v>
      </c>
    </row>
    <row r="70" spans="1:6">
      <c r="A70" s="170"/>
      <c r="B70" s="5" t="s">
        <v>183</v>
      </c>
      <c r="C70" s="5" t="s">
        <v>426</v>
      </c>
      <c r="D70" s="115" t="s">
        <v>661</v>
      </c>
      <c r="E70" s="176"/>
      <c r="F70" s="5" t="s">
        <v>203</v>
      </c>
    </row>
    <row r="71" spans="1:6">
      <c r="A71" s="170"/>
      <c r="B71" s="5" t="s">
        <v>186</v>
      </c>
      <c r="C71" s="5" t="s">
        <v>427</v>
      </c>
      <c r="D71" s="51" t="s">
        <v>661</v>
      </c>
      <c r="E71" s="5">
        <v>2</v>
      </c>
      <c r="F71" s="5" t="s">
        <v>203</v>
      </c>
    </row>
    <row r="72" spans="1:6">
      <c r="A72" s="170"/>
      <c r="B72" s="5" t="s">
        <v>186</v>
      </c>
      <c r="C72" s="5" t="s">
        <v>187</v>
      </c>
      <c r="D72" s="50" t="s">
        <v>682</v>
      </c>
      <c r="E72" s="175">
        <v>4</v>
      </c>
      <c r="F72" s="5" t="s">
        <v>203</v>
      </c>
    </row>
    <row r="73" spans="1:6">
      <c r="A73" s="170"/>
      <c r="B73" s="5" t="s">
        <v>186</v>
      </c>
      <c r="C73" s="5" t="s">
        <v>187</v>
      </c>
      <c r="D73" s="50" t="s">
        <v>684</v>
      </c>
      <c r="E73" s="176"/>
      <c r="F73" s="5" t="s">
        <v>203</v>
      </c>
    </row>
    <row r="74" spans="1:6">
      <c r="A74" s="170"/>
      <c r="B74" s="5" t="s">
        <v>194</v>
      </c>
      <c r="C74" s="5" t="s">
        <v>195</v>
      </c>
      <c r="D74" s="51" t="s">
        <v>683</v>
      </c>
      <c r="E74" s="175">
        <v>4</v>
      </c>
      <c r="F74" s="5" t="s">
        <v>202</v>
      </c>
    </row>
    <row r="75" spans="1:6">
      <c r="A75" s="171"/>
      <c r="B75" s="5" t="s">
        <v>194</v>
      </c>
      <c r="C75" s="5" t="s">
        <v>195</v>
      </c>
      <c r="D75" s="51" t="s">
        <v>684</v>
      </c>
      <c r="E75" s="176"/>
      <c r="F75" s="5" t="s">
        <v>202</v>
      </c>
    </row>
    <row r="76" spans="1:6">
      <c r="A76" s="169" t="s">
        <v>6</v>
      </c>
      <c r="B76" s="169" t="s">
        <v>356</v>
      </c>
      <c r="C76" s="7" t="s">
        <v>428</v>
      </c>
      <c r="D76" s="51" t="s">
        <v>685</v>
      </c>
      <c r="E76" s="7">
        <v>2</v>
      </c>
      <c r="F76" s="7" t="s">
        <v>202</v>
      </c>
    </row>
    <row r="77" spans="1:6">
      <c r="A77" s="171"/>
      <c r="B77" s="171"/>
      <c r="C77" s="7" t="s">
        <v>429</v>
      </c>
      <c r="D77" s="51" t="s">
        <v>663</v>
      </c>
      <c r="E77" s="7">
        <v>2</v>
      </c>
      <c r="F77" s="7" t="s">
        <v>202</v>
      </c>
    </row>
    <row r="78" spans="1:6">
      <c r="A78" s="5" t="s">
        <v>7</v>
      </c>
      <c r="B78" s="172" t="s">
        <v>34</v>
      </c>
      <c r="C78" s="173"/>
      <c r="D78" s="173"/>
      <c r="E78" s="173"/>
      <c r="F78" s="174"/>
    </row>
    <row r="79" spans="1:6">
      <c r="A79" s="168" t="s">
        <v>5</v>
      </c>
      <c r="B79" s="5" t="s">
        <v>173</v>
      </c>
      <c r="C79" s="5" t="s">
        <v>174</v>
      </c>
      <c r="D79" s="115" t="s">
        <v>665</v>
      </c>
      <c r="E79" s="158">
        <v>4</v>
      </c>
      <c r="F79" s="5" t="s">
        <v>202</v>
      </c>
    </row>
    <row r="80" spans="1:6">
      <c r="A80" s="168"/>
      <c r="B80" s="5" t="s">
        <v>173</v>
      </c>
      <c r="C80" s="5" t="s">
        <v>174</v>
      </c>
      <c r="D80" s="115" t="s">
        <v>682</v>
      </c>
      <c r="E80" s="158"/>
      <c r="F80" s="5" t="s">
        <v>202</v>
      </c>
    </row>
    <row r="81" spans="1:6">
      <c r="A81" s="168"/>
      <c r="B81" s="5" t="s">
        <v>177</v>
      </c>
      <c r="C81" s="5" t="s">
        <v>178</v>
      </c>
      <c r="D81" s="115" t="s">
        <v>682</v>
      </c>
      <c r="E81" s="5">
        <v>2</v>
      </c>
      <c r="F81" s="5" t="s">
        <v>202</v>
      </c>
    </row>
    <row r="82" spans="1:6">
      <c r="A82" s="168"/>
      <c r="B82" s="5" t="s">
        <v>180</v>
      </c>
      <c r="C82" s="5" t="s">
        <v>181</v>
      </c>
      <c r="D82" s="115" t="s">
        <v>683</v>
      </c>
      <c r="E82" s="158">
        <v>4</v>
      </c>
      <c r="F82" s="5" t="s">
        <v>202</v>
      </c>
    </row>
    <row r="83" spans="1:6">
      <c r="A83" s="168"/>
      <c r="B83" s="5" t="s">
        <v>180</v>
      </c>
      <c r="C83" s="5" t="s">
        <v>181</v>
      </c>
      <c r="D83" s="115" t="s">
        <v>683</v>
      </c>
      <c r="E83" s="158"/>
      <c r="F83" s="5" t="s">
        <v>202</v>
      </c>
    </row>
    <row r="84" spans="1:6">
      <c r="A84" s="168"/>
      <c r="B84" s="5" t="s">
        <v>180</v>
      </c>
      <c r="C84" s="5" t="s">
        <v>425</v>
      </c>
      <c r="D84" s="115" t="s">
        <v>665</v>
      </c>
      <c r="E84" s="5">
        <v>2</v>
      </c>
      <c r="F84" s="5" t="s">
        <v>203</v>
      </c>
    </row>
    <row r="85" spans="1:6">
      <c r="A85" s="168"/>
      <c r="B85" s="5" t="s">
        <v>183</v>
      </c>
      <c r="C85" s="5" t="s">
        <v>426</v>
      </c>
      <c r="D85" s="115" t="s">
        <v>667</v>
      </c>
      <c r="E85" s="158">
        <v>6</v>
      </c>
      <c r="F85" s="5" t="s">
        <v>203</v>
      </c>
    </row>
    <row r="86" spans="1:6">
      <c r="A86" s="168"/>
      <c r="B86" s="5" t="s">
        <v>183</v>
      </c>
      <c r="C86" s="5" t="s">
        <v>426</v>
      </c>
      <c r="D86" s="115" t="s">
        <v>667</v>
      </c>
      <c r="E86" s="158"/>
      <c r="F86" s="5" t="s">
        <v>203</v>
      </c>
    </row>
    <row r="87" spans="1:6">
      <c r="A87" s="168"/>
      <c r="B87" s="5" t="s">
        <v>183</v>
      </c>
      <c r="C87" s="5" t="s">
        <v>426</v>
      </c>
      <c r="D87" s="115" t="s">
        <v>661</v>
      </c>
      <c r="E87" s="158"/>
      <c r="F87" s="5" t="s">
        <v>203</v>
      </c>
    </row>
    <row r="88" spans="1:6">
      <c r="A88" s="168"/>
      <c r="B88" s="5" t="s">
        <v>186</v>
      </c>
      <c r="C88" s="5" t="s">
        <v>427</v>
      </c>
      <c r="D88" s="51" t="s">
        <v>661</v>
      </c>
      <c r="E88" s="5">
        <v>2</v>
      </c>
      <c r="F88" s="5" t="s">
        <v>203</v>
      </c>
    </row>
    <row r="89" spans="1:6">
      <c r="A89" s="168"/>
      <c r="B89" s="5" t="s">
        <v>186</v>
      </c>
      <c r="C89" s="5" t="s">
        <v>187</v>
      </c>
      <c r="D89" s="50" t="s">
        <v>682</v>
      </c>
      <c r="E89" s="158">
        <v>4</v>
      </c>
      <c r="F89" s="5" t="s">
        <v>203</v>
      </c>
    </row>
    <row r="90" spans="1:6">
      <c r="A90" s="168"/>
      <c r="B90" s="5" t="s">
        <v>186</v>
      </c>
      <c r="C90" s="5" t="s">
        <v>187</v>
      </c>
      <c r="D90" s="50" t="s">
        <v>684</v>
      </c>
      <c r="E90" s="158"/>
      <c r="F90" s="5" t="s">
        <v>203</v>
      </c>
    </row>
    <row r="91" spans="1:6">
      <c r="A91" s="168"/>
      <c r="B91" s="5" t="s">
        <v>194</v>
      </c>
      <c r="C91" s="5" t="s">
        <v>195</v>
      </c>
      <c r="D91" s="51" t="s">
        <v>683</v>
      </c>
      <c r="E91" s="158">
        <v>4</v>
      </c>
      <c r="F91" s="5" t="s">
        <v>202</v>
      </c>
    </row>
    <row r="92" spans="1:6">
      <c r="A92" s="168"/>
      <c r="B92" s="5" t="s">
        <v>194</v>
      </c>
      <c r="C92" s="5" t="s">
        <v>195</v>
      </c>
      <c r="D92" s="51" t="s">
        <v>684</v>
      </c>
      <c r="E92" s="158"/>
      <c r="F92" s="5" t="s">
        <v>202</v>
      </c>
    </row>
    <row r="93" spans="1:6">
      <c r="A93" s="168" t="s">
        <v>6</v>
      </c>
      <c r="B93" s="168" t="s">
        <v>356</v>
      </c>
      <c r="C93" s="7" t="s">
        <v>428</v>
      </c>
      <c r="D93" s="51" t="s">
        <v>685</v>
      </c>
      <c r="E93" s="7">
        <v>2</v>
      </c>
      <c r="F93" s="7" t="s">
        <v>202</v>
      </c>
    </row>
    <row r="94" spans="1:6">
      <c r="A94" s="168"/>
      <c r="B94" s="168"/>
      <c r="C94" s="7" t="s">
        <v>429</v>
      </c>
      <c r="D94" s="51" t="s">
        <v>663</v>
      </c>
      <c r="E94" s="7">
        <v>2</v>
      </c>
      <c r="F94" s="7" t="s">
        <v>202</v>
      </c>
    </row>
    <row r="95" spans="1:6">
      <c r="A95" s="5" t="s">
        <v>7</v>
      </c>
      <c r="B95" s="158" t="s">
        <v>34</v>
      </c>
      <c r="C95" s="158"/>
      <c r="D95" s="158"/>
      <c r="E95" s="158"/>
      <c r="F95" s="158"/>
    </row>
  </sheetData>
  <mergeCells count="45">
    <mergeCell ref="E68:E70"/>
    <mergeCell ref="E72:E73"/>
    <mergeCell ref="E74:E75"/>
    <mergeCell ref="A1:F1"/>
    <mergeCell ref="A3:A31"/>
    <mergeCell ref="A32:A35"/>
    <mergeCell ref="A36:A60"/>
    <mergeCell ref="B3:B7"/>
    <mergeCell ref="B8:B10"/>
    <mergeCell ref="B11:B18"/>
    <mergeCell ref="B19:B22"/>
    <mergeCell ref="B24:B28"/>
    <mergeCell ref="B29:B31"/>
    <mergeCell ref="F14:F15"/>
    <mergeCell ref="F19:F20"/>
    <mergeCell ref="E62:E63"/>
    <mergeCell ref="A93:A94"/>
    <mergeCell ref="B93:B94"/>
    <mergeCell ref="B95:F95"/>
    <mergeCell ref="B54:B57"/>
    <mergeCell ref="A62:A75"/>
    <mergeCell ref="A79:A92"/>
    <mergeCell ref="E79:E80"/>
    <mergeCell ref="E82:E83"/>
    <mergeCell ref="E85:E87"/>
    <mergeCell ref="E89:E90"/>
    <mergeCell ref="E91:E92"/>
    <mergeCell ref="B78:F78"/>
    <mergeCell ref="A76:A77"/>
    <mergeCell ref="B76:B77"/>
    <mergeCell ref="E65:E66"/>
    <mergeCell ref="B58:B59"/>
    <mergeCell ref="E14:E15"/>
    <mergeCell ref="E19:E20"/>
    <mergeCell ref="E24:E27"/>
    <mergeCell ref="E29:E31"/>
    <mergeCell ref="B32:B33"/>
    <mergeCell ref="F24:F27"/>
    <mergeCell ref="F29:F31"/>
    <mergeCell ref="B45:B47"/>
    <mergeCell ref="B48:B50"/>
    <mergeCell ref="B61:F61"/>
    <mergeCell ref="B36:B39"/>
    <mergeCell ref="B41:B44"/>
    <mergeCell ref="B51:B53"/>
  </mergeCells>
  <phoneticPr fontId="1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8"/>
  <sheetViews>
    <sheetView workbookViewId="0">
      <selection activeCell="B13" sqref="B13"/>
    </sheetView>
  </sheetViews>
  <sheetFormatPr defaultColWidth="8.625" defaultRowHeight="18.75"/>
  <cols>
    <col min="1" max="1" width="18.25" style="11" customWidth="1"/>
    <col min="2" max="3" width="14.625" style="11" customWidth="1"/>
    <col min="4" max="4" width="9.25" style="11" customWidth="1"/>
    <col min="5" max="5" width="25.25" style="11" customWidth="1"/>
    <col min="6" max="8" width="13" style="11" customWidth="1"/>
    <col min="9" max="16384" width="8.625" style="11"/>
  </cols>
  <sheetData>
    <row r="1" spans="1:8" ht="22.5">
      <c r="A1" s="117" t="s">
        <v>430</v>
      </c>
      <c r="B1" s="117"/>
      <c r="C1" s="117"/>
      <c r="D1" s="117"/>
      <c r="E1" s="117"/>
      <c r="F1" s="117"/>
      <c r="G1" s="117"/>
      <c r="H1" s="117"/>
    </row>
    <row r="2" spans="1:8" s="10" customFormat="1" ht="20.25">
      <c r="A2" s="12" t="s">
        <v>431</v>
      </c>
      <c r="B2" s="12" t="s">
        <v>35</v>
      </c>
      <c r="C2" s="12" t="s">
        <v>23</v>
      </c>
      <c r="D2" s="12" t="s">
        <v>24</v>
      </c>
      <c r="E2" s="13" t="s">
        <v>36</v>
      </c>
      <c r="F2" s="14" t="s">
        <v>37</v>
      </c>
      <c r="G2" s="12" t="s">
        <v>361</v>
      </c>
      <c r="H2" s="12" t="s">
        <v>362</v>
      </c>
    </row>
    <row r="3" spans="1:8">
      <c r="A3" s="15" t="s">
        <v>1</v>
      </c>
      <c r="B3" s="178" t="s">
        <v>34</v>
      </c>
      <c r="C3" s="179"/>
      <c r="D3" s="179"/>
      <c r="E3" s="179"/>
      <c r="F3" s="179"/>
      <c r="G3" s="179"/>
      <c r="H3" s="180"/>
    </row>
    <row r="4" spans="1:8">
      <c r="A4" s="4" t="s">
        <v>2</v>
      </c>
      <c r="B4" s="181"/>
      <c r="C4" s="182"/>
      <c r="D4" s="182"/>
      <c r="E4" s="182"/>
      <c r="F4" s="182"/>
      <c r="G4" s="182"/>
      <c r="H4" s="183"/>
    </row>
    <row r="5" spans="1:8">
      <c r="A5" s="15" t="s">
        <v>3</v>
      </c>
      <c r="B5" s="181"/>
      <c r="C5" s="182"/>
      <c r="D5" s="182"/>
      <c r="E5" s="182"/>
      <c r="F5" s="182"/>
      <c r="G5" s="182"/>
      <c r="H5" s="183"/>
    </row>
    <row r="6" spans="1:8">
      <c r="A6" s="15" t="s">
        <v>4</v>
      </c>
      <c r="B6" s="181"/>
      <c r="C6" s="182"/>
      <c r="D6" s="182"/>
      <c r="E6" s="182"/>
      <c r="F6" s="182"/>
      <c r="G6" s="182"/>
      <c r="H6" s="183"/>
    </row>
    <row r="7" spans="1:8">
      <c r="A7" s="15" t="s">
        <v>5</v>
      </c>
      <c r="B7" s="181"/>
      <c r="C7" s="182"/>
      <c r="D7" s="182"/>
      <c r="E7" s="182"/>
      <c r="F7" s="182"/>
      <c r="G7" s="182"/>
      <c r="H7" s="183"/>
    </row>
    <row r="8" spans="1:8">
      <c r="A8" s="15" t="s">
        <v>6</v>
      </c>
      <c r="B8" s="181"/>
      <c r="C8" s="182"/>
      <c r="D8" s="182"/>
      <c r="E8" s="182"/>
      <c r="F8" s="182"/>
      <c r="G8" s="182"/>
      <c r="H8" s="183"/>
    </row>
    <row r="9" spans="1:8">
      <c r="A9" s="15" t="s">
        <v>7</v>
      </c>
      <c r="B9" s="184"/>
      <c r="C9" s="185"/>
      <c r="D9" s="185"/>
      <c r="E9" s="185"/>
      <c r="F9" s="185"/>
      <c r="G9" s="185"/>
      <c r="H9" s="186"/>
    </row>
    <row r="66" spans="5:5">
      <c r="E66" s="16"/>
    </row>
    <row r="67" spans="5:5">
      <c r="E67" s="16"/>
    </row>
    <row r="68" spans="5:5">
      <c r="E68" s="16"/>
    </row>
  </sheetData>
  <mergeCells count="2">
    <mergeCell ref="A1:H1"/>
    <mergeCell ref="B3:H9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顾加文</dc:creator>
  <cp:lastModifiedBy>Jia wen Gu</cp:lastModifiedBy>
  <dcterms:created xsi:type="dcterms:W3CDTF">2015-06-05T18:19:00Z</dcterms:created>
  <dcterms:modified xsi:type="dcterms:W3CDTF">2025-04-09T07:58:14Z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0E3C495133DD4BCA9084D98061DCA015_13</vt:lpwstr>
  </property>
  <property fmtid="{D5CDD505-2E9C-101B-9397-08002B2CF9AE}" pid="3" name="KSOProductBuildVer">
    <vt:lpwstr>2052-12.1.0.17827</vt:lpwstr>
  </property>
</Properties>
</file>