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 activeTab="8"/>
  </bookViews>
  <sheets>
    <sheet name="学院学风反馈表" sheetId="1" r:id="rId1"/>
    <sheet name="日常旷课名单" sheetId="3" r:id="rId2"/>
    <sheet name="日常旷课率" sheetId="2" r:id="rId3"/>
    <sheet name="日常请假率" sheetId="4" r:id="rId4"/>
    <sheet name="日常请假名单" sheetId="5" r:id="rId5"/>
    <sheet name="晚自习请假名单" sheetId="12" r:id="rId6"/>
    <sheet name="晚自修风气统计表" sheetId="14" r:id="rId7"/>
    <sheet name="日常迟到早退名单" sheetId="6" r:id="rId8"/>
    <sheet name="统计表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<sst xmlns="http://schemas.openxmlformats.org/spreadsheetml/2006/main" count="1462" uniqueCount="456">
  <si>
    <t>湖州学院2023-2024学年第一学期学风建设情况通报（第2周 9月17日-9月23日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</si>
  <si>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</si>
  <si>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</si>
  <si>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</si>
  <si>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</si>
  <si>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</si>
  <si>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</si>
  <si>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</si>
  <si>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</si>
  <si>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</si>
  <si>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</si>
  <si>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</si>
  <si>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</si>
  <si>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</si>
  <si>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</si>
  <si>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</si>
  <si>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</si>
  <si>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</si>
  <si>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</si>
  <si>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</si>
  <si>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</si>
  <si>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</si>
  <si>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</si>
  <si>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</si>
  <si>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</si>
  <si>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</si>
  <si>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</si>
  <si>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无旷课</t>
  </si>
  <si>
    <t>软件工程2202</t>
  </si>
  <si>
    <t>面向对象程序设计c++</t>
  </si>
  <si>
    <t>雷一航</t>
  </si>
  <si>
    <t>2（9.18）</t>
  </si>
  <si>
    <t>无故旷课</t>
  </si>
  <si>
    <t>通报批评</t>
  </si>
  <si>
    <t>计算机2212</t>
  </si>
  <si>
    <t>编译原理</t>
  </si>
  <si>
    <t>刘龙晨</t>
  </si>
  <si>
    <t>吴琪旭</t>
  </si>
  <si>
    <t>王俊</t>
  </si>
  <si>
    <t>电子信息2301</t>
  </si>
  <si>
    <t>思想道德与法治</t>
  </si>
  <si>
    <t>邵俊涛</t>
  </si>
  <si>
    <t>3（9.22）</t>
  </si>
  <si>
    <t>雷晓舟</t>
  </si>
  <si>
    <t>计算机2202</t>
  </si>
  <si>
    <t>概率论与数理统计</t>
  </si>
  <si>
    <t>陈稼豪</t>
  </si>
  <si>
    <t>2（9.22）</t>
  </si>
  <si>
    <t>周诚臣</t>
  </si>
  <si>
    <t>田宇</t>
  </si>
  <si>
    <t>王艺霖</t>
  </si>
  <si>
    <t>潘萧逸</t>
  </si>
  <si>
    <t>匡炜晔</t>
  </si>
  <si>
    <t>王富赐</t>
  </si>
  <si>
    <t>徐佳威</t>
  </si>
  <si>
    <t>大学英语（3）</t>
  </si>
  <si>
    <t>3（9.21）</t>
  </si>
  <si>
    <t>冯俊杰</t>
  </si>
  <si>
    <t>刘俊宏</t>
  </si>
  <si>
    <t>陈国彬</t>
  </si>
  <si>
    <t>谭奇</t>
  </si>
  <si>
    <t>陈祯逸</t>
  </si>
  <si>
    <t>光电信息2202</t>
  </si>
  <si>
    <t>工程光学</t>
  </si>
  <si>
    <t>尚新阳</t>
  </si>
  <si>
    <t>日常旷课率排名</t>
  </si>
  <si>
    <t>序号</t>
  </si>
  <si>
    <t>旷课人次</t>
  </si>
  <si>
    <t>班级总人数</t>
  </si>
  <si>
    <t>旷课率</t>
  </si>
  <si>
    <t>旷课率排名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</si>
  <si>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</si>
  <si>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</si>
  <si>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</si>
  <si>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</si>
  <si>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</si>
  <si>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</si>
  <si>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</si>
  <si>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</si>
  <si>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</si>
  <si>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</si>
  <si>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</si>
  <si>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</si>
  <si>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</si>
  <si>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</si>
  <si>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</si>
  <si>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</si>
  <si>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</si>
  <si>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</si>
  <si>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</si>
  <si>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</si>
  <si>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</si>
  <si>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</si>
  <si>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</si>
  <si>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</si>
  <si>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</si>
  <si>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</si>
  <si>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</si>
  <si>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</si>
  <si>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</si>
  <si>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</si>
  <si>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</si>
  <si>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</si>
  <si>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</si>
  <si>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</si>
  <si>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</si>
  <si>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</si>
  <si>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</si>
  <si>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</si>
  <si>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</si>
  <si>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</si>
  <si>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</si>
  <si>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</si>
  <si>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</si>
  <si>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</si>
  <si>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</si>
  <si>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</si>
  <si>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光电信息2201</t>
  </si>
  <si>
    <t>42</t>
  </si>
  <si>
    <t>计算机2201</t>
  </si>
  <si>
    <t>44</t>
  </si>
  <si>
    <t>43</t>
  </si>
  <si>
    <t>电子信息2201</t>
  </si>
  <si>
    <t>45</t>
  </si>
  <si>
    <t>电子信息2202</t>
  </si>
  <si>
    <t>电子信息2203</t>
  </si>
  <si>
    <t>软件工程2201</t>
  </si>
  <si>
    <t>计算机2211</t>
  </si>
  <si>
    <t>36</t>
  </si>
  <si>
    <t>38</t>
  </si>
  <si>
    <t>计算机2213</t>
  </si>
  <si>
    <t>计算机2214</t>
  </si>
  <si>
    <t>光电信息2301</t>
  </si>
  <si>
    <t>光电信息2302</t>
  </si>
  <si>
    <t>计算机2301</t>
  </si>
  <si>
    <t>计算机2302</t>
  </si>
  <si>
    <t>电子信息2302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</si>
  <si>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</si>
  <si>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</si>
  <si>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</si>
  <si>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</si>
  <si>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</si>
  <si>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</si>
  <si>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</si>
  <si>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</si>
  <si>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</si>
  <si>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</si>
  <si>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</si>
  <si>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</si>
  <si>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</si>
  <si>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</si>
  <si>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</si>
  <si>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</si>
  <si>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</si>
  <si>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</si>
  <si>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</si>
  <si>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</si>
  <si>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</si>
  <si>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</si>
  <si>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</si>
  <si>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</si>
  <si>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</si>
  <si>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</si>
  <si>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</si>
  <si>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</si>
  <si>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</si>
  <si>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</si>
  <si>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</si>
  <si>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</si>
  <si>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</si>
  <si>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</si>
  <si>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</si>
  <si>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</si>
  <si>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</si>
  <si>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</si>
  <si>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</si>
  <si>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</si>
  <si>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</si>
  <si>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</si>
  <si>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</si>
  <si>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</si>
  <si>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</si>
  <si>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</si>
  <si>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</si>
  <si>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</si>
  <si>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</si>
  <si>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</si>
  <si>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</si>
  <si>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</si>
  <si>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</si>
  <si>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</si>
  <si>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</si>
  <si>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</si>
  <si>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</si>
  <si>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</si>
  <si>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</si>
  <si>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</si>
  <si>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</si>
  <si>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</si>
  <si>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</si>
  <si>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</si>
  <si>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</si>
  <si>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</si>
  <si>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</si>
  <si>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</si>
  <si>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</si>
  <si>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</si>
  <si>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</si>
  <si>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</si>
  <si>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</si>
  <si>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</si>
  <si>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</si>
  <si>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</si>
  <si>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思政2201</t>
  </si>
  <si>
    <t>思政2301</t>
  </si>
  <si>
    <t>湖州学院日常请假率排名</t>
  </si>
  <si>
    <t>请假人次</t>
  </si>
  <si>
    <t>请假率</t>
  </si>
  <si>
    <t>请假率排名</t>
  </si>
  <si>
    <t>生命健康</t>
  </si>
  <si>
    <t>湖州学院日常请假统计表</t>
  </si>
  <si>
    <t>请假节数（日期）</t>
  </si>
  <si>
    <t>贾彩霞</t>
  </si>
  <si>
    <t>无机化学</t>
  </si>
  <si>
    <t>大学英语（1）</t>
  </si>
  <si>
    <t>国防教育</t>
  </si>
  <si>
    <t>2（9.21）</t>
  </si>
  <si>
    <t>大学心理健康教育</t>
  </si>
  <si>
    <t>朱明宇</t>
  </si>
  <si>
    <t>钟文静</t>
  </si>
  <si>
    <t>蒋迪</t>
  </si>
  <si>
    <t>专利与项目申报指导</t>
  </si>
  <si>
    <t>2（9.20）</t>
  </si>
  <si>
    <t>理论力学</t>
  </si>
  <si>
    <t>工程材料与机械制造基础</t>
  </si>
  <si>
    <t>画法几何与工程制图</t>
  </si>
  <si>
    <t>线性代数</t>
  </si>
  <si>
    <t>应瑞镭</t>
  </si>
  <si>
    <t>高分子材料学</t>
  </si>
  <si>
    <t>2（9.19）</t>
  </si>
  <si>
    <t>3（9.19）</t>
  </si>
  <si>
    <t>刘姝英</t>
  </si>
  <si>
    <t>工程制图Auto(AI)</t>
  </si>
  <si>
    <t>赖馨</t>
  </si>
  <si>
    <t>梁京卓</t>
  </si>
  <si>
    <t>单金杰</t>
  </si>
  <si>
    <t>洪灵婧</t>
  </si>
  <si>
    <t>谢寒君</t>
  </si>
  <si>
    <t>魏文博</t>
  </si>
  <si>
    <t>电机学</t>
  </si>
  <si>
    <t>王涛</t>
  </si>
  <si>
    <t>web应用</t>
  </si>
  <si>
    <t>徐万里</t>
  </si>
  <si>
    <t>算法设计与分析</t>
  </si>
  <si>
    <t>4（9.21）</t>
  </si>
  <si>
    <t>唐天杨</t>
  </si>
  <si>
    <t>高级办公自动化</t>
  </si>
  <si>
    <t>大学英语(1)</t>
  </si>
  <si>
    <t>高级语言程序设计</t>
  </si>
  <si>
    <t>离散数学</t>
  </si>
  <si>
    <t>蒋美琳</t>
  </si>
  <si>
    <t>高等数学A</t>
  </si>
  <si>
    <t>阚文乐</t>
  </si>
  <si>
    <t>大学生职业发展与就业指导</t>
  </si>
  <si>
    <t>体育与健康</t>
  </si>
  <si>
    <t>李文昊</t>
  </si>
  <si>
    <t>蔡诗嘉</t>
  </si>
  <si>
    <t>沈子培</t>
  </si>
  <si>
    <t xml:space="preserve"> 2（9.11）</t>
  </si>
  <si>
    <t>数据库原理</t>
  </si>
  <si>
    <t>2（9.12)</t>
  </si>
  <si>
    <t>计算机网络</t>
  </si>
  <si>
    <t xml:space="preserve"> 2（9.12）</t>
  </si>
  <si>
    <t>创新创业基础</t>
  </si>
  <si>
    <t>大学英语</t>
  </si>
  <si>
    <t>2（9.13)</t>
  </si>
  <si>
    <t>2（9.14)</t>
  </si>
  <si>
    <t>习近平新时代中国特色社会主义思想概论</t>
  </si>
  <si>
    <t>毛泽东思想和中国特色社会主义理论体系概论</t>
  </si>
  <si>
    <t>数据科学导论</t>
  </si>
  <si>
    <t xml:space="preserve"> 2（9.15）</t>
  </si>
  <si>
    <t>叶倩如</t>
  </si>
  <si>
    <t>黎文玲</t>
  </si>
  <si>
    <t>陈春悦</t>
  </si>
  <si>
    <t>计算机组成</t>
  </si>
  <si>
    <t>3（9.18）</t>
  </si>
  <si>
    <t>数字电路与逻辑设计</t>
  </si>
  <si>
    <t>康泽豪</t>
  </si>
  <si>
    <t>网络群体与市场</t>
  </si>
  <si>
    <t>蒋雨豪</t>
  </si>
  <si>
    <t>人工智能</t>
  </si>
  <si>
    <t>3（9.20）</t>
  </si>
  <si>
    <t>俞烨丽</t>
  </si>
  <si>
    <t>祝先杰</t>
  </si>
  <si>
    <t>金文彤</t>
  </si>
  <si>
    <t>吴建豪</t>
  </si>
  <si>
    <t>徐垣勇</t>
  </si>
  <si>
    <t>张紫祥</t>
  </si>
  <si>
    <t>李俣志</t>
  </si>
  <si>
    <t>王凯加</t>
  </si>
  <si>
    <t>吴睿</t>
  </si>
  <si>
    <t>徐宇轩</t>
  </si>
  <si>
    <t>别星晨</t>
  </si>
  <si>
    <t>黄颖</t>
  </si>
  <si>
    <t>半导体物理</t>
  </si>
  <si>
    <t>光电子技术</t>
  </si>
  <si>
    <t>材料科学基础</t>
  </si>
  <si>
    <t>2 (9.19)</t>
  </si>
  <si>
    <t>光电检测技术</t>
  </si>
  <si>
    <t>勾倩</t>
  </si>
  <si>
    <t>光纤传感及应用</t>
  </si>
  <si>
    <t>郑欣</t>
  </si>
  <si>
    <t>李馨悦</t>
  </si>
  <si>
    <t>大学物理</t>
  </si>
  <si>
    <t>俞远航</t>
  </si>
  <si>
    <t>微生物检测</t>
  </si>
  <si>
    <t>2023.9.18 8点-2023.9.18 12点</t>
  </si>
  <si>
    <t>陈宣如</t>
  </si>
  <si>
    <t>临床流行病学</t>
  </si>
  <si>
    <t>2023.9.22 -2023.9.22</t>
  </si>
  <si>
    <t>创新创业</t>
  </si>
  <si>
    <t>张泽泽</t>
  </si>
  <si>
    <t>外科护理学</t>
  </si>
  <si>
    <t>2023.9.17-2023.9.19</t>
  </si>
  <si>
    <t>妇产科护理学</t>
  </si>
  <si>
    <t>循证护理学</t>
  </si>
  <si>
    <t>社区护理学</t>
  </si>
  <si>
    <t>儿科护理学</t>
  </si>
  <si>
    <t>内科护理学</t>
  </si>
  <si>
    <t>徐佳怡</t>
  </si>
  <si>
    <t>大学语文</t>
  </si>
  <si>
    <t>2023.9.18-2023.9.22</t>
  </si>
  <si>
    <t>系统解剖学</t>
  </si>
  <si>
    <t>护士人文修养</t>
  </si>
  <si>
    <t>组织胚胎学</t>
  </si>
  <si>
    <t>大学生心理健康教育</t>
  </si>
  <si>
    <t>大学计算机基础</t>
  </si>
  <si>
    <t>人体解剖学</t>
  </si>
  <si>
    <t>李祖坤</t>
  </si>
  <si>
    <t>2023.9.19-2023.9.22</t>
  </si>
  <si>
    <t>生物化学</t>
  </si>
  <si>
    <t>植物生物学</t>
  </si>
  <si>
    <t>动物生物学</t>
  </si>
  <si>
    <t>科研方法与文献检索</t>
  </si>
  <si>
    <t>陈帅</t>
  </si>
  <si>
    <t>2023.9.21-2023.9.22</t>
  </si>
  <si>
    <t>汪庭欢</t>
  </si>
  <si>
    <t>2023.9.22-2023.9.22</t>
  </si>
  <si>
    <t>刘畅</t>
  </si>
  <si>
    <t>大学化学</t>
  </si>
  <si>
    <t>方佳楠</t>
  </si>
  <si>
    <t>王佳铭</t>
  </si>
  <si>
    <t>口译</t>
  </si>
  <si>
    <t>4（9.18）</t>
  </si>
  <si>
    <t>王子晶</t>
  </si>
  <si>
    <t>董侯淇鑫</t>
  </si>
  <si>
    <t>沈思颖</t>
  </si>
  <si>
    <t>高级日语（3）</t>
  </si>
  <si>
    <t>日本影视文学鉴赏</t>
  </si>
  <si>
    <t>商务日语</t>
  </si>
  <si>
    <t>日语翻译理论与实践</t>
  </si>
  <si>
    <t>吴奕慧</t>
  </si>
  <si>
    <t>龚晨</t>
  </si>
  <si>
    <t>施子怡</t>
  </si>
  <si>
    <t>古代女性文学研究</t>
  </si>
  <si>
    <t>张轩昊</t>
  </si>
  <si>
    <t>大众传媒经济学</t>
  </si>
  <si>
    <t>平面媒体研究</t>
  </si>
  <si>
    <t>华磊</t>
  </si>
  <si>
    <t>陈珊珊</t>
  </si>
  <si>
    <t>伍洪芬</t>
  </si>
  <si>
    <t>陈静怡</t>
  </si>
  <si>
    <t>吴淑颜</t>
  </si>
  <si>
    <t>语音学概论</t>
  </si>
  <si>
    <t>外国文学</t>
  </si>
  <si>
    <t>秘书理论与实务</t>
  </si>
  <si>
    <t>现当代小说研究</t>
  </si>
  <si>
    <t>中国古代文学</t>
  </si>
  <si>
    <t>唐诗研究</t>
  </si>
  <si>
    <t>中国文学批评史</t>
  </si>
  <si>
    <t>李子怡</t>
  </si>
  <si>
    <t>多媒体课件设计与制作</t>
  </si>
  <si>
    <t>吴昕泽</t>
  </si>
  <si>
    <t>国际商务谈判</t>
  </si>
  <si>
    <t>周杰一</t>
  </si>
  <si>
    <t>语言学概论</t>
  </si>
  <si>
    <t>张宇佳</t>
  </si>
  <si>
    <t>陈雨欣</t>
  </si>
  <si>
    <t>商务英语翻译</t>
  </si>
  <si>
    <t>沈易杰</t>
  </si>
  <si>
    <t>日语报刊阅读</t>
  </si>
  <si>
    <t>日语会话实训</t>
  </si>
  <si>
    <t>高级日语</t>
  </si>
  <si>
    <t>日语视听说</t>
  </si>
  <si>
    <t>文学概论</t>
  </si>
  <si>
    <t>日语概论</t>
  </si>
  <si>
    <t>何雨彤</t>
  </si>
  <si>
    <t>卿玉洁</t>
  </si>
  <si>
    <t>颜嘉成</t>
  </si>
  <si>
    <t>邢玉锋</t>
  </si>
  <si>
    <t>汪严格</t>
  </si>
  <si>
    <t>王瑞雪</t>
  </si>
  <si>
    <t>现代汉语</t>
  </si>
  <si>
    <t>陈熠添</t>
  </si>
  <si>
    <t>邹佳瑶</t>
  </si>
  <si>
    <t>孙若瑶</t>
  </si>
  <si>
    <t>黄静玲</t>
  </si>
  <si>
    <t>陆瑶</t>
  </si>
  <si>
    <t>孙秦</t>
  </si>
  <si>
    <t>柯怡如</t>
  </si>
  <si>
    <t>英汉笔译</t>
  </si>
  <si>
    <t>中国文化概要</t>
  </si>
  <si>
    <t>传播学概论</t>
  </si>
  <si>
    <t>英语听力</t>
  </si>
  <si>
    <t>综合英语</t>
  </si>
  <si>
    <t>莫宇霖</t>
  </si>
  <si>
    <t>景观设计</t>
  </si>
  <si>
    <t>8（9.19)</t>
  </si>
  <si>
    <t>晚自习请假名单</t>
  </si>
  <si>
    <t>班 级</t>
  </si>
  <si>
    <t>请假日期</t>
  </si>
  <si>
    <t>袁翌富</t>
  </si>
  <si>
    <t>事假</t>
  </si>
  <si>
    <t>沈铁孝</t>
  </si>
  <si>
    <t>胡丽</t>
  </si>
  <si>
    <t>蒋康烨</t>
  </si>
  <si>
    <t>李梦南</t>
  </si>
  <si>
    <t>董露</t>
  </si>
  <si>
    <t>杜佳璇</t>
  </si>
  <si>
    <t>病假</t>
  </si>
  <si>
    <t>湖州学院晚自修风气统计表</t>
  </si>
  <si>
    <t>周日考勤分</t>
  </si>
  <si>
    <t>周日纪律分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</si>
  <si>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</si>
  <si>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</si>
  <si>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</si>
  <si>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</si>
  <si>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</si>
  <si>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</si>
  <si>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周五考勤分</t>
  </si>
  <si>
    <t>周五纪律分</t>
  </si>
  <si>
    <t>总分</t>
  </si>
  <si>
    <t>平均分</t>
  </si>
  <si>
    <t>平均分排名</t>
  </si>
  <si>
    <t>低分原因</t>
  </si>
  <si>
    <t>/</t>
  </si>
  <si>
    <t>周三周四学校安排新生活动</t>
  </si>
  <si>
    <t>周二晚自习纪律差吵闹</t>
  </si>
  <si>
    <t>周二晚自习纪律较差</t>
  </si>
  <si>
    <t>湖州学院日常迟到早退统计表</t>
  </si>
  <si>
    <t>类别</t>
  </si>
  <si>
    <t>日期</t>
  </si>
  <si>
    <t>无迟到早退</t>
  </si>
  <si>
    <t>马克思学院</t>
  </si>
  <si>
    <t>上交情况</t>
  </si>
  <si>
    <t>齐全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</si>
</sst>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rgb="FF000000"/>
      <name val="黑体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8"/>
      <color indexed="8"/>
      <name val="黑体"/>
      <charset val="134"/>
    </font>
    <font>
      <b/>
      <sz val="12"/>
      <color rgb="FF000000"/>
      <name val="黑体"/>
      <charset val="134"/>
    </font>
    <font>
      <sz val="16"/>
      <name val="仿宋_GB2312"/>
      <charset val="134"/>
    </font>
    <font>
      <u/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 applyBorder="0">
      <protection locked="0"/>
    </xf>
    <xf numFmtId="0" fontId="0" fillId="0" borderId="0" applyBorder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Border="1" applyAlignment="1" applyProtection="1">
      <alignment horizontal="center" vertical="center"/>
    </xf>
    <xf numFmtId="0" fontId="8" fillId="0" borderId="1" xfId="49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7" fillId="0" borderId="1" xfId="6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9" sqref="C19"/>
    </sheetView>
  </sheetViews>
  <sheetFormatPr defaultColWidth="9" defaultRowHeight="14.4" outlineLevelRow="7" outlineLevelCol="7"/>
  <cols>
    <col min="1" max="1" width="32.1759259259259" customWidth="1"/>
    <col min="2" max="5" width="20.3611111111111" customWidth="1"/>
    <col min="6" max="6" width="17.1759259259259" customWidth="1"/>
    <col min="7" max="7" width="16.4537037037037" customWidth="1"/>
    <col min="8" max="8" width="23.6296296296296" customWidth="1"/>
  </cols>
  <sheetData>
    <row r="1" ht="20.4" spans="1:8">
      <c r="A1" s="24" t="s">
        <v>0</v>
      </c>
      <c r="B1" s="25"/>
      <c r="C1" s="25"/>
      <c r="D1" s="25"/>
      <c r="E1" s="25"/>
      <c r="F1" s="25"/>
      <c r="G1" s="25"/>
      <c r="H1" s="26"/>
    </row>
    <row r="2" ht="20.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4" spans="1:8">
      <c r="A3" s="65" t="s">
        <v>9</v>
      </c>
      <c r="B3" s="65">
        <f>B4/1044</f>
        <v>0</v>
      </c>
      <c r="C3" s="66">
        <f>C4/773</f>
        <v>0.0284605433376455</v>
      </c>
      <c r="D3" s="67">
        <f>D4/1244</f>
        <v>0</v>
      </c>
      <c r="E3" s="65">
        <f>E4/1662</f>
        <v>0</v>
      </c>
      <c r="F3" s="65">
        <v>0</v>
      </c>
      <c r="G3" s="65">
        <f>G4/726</f>
        <v>0</v>
      </c>
      <c r="H3" s="65">
        <v>0</v>
      </c>
    </row>
    <row r="4" ht="20.4" spans="1:8">
      <c r="A4" s="65" t="s">
        <v>10</v>
      </c>
      <c r="B4" s="65">
        <v>0</v>
      </c>
      <c r="C4" s="68">
        <v>22</v>
      </c>
      <c r="D4" s="68">
        <v>0</v>
      </c>
      <c r="E4" s="65">
        <v>0</v>
      </c>
      <c r="F4" s="65">
        <v>0</v>
      </c>
      <c r="G4" s="65">
        <v>0</v>
      </c>
      <c r="H4" s="65">
        <v>0</v>
      </c>
    </row>
    <row r="5" ht="20.4" spans="1:8">
      <c r="A5" s="65" t="s">
        <v>11</v>
      </c>
      <c r="B5" s="66">
        <f>B6/881</f>
        <v>0.0227014755959137</v>
      </c>
      <c r="C5" s="66">
        <f>C6/773</f>
        <v>0.108667529107374</v>
      </c>
      <c r="D5" s="66">
        <f>D6/1244</f>
        <v>0.0297427652733119</v>
      </c>
      <c r="E5" s="65">
        <f>E6/1662</f>
        <v>0</v>
      </c>
      <c r="F5" s="66">
        <f>F6/1286</f>
        <v>0.0629860031104199</v>
      </c>
      <c r="G5" s="66">
        <f>G6/578</f>
        <v>0.00173010380622837</v>
      </c>
      <c r="H5" s="65">
        <f>H6/46</f>
        <v>0</v>
      </c>
    </row>
    <row r="6" ht="20.4" spans="1:8">
      <c r="A6" s="65" t="s">
        <v>12</v>
      </c>
      <c r="B6" s="68">
        <v>20</v>
      </c>
      <c r="C6" s="68">
        <v>84</v>
      </c>
      <c r="D6" s="68">
        <v>37</v>
      </c>
      <c r="E6" s="65">
        <v>0</v>
      </c>
      <c r="F6" s="68">
        <v>81</v>
      </c>
      <c r="G6" s="68">
        <v>1</v>
      </c>
      <c r="H6" s="65">
        <v>0</v>
      </c>
    </row>
    <row r="7" ht="20.4" spans="1:8">
      <c r="A7" s="65" t="s">
        <v>13</v>
      </c>
      <c r="B7" s="65">
        <v>0</v>
      </c>
      <c r="C7" s="65">
        <v>0</v>
      </c>
      <c r="D7" s="68">
        <v>6</v>
      </c>
      <c r="E7" s="65">
        <v>0</v>
      </c>
      <c r="F7" s="65">
        <v>0</v>
      </c>
      <c r="G7" s="65">
        <v>0</v>
      </c>
      <c r="H7" s="65">
        <v>0</v>
      </c>
    </row>
    <row r="8" ht="20.4" spans="1:8">
      <c r="A8" s="65" t="s">
        <v>14</v>
      </c>
      <c r="B8" s="68" t="s">
        <v>15</v>
      </c>
      <c r="C8" s="68" t="s">
        <v>15</v>
      </c>
      <c r="D8" s="68" t="s">
        <v>15</v>
      </c>
      <c r="E8" s="68" t="s">
        <v>15</v>
      </c>
      <c r="F8" s="68" t="s">
        <v>15</v>
      </c>
      <c r="G8" s="68" t="s">
        <v>15</v>
      </c>
      <c r="H8" s="68" t="s">
        <v>15</v>
      </c>
    </row>
  </sheetData>
  <mergeCells count="1">
    <mergeCell ref="A1:H1"/>
  </mergeCells>
  <hyperlinks>
    <hyperlink ref="B8" location="统计表!A3" display="交齐且规范"/>
    <hyperlink ref="C8" location="统计表!A30" display="交齐且规范"/>
    <hyperlink ref="D8" location="统计表!A57" display="交齐且规范"/>
    <hyperlink ref="E8" location="统计表!A101" display="交齐且规范"/>
    <hyperlink ref="F8" location="统计表!A112" display="交齐且规范"/>
    <hyperlink ref="G8" location="统计表!A145" display="交齐且规范"/>
    <hyperlink ref="H8" location="统计表!A160" display="交齐且规范"/>
    <hyperlink ref="C4" location="日常旷课名单!A4" display="22"/>
    <hyperlink ref="C3" location="日常旷课率!A30" display="=C4/773"/>
    <hyperlink ref="G5" location="日常请假率!A146" display="=G6/578"/>
    <hyperlink ref="F5" location="日常请假率!A113" display="=F6/1286"/>
    <hyperlink ref="D5" location="日常请假率!A57" display="=D6/1244"/>
    <hyperlink ref="C5" location="日常请假率!A30" display="=C6/773"/>
    <hyperlink ref="C6" location="日常请假名单!A23" display="84"/>
    <hyperlink ref="D6" location="日常请假名单!A108" display="37"/>
    <hyperlink ref="F6" location="日常请假名单!A144" display="81"/>
    <hyperlink ref="G6" location="日常请假名单!A225" display="1"/>
    <hyperlink ref="D7" location="日常迟到早退名单!A5" display="6"/>
    <hyperlink ref="B5" location="日常请假率!A3" display="=B6/881"/>
    <hyperlink ref="B6" location="日常请假名单!A3" display="20"/>
    <hyperlink ref="D4" location="日常旷课名单!A6" display="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18" workbookViewId="0">
      <selection activeCell="A4" sqref="A4:A25"/>
    </sheetView>
  </sheetViews>
  <sheetFormatPr defaultColWidth="9" defaultRowHeight="14.4"/>
  <cols>
    <col min="1" max="1" width="14.7222222222222" customWidth="1"/>
    <col min="2" max="2" width="14.4537037037037" customWidth="1"/>
    <col min="3" max="3" width="12.3611111111111" customWidth="1"/>
    <col min="4" max="4" width="23" customWidth="1"/>
    <col min="5" max="5" width="7.81481481481481" customWidth="1"/>
    <col min="6" max="6" width="26.9074074074074" customWidth="1"/>
    <col min="7" max="8" width="13.9074074074074" customWidth="1"/>
    <col min="9" max="9" width="13.8148148148148" customWidth="1"/>
    <col min="10" max="10" width="7.62962962962963" customWidth="1"/>
  </cols>
  <sheetData>
    <row r="1" ht="22.2" spans="1:10">
      <c r="A1" s="6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ht="20.4" spans="1:10">
      <c r="A2" s="8" t="s">
        <v>17</v>
      </c>
      <c r="B2" s="9" t="s">
        <v>18</v>
      </c>
      <c r="C2" s="9" t="s">
        <v>19</v>
      </c>
      <c r="D2" s="9" t="s">
        <v>20</v>
      </c>
      <c r="E2" s="9" t="s">
        <v>21</v>
      </c>
      <c r="F2" s="10" t="s">
        <v>22</v>
      </c>
      <c r="G2" s="9" t="s">
        <v>23</v>
      </c>
      <c r="H2" s="9" t="s">
        <v>24</v>
      </c>
      <c r="I2" s="9" t="s">
        <v>25</v>
      </c>
      <c r="J2" s="2" t="s">
        <v>26</v>
      </c>
    </row>
    <row r="3" ht="17.5" customHeight="1" spans="1:10">
      <c r="A3" s="22" t="s">
        <v>2</v>
      </c>
      <c r="B3" s="35" t="s">
        <v>27</v>
      </c>
      <c r="C3" s="35"/>
      <c r="D3" s="35"/>
      <c r="E3" s="35"/>
      <c r="F3" s="35"/>
      <c r="G3" s="35"/>
      <c r="H3" s="35"/>
      <c r="I3" s="35"/>
      <c r="J3" s="35"/>
    </row>
    <row r="4" ht="17.5" customHeight="1" spans="1:10">
      <c r="A4" s="11" t="s">
        <v>3</v>
      </c>
      <c r="B4" s="11" t="s">
        <v>28</v>
      </c>
      <c r="C4" s="11">
        <v>2022283730</v>
      </c>
      <c r="D4" s="11" t="s">
        <v>29</v>
      </c>
      <c r="E4" s="11" t="s">
        <v>30</v>
      </c>
      <c r="F4" s="64" t="s">
        <v>31</v>
      </c>
      <c r="G4" s="11">
        <v>2</v>
      </c>
      <c r="H4" s="11" t="s">
        <v>32</v>
      </c>
      <c r="I4" s="11" t="s">
        <v>33</v>
      </c>
      <c r="J4" s="11"/>
    </row>
    <row r="5" ht="17.5" customHeight="1" spans="1:10">
      <c r="A5" s="11"/>
      <c r="B5" s="11" t="s">
        <v>34</v>
      </c>
      <c r="C5" s="11">
        <v>2022284219</v>
      </c>
      <c r="D5" s="11" t="s">
        <v>35</v>
      </c>
      <c r="E5" s="11" t="s">
        <v>36</v>
      </c>
      <c r="F5" s="11" t="s">
        <v>31</v>
      </c>
      <c r="G5" s="11">
        <v>2</v>
      </c>
      <c r="H5" s="11" t="s">
        <v>32</v>
      </c>
      <c r="I5" s="11" t="s">
        <v>33</v>
      </c>
      <c r="J5" s="11"/>
    </row>
    <row r="6" ht="17.5" customHeight="1" spans="1:10">
      <c r="A6" s="11"/>
      <c r="B6" s="11"/>
      <c r="C6" s="11">
        <v>2022284220</v>
      </c>
      <c r="D6" s="11" t="s">
        <v>35</v>
      </c>
      <c r="E6" s="11" t="s">
        <v>37</v>
      </c>
      <c r="F6" s="11" t="s">
        <v>31</v>
      </c>
      <c r="G6" s="11">
        <v>2</v>
      </c>
      <c r="H6" s="11" t="s">
        <v>32</v>
      </c>
      <c r="I6" s="11" t="s">
        <v>33</v>
      </c>
      <c r="J6" s="11"/>
    </row>
    <row r="7" ht="17.5" customHeight="1" spans="1:10">
      <c r="A7" s="11"/>
      <c r="B7" s="11"/>
      <c r="C7" s="11">
        <v>2022284222</v>
      </c>
      <c r="D7" s="11" t="s">
        <v>35</v>
      </c>
      <c r="E7" s="11" t="s">
        <v>38</v>
      </c>
      <c r="F7" s="11" t="s">
        <v>31</v>
      </c>
      <c r="G7" s="11">
        <v>2</v>
      </c>
      <c r="H7" s="11" t="s">
        <v>32</v>
      </c>
      <c r="I7" s="11" t="s">
        <v>33</v>
      </c>
      <c r="J7" s="11"/>
    </row>
    <row r="8" ht="15.6" spans="1:10">
      <c r="A8" s="11"/>
      <c r="B8" s="11" t="s">
        <v>39</v>
      </c>
      <c r="C8" s="11">
        <v>2023283340</v>
      </c>
      <c r="D8" s="11" t="s">
        <v>40</v>
      </c>
      <c r="E8" s="11" t="s">
        <v>41</v>
      </c>
      <c r="F8" s="11" t="s">
        <v>42</v>
      </c>
      <c r="G8" s="11">
        <v>3</v>
      </c>
      <c r="H8" s="11" t="s">
        <v>32</v>
      </c>
      <c r="I8" s="11" t="s">
        <v>33</v>
      </c>
      <c r="J8" s="11"/>
    </row>
    <row r="9" ht="15.6" spans="1:10">
      <c r="A9" s="11"/>
      <c r="B9" s="11"/>
      <c r="C9" s="11">
        <v>2023283342</v>
      </c>
      <c r="D9" s="11" t="s">
        <v>40</v>
      </c>
      <c r="E9" s="11" t="s">
        <v>43</v>
      </c>
      <c r="F9" s="11" t="s">
        <v>42</v>
      </c>
      <c r="G9" s="11">
        <v>3</v>
      </c>
      <c r="H9" s="11" t="s">
        <v>32</v>
      </c>
      <c r="I9" s="11" t="s">
        <v>33</v>
      </c>
      <c r="J9" s="11"/>
    </row>
    <row r="10" ht="15.6" spans="1:10">
      <c r="A10" s="11"/>
      <c r="B10" s="11" t="s">
        <v>44</v>
      </c>
      <c r="C10" s="11">
        <v>2022283221</v>
      </c>
      <c r="D10" s="11" t="s">
        <v>45</v>
      </c>
      <c r="E10" s="11" t="s">
        <v>46</v>
      </c>
      <c r="F10" s="11" t="s">
        <v>47</v>
      </c>
      <c r="G10" s="11">
        <v>2</v>
      </c>
      <c r="H10" s="11" t="s">
        <v>32</v>
      </c>
      <c r="I10" s="11" t="s">
        <v>33</v>
      </c>
      <c r="J10" s="11"/>
    </row>
    <row r="11" ht="15.6" spans="1:10">
      <c r="A11" s="11"/>
      <c r="B11" s="11"/>
      <c r="C11" s="11">
        <v>2022283213</v>
      </c>
      <c r="D11" s="11" t="s">
        <v>45</v>
      </c>
      <c r="E11" s="11" t="s">
        <v>48</v>
      </c>
      <c r="F11" s="11" t="s">
        <v>47</v>
      </c>
      <c r="G11" s="11">
        <v>2</v>
      </c>
      <c r="H11" s="11" t="s">
        <v>32</v>
      </c>
      <c r="I11" s="11" t="s">
        <v>33</v>
      </c>
      <c r="J11" s="11"/>
    </row>
    <row r="12" ht="15.6" spans="1:10">
      <c r="A12" s="11"/>
      <c r="B12" s="11"/>
      <c r="C12" s="11">
        <v>2022283214</v>
      </c>
      <c r="D12" s="11" t="s">
        <v>45</v>
      </c>
      <c r="E12" s="11" t="s">
        <v>49</v>
      </c>
      <c r="F12" s="11" t="s">
        <v>47</v>
      </c>
      <c r="G12" s="11">
        <v>2</v>
      </c>
      <c r="H12" s="11" t="s">
        <v>32</v>
      </c>
      <c r="I12" s="11" t="s">
        <v>33</v>
      </c>
      <c r="J12" s="11"/>
    </row>
    <row r="13" ht="15.6" spans="1:10">
      <c r="A13" s="11"/>
      <c r="B13" s="11"/>
      <c r="C13" s="11">
        <v>2022283215</v>
      </c>
      <c r="D13" s="11" t="s">
        <v>45</v>
      </c>
      <c r="E13" s="11" t="s">
        <v>50</v>
      </c>
      <c r="F13" s="11" t="s">
        <v>47</v>
      </c>
      <c r="G13" s="11">
        <v>2</v>
      </c>
      <c r="H13" s="11" t="s">
        <v>32</v>
      </c>
      <c r="I13" s="11" t="s">
        <v>33</v>
      </c>
      <c r="J13" s="11"/>
    </row>
    <row r="14" ht="15.6" spans="1:10">
      <c r="A14" s="11"/>
      <c r="B14" s="11"/>
      <c r="C14" s="11">
        <v>2022283220</v>
      </c>
      <c r="D14" s="11" t="s">
        <v>45</v>
      </c>
      <c r="E14" s="11" t="s">
        <v>51</v>
      </c>
      <c r="F14" s="11" t="s">
        <v>47</v>
      </c>
      <c r="G14" s="11">
        <v>2</v>
      </c>
      <c r="H14" s="11" t="s">
        <v>32</v>
      </c>
      <c r="I14" s="11" t="s">
        <v>33</v>
      </c>
      <c r="J14" s="11"/>
    </row>
    <row r="15" ht="15.6" spans="1:10">
      <c r="A15" s="11"/>
      <c r="B15" s="11"/>
      <c r="C15" s="11">
        <v>2022283223</v>
      </c>
      <c r="D15" s="11" t="s">
        <v>45</v>
      </c>
      <c r="E15" s="11" t="s">
        <v>52</v>
      </c>
      <c r="F15" s="11" t="s">
        <v>47</v>
      </c>
      <c r="G15" s="11">
        <v>2</v>
      </c>
      <c r="H15" s="11" t="s">
        <v>32</v>
      </c>
      <c r="I15" s="11" t="s">
        <v>33</v>
      </c>
      <c r="J15" s="11"/>
    </row>
    <row r="16" ht="15.6" spans="1:10">
      <c r="A16" s="11"/>
      <c r="B16" s="11"/>
      <c r="C16" s="11">
        <v>2022283228</v>
      </c>
      <c r="D16" s="11" t="s">
        <v>45</v>
      </c>
      <c r="E16" s="11" t="s">
        <v>53</v>
      </c>
      <c r="F16" s="11" t="s">
        <v>47</v>
      </c>
      <c r="G16" s="11">
        <v>2</v>
      </c>
      <c r="H16" s="11" t="s">
        <v>32</v>
      </c>
      <c r="I16" s="11" t="s">
        <v>33</v>
      </c>
      <c r="J16" s="11"/>
    </row>
    <row r="17" ht="15.6" spans="1:10">
      <c r="A17" s="11"/>
      <c r="B17" s="11"/>
      <c r="C17" s="11">
        <v>2022283242</v>
      </c>
      <c r="D17" s="11" t="s">
        <v>45</v>
      </c>
      <c r="E17" s="11" t="s">
        <v>54</v>
      </c>
      <c r="F17" s="11" t="s">
        <v>47</v>
      </c>
      <c r="G17" s="11">
        <v>5</v>
      </c>
      <c r="H17" s="11" t="s">
        <v>32</v>
      </c>
      <c r="I17" s="11" t="s">
        <v>33</v>
      </c>
      <c r="J17" s="11"/>
    </row>
    <row r="18" ht="15.6" spans="1:10">
      <c r="A18" s="11"/>
      <c r="B18" s="11"/>
      <c r="C18" s="11"/>
      <c r="D18" s="11" t="s">
        <v>55</v>
      </c>
      <c r="E18" s="11"/>
      <c r="F18" s="11" t="s">
        <v>56</v>
      </c>
      <c r="G18" s="11"/>
      <c r="H18" s="11" t="s">
        <v>32</v>
      </c>
      <c r="I18" s="11" t="s">
        <v>33</v>
      </c>
      <c r="J18" s="11"/>
    </row>
    <row r="19" ht="15.6" spans="1:10">
      <c r="A19" s="11"/>
      <c r="B19" s="11"/>
      <c r="C19" s="11">
        <v>2022283229</v>
      </c>
      <c r="D19" s="11" t="s">
        <v>45</v>
      </c>
      <c r="E19" s="11" t="s">
        <v>57</v>
      </c>
      <c r="F19" s="11" t="s">
        <v>47</v>
      </c>
      <c r="G19" s="11">
        <v>2</v>
      </c>
      <c r="H19" s="11" t="s">
        <v>32</v>
      </c>
      <c r="I19" s="11" t="s">
        <v>33</v>
      </c>
      <c r="J19" s="11"/>
    </row>
    <row r="20" ht="15.6" spans="1:10">
      <c r="A20" s="11"/>
      <c r="B20" s="11"/>
      <c r="C20" s="11">
        <v>2022283233</v>
      </c>
      <c r="D20" s="11" t="s">
        <v>45</v>
      </c>
      <c r="E20" s="11" t="s">
        <v>58</v>
      </c>
      <c r="F20" s="11" t="s">
        <v>47</v>
      </c>
      <c r="G20" s="11">
        <v>2</v>
      </c>
      <c r="H20" s="11" t="s">
        <v>32</v>
      </c>
      <c r="I20" s="11" t="s">
        <v>33</v>
      </c>
      <c r="J20" s="11"/>
    </row>
    <row r="21" ht="15.6" spans="1:10">
      <c r="A21" s="11"/>
      <c r="B21" s="11"/>
      <c r="C21" s="11">
        <v>2022283235</v>
      </c>
      <c r="D21" s="11" t="s">
        <v>45</v>
      </c>
      <c r="E21" s="11" t="s">
        <v>59</v>
      </c>
      <c r="F21" s="11" t="s">
        <v>47</v>
      </c>
      <c r="G21" s="11">
        <v>2</v>
      </c>
      <c r="H21" s="11" t="s">
        <v>32</v>
      </c>
      <c r="I21" s="11" t="s">
        <v>33</v>
      </c>
      <c r="J21" s="11"/>
    </row>
    <row r="22" ht="15.6" spans="1:10">
      <c r="A22" s="11"/>
      <c r="B22" s="11"/>
      <c r="C22" s="11">
        <v>2022283239</v>
      </c>
      <c r="D22" s="11" t="s">
        <v>45</v>
      </c>
      <c r="E22" s="11" t="s">
        <v>60</v>
      </c>
      <c r="F22" s="11" t="s">
        <v>47</v>
      </c>
      <c r="G22" s="11">
        <v>5</v>
      </c>
      <c r="H22" s="11" t="s">
        <v>32</v>
      </c>
      <c r="I22" s="11" t="s">
        <v>33</v>
      </c>
      <c r="J22" s="11"/>
    </row>
    <row r="23" ht="15.6" spans="1:10">
      <c r="A23" s="11"/>
      <c r="B23" s="11"/>
      <c r="C23" s="11"/>
      <c r="D23" s="11" t="s">
        <v>55</v>
      </c>
      <c r="E23" s="11"/>
      <c r="F23" s="11" t="s">
        <v>56</v>
      </c>
      <c r="G23" s="11"/>
      <c r="H23" s="11" t="s">
        <v>32</v>
      </c>
      <c r="I23" s="11" t="s">
        <v>33</v>
      </c>
      <c r="J23" s="11"/>
    </row>
    <row r="24" ht="15.6" spans="1:10">
      <c r="A24" s="11"/>
      <c r="B24" s="11"/>
      <c r="C24" s="11">
        <v>2022283238</v>
      </c>
      <c r="D24" s="11" t="s">
        <v>45</v>
      </c>
      <c r="E24" s="11" t="s">
        <v>61</v>
      </c>
      <c r="F24" s="11" t="s">
        <v>47</v>
      </c>
      <c r="G24" s="11">
        <v>2</v>
      </c>
      <c r="H24" s="11" t="s">
        <v>32</v>
      </c>
      <c r="I24" s="11" t="s">
        <v>33</v>
      </c>
      <c r="J24" s="11"/>
    </row>
    <row r="25" ht="15.6" spans="1:10">
      <c r="A25" s="11"/>
      <c r="B25" s="11" t="s">
        <v>62</v>
      </c>
      <c r="C25" s="11">
        <v>2022273237</v>
      </c>
      <c r="D25" s="11" t="s">
        <v>63</v>
      </c>
      <c r="E25" s="11" t="s">
        <v>64</v>
      </c>
      <c r="F25" s="11" t="s">
        <v>47</v>
      </c>
      <c r="G25" s="11">
        <v>2</v>
      </c>
      <c r="H25" s="11" t="s">
        <v>32</v>
      </c>
      <c r="I25" s="11" t="s">
        <v>33</v>
      </c>
      <c r="J25" s="11"/>
    </row>
    <row r="26" ht="15.6" spans="1:10">
      <c r="A26" s="11" t="s">
        <v>4</v>
      </c>
      <c r="B26" s="11" t="s">
        <v>27</v>
      </c>
      <c r="C26" s="11"/>
      <c r="D26" s="11"/>
      <c r="E26" s="11"/>
      <c r="F26" s="11"/>
      <c r="G26" s="11"/>
      <c r="H26" s="11"/>
      <c r="I26" s="11"/>
      <c r="J26" s="11"/>
    </row>
    <row r="27" ht="15.6" spans="1:10">
      <c r="A27" s="11" t="s">
        <v>5</v>
      </c>
      <c r="B27" s="11"/>
      <c r="C27" s="11"/>
      <c r="D27" s="11"/>
      <c r="E27" s="11"/>
      <c r="F27" s="11"/>
      <c r="G27" s="11"/>
      <c r="H27" s="11"/>
      <c r="I27" s="11"/>
      <c r="J27" s="11"/>
    </row>
    <row r="28" ht="15.6" spans="1:10">
      <c r="A28" s="11" t="s">
        <v>6</v>
      </c>
      <c r="B28" s="11"/>
      <c r="C28" s="11"/>
      <c r="D28" s="11"/>
      <c r="E28" s="11"/>
      <c r="F28" s="11"/>
      <c r="G28" s="11"/>
      <c r="H28" s="11"/>
      <c r="I28" s="11"/>
      <c r="J28" s="11"/>
    </row>
    <row r="29" ht="15.6" spans="1:10">
      <c r="A29" s="11" t="s">
        <v>7</v>
      </c>
      <c r="B29" s="11"/>
      <c r="C29" s="11"/>
      <c r="D29" s="11"/>
      <c r="E29" s="11"/>
      <c r="F29" s="11"/>
      <c r="G29" s="11"/>
      <c r="H29" s="11"/>
      <c r="I29" s="11"/>
      <c r="J29" s="11"/>
    </row>
  </sheetData>
  <mergeCells count="13">
    <mergeCell ref="A1:J1"/>
    <mergeCell ref="B3:J3"/>
    <mergeCell ref="A4:A25"/>
    <mergeCell ref="B5:B7"/>
    <mergeCell ref="B8:B9"/>
    <mergeCell ref="B10:B24"/>
    <mergeCell ref="C17:C18"/>
    <mergeCell ref="C22:C23"/>
    <mergeCell ref="E17:E18"/>
    <mergeCell ref="E22:E23"/>
    <mergeCell ref="G17:G18"/>
    <mergeCell ref="G22:G23"/>
    <mergeCell ref="B26:J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171" workbookViewId="0">
      <selection activeCell="H52" sqref="H52"/>
    </sheetView>
  </sheetViews>
  <sheetFormatPr defaultColWidth="9" defaultRowHeight="14.4" outlineLevelCol="7"/>
  <cols>
    <col min="1" max="1" width="17.0925925925926" customWidth="1"/>
    <col min="2" max="2" width="7.62962962962963" customWidth="1"/>
    <col min="3" max="3" width="17.0925925925926" customWidth="1"/>
    <col min="4" max="4" width="13.9074074074074" customWidth="1"/>
    <col min="5" max="5" width="17.0925925925926" customWidth="1"/>
    <col min="6" max="6" width="10.6296296296296" customWidth="1"/>
    <col min="7" max="7" width="17.1759259259259" customWidth="1"/>
    <col min="8" max="8" width="10.6666666666667" customWidth="1"/>
  </cols>
  <sheetData>
    <row r="1" ht="22.2" spans="1:8">
      <c r="A1" s="6" t="s">
        <v>65</v>
      </c>
      <c r="B1" s="6"/>
      <c r="C1" s="53"/>
      <c r="D1" s="53"/>
      <c r="E1" s="53"/>
      <c r="F1" s="53"/>
      <c r="G1" s="53"/>
      <c r="H1" s="53"/>
    </row>
    <row r="2" ht="20.4" spans="1:8">
      <c r="A2" s="8" t="s">
        <v>17</v>
      </c>
      <c r="B2" s="8" t="s">
        <v>66</v>
      </c>
      <c r="C2" s="8" t="s">
        <v>18</v>
      </c>
      <c r="D2" s="8" t="s">
        <v>67</v>
      </c>
      <c r="E2" s="8" t="s">
        <v>68</v>
      </c>
      <c r="F2" s="54" t="s">
        <v>69</v>
      </c>
      <c r="G2" s="8" t="s">
        <v>70</v>
      </c>
      <c r="H2" s="8" t="s">
        <v>26</v>
      </c>
    </row>
    <row r="3" ht="17.5" customHeight="1" spans="1:8">
      <c r="A3" s="11" t="s">
        <v>2</v>
      </c>
      <c r="B3" s="11">
        <v>1</v>
      </c>
      <c r="C3" s="11" t="s">
        <v>71</v>
      </c>
      <c r="D3" s="11">
        <v>0</v>
      </c>
      <c r="E3" s="11">
        <v>32</v>
      </c>
      <c r="F3" s="55">
        <f t="shared" ref="F3:F66" si="0">D3/E3</f>
        <v>0</v>
      </c>
      <c r="G3" s="11">
        <f t="shared" ref="G3:G34" si="1">RANK(F3,$F$3:$F$83,1)</f>
        <v>1</v>
      </c>
      <c r="H3" s="11"/>
    </row>
    <row r="4" ht="17.5" customHeight="1" spans="1:8">
      <c r="A4" s="11"/>
      <c r="B4" s="11">
        <v>2</v>
      </c>
      <c r="C4" s="11" t="s">
        <v>72</v>
      </c>
      <c r="D4" s="11">
        <v>0</v>
      </c>
      <c r="E4" s="11">
        <v>32</v>
      </c>
      <c r="F4" s="55">
        <f t="shared" si="0"/>
        <v>0</v>
      </c>
      <c r="G4" s="11">
        <f t="shared" si="1"/>
        <v>1</v>
      </c>
      <c r="H4" s="11"/>
    </row>
    <row r="5" ht="17.5" customHeight="1" spans="1:8">
      <c r="A5" s="11"/>
      <c r="B5" s="11">
        <v>3</v>
      </c>
      <c r="C5" s="11" t="s">
        <v>73</v>
      </c>
      <c r="D5" s="11">
        <v>0</v>
      </c>
      <c r="E5" s="11">
        <v>34</v>
      </c>
      <c r="F5" s="55">
        <f t="shared" si="0"/>
        <v>0</v>
      </c>
      <c r="G5" s="11">
        <f t="shared" si="1"/>
        <v>1</v>
      </c>
      <c r="H5" s="11"/>
    </row>
    <row r="6" ht="17.5" customHeight="1" spans="1:8">
      <c r="A6" s="11"/>
      <c r="B6" s="11">
        <v>4</v>
      </c>
      <c r="C6" s="11" t="s">
        <v>74</v>
      </c>
      <c r="D6" s="11">
        <v>0</v>
      </c>
      <c r="E6" s="11">
        <v>30</v>
      </c>
      <c r="F6" s="55">
        <f t="shared" si="0"/>
        <v>0</v>
      </c>
      <c r="G6" s="11">
        <f t="shared" si="1"/>
        <v>1</v>
      </c>
      <c r="H6" s="11"/>
    </row>
    <row r="7" ht="17.5" customHeight="1" spans="1:8">
      <c r="A7" s="11"/>
      <c r="B7" s="11">
        <v>5</v>
      </c>
      <c r="C7" s="11" t="s">
        <v>75</v>
      </c>
      <c r="D7" s="11">
        <v>0</v>
      </c>
      <c r="E7" s="11">
        <v>35</v>
      </c>
      <c r="F7" s="55">
        <f t="shared" si="0"/>
        <v>0</v>
      </c>
      <c r="G7" s="11">
        <f t="shared" si="1"/>
        <v>1</v>
      </c>
      <c r="H7" s="11"/>
    </row>
    <row r="8" ht="17.5" customHeight="1" spans="1:8">
      <c r="A8" s="11"/>
      <c r="B8" s="11">
        <v>6</v>
      </c>
      <c r="C8" s="11" t="s">
        <v>76</v>
      </c>
      <c r="D8" s="11">
        <v>0</v>
      </c>
      <c r="E8" s="11">
        <v>43</v>
      </c>
      <c r="F8" s="55">
        <f t="shared" si="0"/>
        <v>0</v>
      </c>
      <c r="G8" s="11">
        <f t="shared" si="1"/>
        <v>1</v>
      </c>
      <c r="H8" s="11"/>
    </row>
    <row r="9" ht="17.5" customHeight="1" spans="1:8">
      <c r="A9" s="11"/>
      <c r="B9" s="11">
        <v>7</v>
      </c>
      <c r="C9" s="11" t="s">
        <v>77</v>
      </c>
      <c r="D9" s="11">
        <v>0</v>
      </c>
      <c r="E9" s="11">
        <v>42</v>
      </c>
      <c r="F9" s="55">
        <f t="shared" si="0"/>
        <v>0</v>
      </c>
      <c r="G9" s="11">
        <f t="shared" si="1"/>
        <v>1</v>
      </c>
      <c r="H9" s="11"/>
    </row>
    <row r="10" ht="17.5" customHeight="1" spans="1:8">
      <c r="A10" s="11"/>
      <c r="B10" s="11">
        <v>8</v>
      </c>
      <c r="C10" s="11" t="s">
        <v>78</v>
      </c>
      <c r="D10" s="11">
        <v>0</v>
      </c>
      <c r="E10" s="11">
        <v>45</v>
      </c>
      <c r="F10" s="55">
        <f t="shared" si="0"/>
        <v>0</v>
      </c>
      <c r="G10" s="11">
        <f t="shared" si="1"/>
        <v>1</v>
      </c>
      <c r="H10" s="11"/>
    </row>
    <row r="11" ht="17.5" customHeight="1" spans="1:8">
      <c r="A11" s="11"/>
      <c r="B11" s="11">
        <v>9</v>
      </c>
      <c r="C11" s="11" t="s">
        <v>79</v>
      </c>
      <c r="D11" s="11">
        <v>0</v>
      </c>
      <c r="E11" s="11">
        <v>45</v>
      </c>
      <c r="F11" s="55">
        <f t="shared" si="0"/>
        <v>0</v>
      </c>
      <c r="G11" s="11">
        <f t="shared" si="1"/>
        <v>1</v>
      </c>
      <c r="H11" s="11"/>
    </row>
    <row r="12" ht="17.5" customHeight="1" spans="1:8">
      <c r="A12" s="11"/>
      <c r="B12" s="11">
        <v>10</v>
      </c>
      <c r="C12" s="11" t="s">
        <v>80</v>
      </c>
      <c r="D12" s="11">
        <v>0</v>
      </c>
      <c r="E12" s="11">
        <v>39</v>
      </c>
      <c r="F12" s="55">
        <f t="shared" si="0"/>
        <v>0</v>
      </c>
      <c r="G12" s="11">
        <f t="shared" si="1"/>
        <v>1</v>
      </c>
      <c r="H12" s="11"/>
    </row>
    <row r="13" ht="17.5" customHeight="1" spans="1:8">
      <c r="A13" s="11"/>
      <c r="B13" s="11">
        <v>11</v>
      </c>
      <c r="C13" s="11" t="s">
        <v>81</v>
      </c>
      <c r="D13" s="11">
        <v>0</v>
      </c>
      <c r="E13" s="11">
        <v>39</v>
      </c>
      <c r="F13" s="55">
        <f t="shared" si="0"/>
        <v>0</v>
      </c>
      <c r="G13" s="11">
        <f t="shared" si="1"/>
        <v>1</v>
      </c>
      <c r="H13" s="11"/>
    </row>
    <row r="14" ht="17.5" customHeight="1" spans="1:8">
      <c r="A14" s="11"/>
      <c r="B14" s="11">
        <v>12</v>
      </c>
      <c r="C14" s="11" t="s">
        <v>82</v>
      </c>
      <c r="D14" s="11">
        <v>0</v>
      </c>
      <c r="E14" s="11">
        <v>40</v>
      </c>
      <c r="F14" s="55">
        <f t="shared" si="0"/>
        <v>0</v>
      </c>
      <c r="G14" s="11">
        <f t="shared" si="1"/>
        <v>1</v>
      </c>
      <c r="H14" s="11"/>
    </row>
    <row r="15" ht="17.5" customHeight="1" spans="1:8">
      <c r="A15" s="11"/>
      <c r="B15" s="11">
        <v>13</v>
      </c>
      <c r="C15" s="11" t="s">
        <v>83</v>
      </c>
      <c r="D15" s="11">
        <v>0</v>
      </c>
      <c r="E15" s="11">
        <v>42</v>
      </c>
      <c r="F15" s="55">
        <f t="shared" si="0"/>
        <v>0</v>
      </c>
      <c r="G15" s="11">
        <f t="shared" si="1"/>
        <v>1</v>
      </c>
      <c r="H15" s="11"/>
    </row>
    <row r="16" ht="17.5" customHeight="1" spans="1:8">
      <c r="A16" s="11"/>
      <c r="B16" s="11">
        <v>14</v>
      </c>
      <c r="C16" s="11" t="s">
        <v>84</v>
      </c>
      <c r="D16" s="11">
        <v>0</v>
      </c>
      <c r="E16" s="11">
        <v>40</v>
      </c>
      <c r="F16" s="55">
        <f t="shared" si="0"/>
        <v>0</v>
      </c>
      <c r="G16" s="11">
        <f t="shared" si="1"/>
        <v>1</v>
      </c>
      <c r="H16" s="11"/>
    </row>
    <row r="17" ht="17.5" customHeight="1" spans="1:8">
      <c r="A17" s="11"/>
      <c r="B17" s="11">
        <v>15</v>
      </c>
      <c r="C17" s="11" t="s">
        <v>85</v>
      </c>
      <c r="D17" s="11">
        <v>0</v>
      </c>
      <c r="E17" s="11">
        <v>43</v>
      </c>
      <c r="F17" s="55">
        <f t="shared" si="0"/>
        <v>0</v>
      </c>
      <c r="G17" s="11">
        <f t="shared" si="1"/>
        <v>1</v>
      </c>
      <c r="H17" s="11"/>
    </row>
    <row r="18" ht="17.5" customHeight="1" spans="1:8">
      <c r="A18" s="11"/>
      <c r="B18" s="11">
        <v>16</v>
      </c>
      <c r="C18" s="11" t="s">
        <v>86</v>
      </c>
      <c r="D18" s="11">
        <v>0</v>
      </c>
      <c r="E18" s="11">
        <v>43</v>
      </c>
      <c r="F18" s="55">
        <f t="shared" si="0"/>
        <v>0</v>
      </c>
      <c r="G18" s="11">
        <f t="shared" si="1"/>
        <v>1</v>
      </c>
      <c r="H18" s="11"/>
    </row>
    <row r="19" ht="17.5" customHeight="1" spans="1:8">
      <c r="A19" s="11"/>
      <c r="B19" s="11">
        <v>17</v>
      </c>
      <c r="C19" s="11" t="s">
        <v>87</v>
      </c>
      <c r="D19" s="11">
        <v>0</v>
      </c>
      <c r="E19" s="11">
        <v>41</v>
      </c>
      <c r="F19" s="55">
        <f t="shared" si="0"/>
        <v>0</v>
      </c>
      <c r="G19" s="11">
        <f t="shared" si="1"/>
        <v>1</v>
      </c>
      <c r="H19" s="11"/>
    </row>
    <row r="20" ht="17.5" customHeight="1" spans="1:8">
      <c r="A20" s="11"/>
      <c r="B20" s="11">
        <v>18</v>
      </c>
      <c r="C20" s="11" t="s">
        <v>88</v>
      </c>
      <c r="D20" s="11">
        <v>0</v>
      </c>
      <c r="E20" s="11">
        <v>44</v>
      </c>
      <c r="F20" s="55">
        <f t="shared" si="0"/>
        <v>0</v>
      </c>
      <c r="G20" s="11">
        <f t="shared" si="1"/>
        <v>1</v>
      </c>
      <c r="H20" s="11"/>
    </row>
    <row r="21" ht="17.5" customHeight="1" spans="1:8">
      <c r="A21" s="11"/>
      <c r="B21" s="11">
        <v>19</v>
      </c>
      <c r="C21" s="11" t="s">
        <v>89</v>
      </c>
      <c r="D21" s="11">
        <v>0</v>
      </c>
      <c r="E21" s="11">
        <v>44</v>
      </c>
      <c r="F21" s="55">
        <f t="shared" si="0"/>
        <v>0</v>
      </c>
      <c r="G21" s="11">
        <f t="shared" si="1"/>
        <v>1</v>
      </c>
      <c r="H21" s="11"/>
    </row>
    <row r="22" ht="17.5" customHeight="1" spans="1:8">
      <c r="A22" s="11"/>
      <c r="B22" s="11">
        <v>20</v>
      </c>
      <c r="C22" s="11" t="s">
        <v>90</v>
      </c>
      <c r="D22" s="11">
        <v>0</v>
      </c>
      <c r="E22" s="11">
        <v>44</v>
      </c>
      <c r="F22" s="55">
        <f t="shared" si="0"/>
        <v>0</v>
      </c>
      <c r="G22" s="11">
        <f t="shared" si="1"/>
        <v>1</v>
      </c>
      <c r="H22" s="11"/>
    </row>
    <row r="23" ht="17.5" customHeight="1" spans="1:8">
      <c r="A23" s="11"/>
      <c r="B23" s="11">
        <v>21</v>
      </c>
      <c r="C23" s="11" t="s">
        <v>91</v>
      </c>
      <c r="D23" s="11">
        <v>0</v>
      </c>
      <c r="E23" s="11">
        <v>43</v>
      </c>
      <c r="F23" s="55">
        <f t="shared" si="0"/>
        <v>0</v>
      </c>
      <c r="G23" s="11">
        <f t="shared" si="1"/>
        <v>1</v>
      </c>
      <c r="H23" s="11"/>
    </row>
    <row r="24" ht="17.5" customHeight="1" spans="1:8">
      <c r="A24" s="11"/>
      <c r="B24" s="11">
        <v>22</v>
      </c>
      <c r="C24" s="11" t="s">
        <v>92</v>
      </c>
      <c r="D24" s="11">
        <v>0</v>
      </c>
      <c r="E24" s="11">
        <v>42</v>
      </c>
      <c r="F24" s="55">
        <f t="shared" si="0"/>
        <v>0</v>
      </c>
      <c r="G24" s="11">
        <f t="shared" si="1"/>
        <v>1</v>
      </c>
      <c r="H24" s="11"/>
    </row>
    <row r="25" ht="17.5" customHeight="1" spans="1:8">
      <c r="A25" s="11"/>
      <c r="B25" s="11">
        <v>23</v>
      </c>
      <c r="C25" s="11" t="s">
        <v>93</v>
      </c>
      <c r="D25" s="11">
        <v>0</v>
      </c>
      <c r="E25" s="11">
        <v>43</v>
      </c>
      <c r="F25" s="55">
        <f t="shared" si="0"/>
        <v>0</v>
      </c>
      <c r="G25" s="11">
        <f t="shared" si="1"/>
        <v>1</v>
      </c>
      <c r="H25" s="11"/>
    </row>
    <row r="26" ht="17.5" customHeight="1" spans="1:8">
      <c r="A26" s="11"/>
      <c r="B26" s="11">
        <v>24</v>
      </c>
      <c r="C26" s="11" t="s">
        <v>94</v>
      </c>
      <c r="D26" s="11">
        <v>0</v>
      </c>
      <c r="E26" s="11">
        <v>42</v>
      </c>
      <c r="F26" s="55">
        <f t="shared" si="0"/>
        <v>0</v>
      </c>
      <c r="G26" s="11">
        <f t="shared" si="1"/>
        <v>1</v>
      </c>
      <c r="H26" s="11"/>
    </row>
    <row r="27" ht="17.5" customHeight="1" spans="1:8">
      <c r="A27" s="11"/>
      <c r="B27" s="11">
        <v>25</v>
      </c>
      <c r="C27" s="11" t="s">
        <v>95</v>
      </c>
      <c r="D27" s="11">
        <v>0</v>
      </c>
      <c r="E27" s="11">
        <v>45</v>
      </c>
      <c r="F27" s="55">
        <f t="shared" si="0"/>
        <v>0</v>
      </c>
      <c r="G27" s="11">
        <f t="shared" si="1"/>
        <v>1</v>
      </c>
      <c r="H27" s="11"/>
    </row>
    <row r="28" ht="17.5" customHeight="1" spans="1:8">
      <c r="A28" s="11"/>
      <c r="B28" s="11">
        <v>26</v>
      </c>
      <c r="C28" s="11" t="s">
        <v>96</v>
      </c>
      <c r="D28" s="11">
        <v>0</v>
      </c>
      <c r="E28" s="11">
        <v>43</v>
      </c>
      <c r="F28" s="55">
        <f t="shared" si="0"/>
        <v>0</v>
      </c>
      <c r="G28" s="11">
        <f t="shared" si="1"/>
        <v>1</v>
      </c>
      <c r="H28" s="11"/>
    </row>
    <row r="29" ht="17.5" customHeight="1" spans="1:8">
      <c r="A29" s="11"/>
      <c r="B29" s="11">
        <v>27</v>
      </c>
      <c r="C29" s="11" t="s">
        <v>97</v>
      </c>
      <c r="D29" s="11">
        <v>0</v>
      </c>
      <c r="E29" s="11">
        <v>42</v>
      </c>
      <c r="F29" s="55">
        <f t="shared" si="0"/>
        <v>0</v>
      </c>
      <c r="G29" s="11">
        <f t="shared" si="1"/>
        <v>1</v>
      </c>
      <c r="H29" s="11"/>
    </row>
    <row r="30" ht="17.5" customHeight="1" spans="1:8">
      <c r="A30" s="11"/>
      <c r="B30" s="11">
        <v>28</v>
      </c>
      <c r="C30" s="11" t="s">
        <v>98</v>
      </c>
      <c r="D30" s="11">
        <v>0</v>
      </c>
      <c r="E30" s="11">
        <v>40</v>
      </c>
      <c r="F30" s="55">
        <f t="shared" si="0"/>
        <v>0</v>
      </c>
      <c r="G30" s="11">
        <f t="shared" si="1"/>
        <v>1</v>
      </c>
      <c r="H30" s="11"/>
    </row>
    <row r="31" ht="17.5" customHeight="1" spans="1:8">
      <c r="A31" s="11"/>
      <c r="B31" s="11">
        <v>29</v>
      </c>
      <c r="C31" s="11" t="s">
        <v>99</v>
      </c>
      <c r="D31" s="11">
        <v>0</v>
      </c>
      <c r="E31" s="11">
        <v>42</v>
      </c>
      <c r="F31" s="55">
        <f t="shared" si="0"/>
        <v>0</v>
      </c>
      <c r="G31" s="11">
        <f t="shared" si="1"/>
        <v>1</v>
      </c>
      <c r="H31" s="11"/>
    </row>
    <row r="32" ht="17.5" customHeight="1" spans="1:8">
      <c r="A32" s="11"/>
      <c r="B32" s="11">
        <v>30</v>
      </c>
      <c r="C32" s="11" t="s">
        <v>100</v>
      </c>
      <c r="D32" s="11">
        <v>0</v>
      </c>
      <c r="E32" s="11">
        <v>42</v>
      </c>
      <c r="F32" s="55">
        <f t="shared" si="0"/>
        <v>0</v>
      </c>
      <c r="G32" s="11">
        <f t="shared" si="1"/>
        <v>1</v>
      </c>
      <c r="H32" s="11"/>
    </row>
    <row r="33" ht="17.5" customHeight="1" spans="1:8">
      <c r="A33" s="11"/>
      <c r="B33" s="11">
        <v>31</v>
      </c>
      <c r="C33" s="11" t="s">
        <v>101</v>
      </c>
      <c r="D33" s="11">
        <v>0</v>
      </c>
      <c r="E33" s="11">
        <v>41</v>
      </c>
      <c r="F33" s="55">
        <f t="shared" si="0"/>
        <v>0</v>
      </c>
      <c r="G33" s="11">
        <f t="shared" si="1"/>
        <v>1</v>
      </c>
      <c r="H33" s="11"/>
    </row>
    <row r="34" ht="17.5" customHeight="1" spans="1:8">
      <c r="A34" s="11"/>
      <c r="B34" s="11">
        <v>32</v>
      </c>
      <c r="C34" s="11" t="s">
        <v>102</v>
      </c>
      <c r="D34" s="11">
        <v>0</v>
      </c>
      <c r="E34" s="11">
        <v>43</v>
      </c>
      <c r="F34" s="55">
        <f t="shared" si="0"/>
        <v>0</v>
      </c>
      <c r="G34" s="11">
        <f t="shared" si="1"/>
        <v>1</v>
      </c>
      <c r="H34" s="11"/>
    </row>
    <row r="35" ht="17.5" customHeight="1" spans="1:8">
      <c r="A35" s="11" t="s">
        <v>3</v>
      </c>
      <c r="B35" s="11">
        <v>1</v>
      </c>
      <c r="C35" s="11" t="s">
        <v>103</v>
      </c>
      <c r="D35" s="11">
        <v>0</v>
      </c>
      <c r="E35" s="11" t="s">
        <v>104</v>
      </c>
      <c r="F35" s="55">
        <f t="shared" si="0"/>
        <v>0</v>
      </c>
      <c r="G35" s="11"/>
      <c r="H35" s="11" t="s">
        <v>105</v>
      </c>
    </row>
    <row r="36" ht="17.5" customHeight="1" spans="1:8">
      <c r="A36" s="11"/>
      <c r="B36" s="11">
        <v>2</v>
      </c>
      <c r="C36" s="11" t="s">
        <v>106</v>
      </c>
      <c r="D36" s="11">
        <v>0</v>
      </c>
      <c r="E36" s="11" t="s">
        <v>107</v>
      </c>
      <c r="F36" s="55">
        <f t="shared" si="0"/>
        <v>0</v>
      </c>
      <c r="G36" s="11"/>
      <c r="H36" s="11" t="s">
        <v>105</v>
      </c>
    </row>
    <row r="37" ht="17.5" customHeight="1" spans="1:8">
      <c r="A37" s="11"/>
      <c r="B37" s="11">
        <v>3</v>
      </c>
      <c r="C37" s="11" t="s">
        <v>108</v>
      </c>
      <c r="D37" s="11">
        <v>0</v>
      </c>
      <c r="E37" s="11" t="s">
        <v>109</v>
      </c>
      <c r="F37" s="55">
        <f t="shared" si="0"/>
        <v>0</v>
      </c>
      <c r="G37" s="11"/>
      <c r="H37" s="11" t="s">
        <v>105</v>
      </c>
    </row>
    <row r="38" ht="17.5" customHeight="1" spans="1:8">
      <c r="A38" s="11"/>
      <c r="B38" s="11">
        <v>4</v>
      </c>
      <c r="C38" s="11" t="s">
        <v>110</v>
      </c>
      <c r="D38" s="11">
        <v>0</v>
      </c>
      <c r="E38" s="11" t="s">
        <v>111</v>
      </c>
      <c r="F38" s="55">
        <f t="shared" si="0"/>
        <v>0</v>
      </c>
      <c r="G38" s="11"/>
      <c r="H38" s="11" t="s">
        <v>105</v>
      </c>
    </row>
    <row r="39" ht="17.5" customHeight="1" spans="1:8">
      <c r="A39" s="11"/>
      <c r="B39" s="11">
        <v>5</v>
      </c>
      <c r="C39" s="11" t="s">
        <v>112</v>
      </c>
      <c r="D39" s="11">
        <v>0</v>
      </c>
      <c r="E39" s="11" t="s">
        <v>113</v>
      </c>
      <c r="F39" s="55">
        <f t="shared" si="0"/>
        <v>0</v>
      </c>
      <c r="G39" s="11">
        <f t="shared" ref="G36:G70" si="2">RANK(F39,$F$35:$F$70,1)</f>
        <v>1</v>
      </c>
      <c r="H39" s="11"/>
    </row>
    <row r="40" ht="17.5" customHeight="1" spans="1:8">
      <c r="A40" s="11"/>
      <c r="B40" s="11">
        <v>6</v>
      </c>
      <c r="C40" s="11" t="s">
        <v>114</v>
      </c>
      <c r="D40" s="11">
        <v>0</v>
      </c>
      <c r="E40" s="11" t="s">
        <v>107</v>
      </c>
      <c r="F40" s="55">
        <f t="shared" si="0"/>
        <v>0</v>
      </c>
      <c r="G40" s="11">
        <f t="shared" si="2"/>
        <v>1</v>
      </c>
      <c r="H40" s="11"/>
    </row>
    <row r="41" ht="17.5" customHeight="1" spans="1:8">
      <c r="A41" s="11"/>
      <c r="B41" s="11">
        <v>7</v>
      </c>
      <c r="C41" s="11" t="s">
        <v>115</v>
      </c>
      <c r="D41" s="11">
        <v>0</v>
      </c>
      <c r="E41" s="11" t="s">
        <v>116</v>
      </c>
      <c r="F41" s="55">
        <f t="shared" si="0"/>
        <v>0</v>
      </c>
      <c r="G41" s="11">
        <f t="shared" si="2"/>
        <v>1</v>
      </c>
      <c r="H41" s="11"/>
    </row>
    <row r="42" ht="17.5" customHeight="1" spans="1:8">
      <c r="A42" s="11"/>
      <c r="B42" s="11">
        <v>8</v>
      </c>
      <c r="C42" s="11" t="s">
        <v>117</v>
      </c>
      <c r="D42" s="11">
        <v>0</v>
      </c>
      <c r="E42" s="11" t="s">
        <v>116</v>
      </c>
      <c r="F42" s="55">
        <f t="shared" si="0"/>
        <v>0</v>
      </c>
      <c r="G42" s="11">
        <f t="shared" si="2"/>
        <v>1</v>
      </c>
      <c r="H42" s="11"/>
    </row>
    <row r="43" ht="17.5" customHeight="1" spans="1:8">
      <c r="A43" s="11"/>
      <c r="B43" s="56">
        <v>9</v>
      </c>
      <c r="C43" s="56" t="s">
        <v>62</v>
      </c>
      <c r="D43" s="56">
        <v>1</v>
      </c>
      <c r="E43" s="56" t="s">
        <v>118</v>
      </c>
      <c r="F43" s="57">
        <f t="shared" si="0"/>
        <v>0.0238095238095238</v>
      </c>
      <c r="G43" s="56">
        <f t="shared" si="2"/>
        <v>32</v>
      </c>
      <c r="H43" s="56" t="s">
        <v>32</v>
      </c>
    </row>
    <row r="44" ht="17.5" customHeight="1" spans="1:8">
      <c r="A44" s="11"/>
      <c r="B44" s="11">
        <v>10</v>
      </c>
      <c r="C44" s="11" t="s">
        <v>119</v>
      </c>
      <c r="D44" s="11">
        <v>0</v>
      </c>
      <c r="E44" s="11" t="s">
        <v>120</v>
      </c>
      <c r="F44" s="55">
        <f t="shared" si="0"/>
        <v>0</v>
      </c>
      <c r="G44" s="11">
        <f t="shared" si="2"/>
        <v>1</v>
      </c>
      <c r="H44" s="11"/>
    </row>
    <row r="45" ht="17.5" customHeight="1" spans="1:8">
      <c r="A45" s="11"/>
      <c r="B45" s="56">
        <v>11</v>
      </c>
      <c r="C45" s="56" t="s">
        <v>44</v>
      </c>
      <c r="D45" s="56">
        <v>13</v>
      </c>
      <c r="E45" s="56" t="s">
        <v>121</v>
      </c>
      <c r="F45" s="57">
        <f t="shared" si="0"/>
        <v>0.302325581395349</v>
      </c>
      <c r="G45" s="56">
        <f t="shared" si="2"/>
        <v>36</v>
      </c>
      <c r="H45" s="56" t="s">
        <v>32</v>
      </c>
    </row>
    <row r="46" ht="17.5" customHeight="1" spans="1:8">
      <c r="A46" s="11"/>
      <c r="B46" s="11">
        <v>12</v>
      </c>
      <c r="C46" s="11" t="s">
        <v>122</v>
      </c>
      <c r="D46" s="11">
        <v>0</v>
      </c>
      <c r="E46" s="11" t="s">
        <v>123</v>
      </c>
      <c r="F46" s="55">
        <f t="shared" si="0"/>
        <v>0</v>
      </c>
      <c r="G46" s="11">
        <f t="shared" si="2"/>
        <v>1</v>
      </c>
      <c r="H46" s="11"/>
    </row>
    <row r="47" ht="17.5" customHeight="1" spans="1:8">
      <c r="A47" s="11"/>
      <c r="B47" s="11">
        <v>13</v>
      </c>
      <c r="C47" s="11" t="s">
        <v>124</v>
      </c>
      <c r="D47" s="11">
        <v>0</v>
      </c>
      <c r="E47" s="11" t="s">
        <v>123</v>
      </c>
      <c r="F47" s="55">
        <f t="shared" si="0"/>
        <v>0</v>
      </c>
      <c r="G47" s="11">
        <f t="shared" si="2"/>
        <v>1</v>
      </c>
      <c r="H47" s="11"/>
    </row>
    <row r="48" ht="17.5" customHeight="1" spans="1:8">
      <c r="A48" s="11"/>
      <c r="B48" s="56">
        <v>14</v>
      </c>
      <c r="C48" s="56" t="s">
        <v>125</v>
      </c>
      <c r="D48" s="56">
        <v>1</v>
      </c>
      <c r="E48" s="56" t="s">
        <v>123</v>
      </c>
      <c r="F48" s="57">
        <f t="shared" si="0"/>
        <v>0.0222222222222222</v>
      </c>
      <c r="G48" s="56">
        <f t="shared" si="2"/>
        <v>31</v>
      </c>
      <c r="H48" s="56" t="s">
        <v>32</v>
      </c>
    </row>
    <row r="49" ht="17.5" customHeight="1" spans="1:8">
      <c r="A49" s="11"/>
      <c r="B49" s="11">
        <v>15</v>
      </c>
      <c r="C49" s="11" t="s">
        <v>126</v>
      </c>
      <c r="D49" s="11">
        <v>0</v>
      </c>
      <c r="E49" s="11" t="s">
        <v>116</v>
      </c>
      <c r="F49" s="55">
        <f t="shared" si="0"/>
        <v>0</v>
      </c>
      <c r="G49" s="11">
        <f t="shared" si="2"/>
        <v>1</v>
      </c>
      <c r="H49" s="11"/>
    </row>
    <row r="50" ht="17.5" customHeight="1" spans="1:8">
      <c r="A50" s="11"/>
      <c r="B50" s="11">
        <v>16</v>
      </c>
      <c r="C50" s="11" t="s">
        <v>28</v>
      </c>
      <c r="D50" s="11">
        <v>0</v>
      </c>
      <c r="E50" s="11" t="s">
        <v>116</v>
      </c>
      <c r="F50" s="55">
        <f t="shared" si="0"/>
        <v>0</v>
      </c>
      <c r="G50" s="11">
        <f t="shared" si="2"/>
        <v>1</v>
      </c>
      <c r="H50" s="11"/>
    </row>
    <row r="51" ht="17.5" customHeight="1" spans="1:8">
      <c r="A51" s="11"/>
      <c r="B51" s="11">
        <v>17</v>
      </c>
      <c r="C51" s="11" t="s">
        <v>127</v>
      </c>
      <c r="D51" s="11">
        <v>0</v>
      </c>
      <c r="E51" s="11" t="s">
        <v>128</v>
      </c>
      <c r="F51" s="55">
        <f t="shared" si="0"/>
        <v>0</v>
      </c>
      <c r="G51" s="11">
        <f t="shared" si="2"/>
        <v>1</v>
      </c>
      <c r="H51" s="11"/>
    </row>
    <row r="52" ht="17.5" customHeight="1" spans="1:8">
      <c r="A52" s="11"/>
      <c r="B52" s="56">
        <v>18</v>
      </c>
      <c r="C52" s="56" t="s">
        <v>34</v>
      </c>
      <c r="D52" s="56">
        <v>3</v>
      </c>
      <c r="E52" s="56" t="s">
        <v>129</v>
      </c>
      <c r="F52" s="57">
        <f t="shared" si="0"/>
        <v>0.0789473684210526</v>
      </c>
      <c r="G52" s="56">
        <f t="shared" si="2"/>
        <v>35</v>
      </c>
      <c r="H52" s="56" t="s">
        <v>32</v>
      </c>
    </row>
    <row r="53" ht="17.5" customHeight="1" spans="1:8">
      <c r="A53" s="11"/>
      <c r="B53" s="11">
        <v>19</v>
      </c>
      <c r="C53" s="11" t="s">
        <v>130</v>
      </c>
      <c r="D53" s="11">
        <v>0</v>
      </c>
      <c r="E53" s="11" t="s">
        <v>129</v>
      </c>
      <c r="F53" s="55">
        <f t="shared" si="0"/>
        <v>0</v>
      </c>
      <c r="G53" s="11">
        <f t="shared" si="2"/>
        <v>1</v>
      </c>
      <c r="H53" s="11"/>
    </row>
    <row r="54" ht="17.5" customHeight="1" spans="1:8">
      <c r="A54" s="11"/>
      <c r="B54" s="11">
        <v>20</v>
      </c>
      <c r="C54" s="11" t="s">
        <v>131</v>
      </c>
      <c r="D54" s="11">
        <v>0</v>
      </c>
      <c r="E54" s="11" t="s">
        <v>128</v>
      </c>
      <c r="F54" s="55">
        <f t="shared" si="0"/>
        <v>0</v>
      </c>
      <c r="G54" s="11">
        <f t="shared" si="2"/>
        <v>1</v>
      </c>
      <c r="H54" s="11"/>
    </row>
    <row r="55" ht="17.5" customHeight="1" spans="1:8">
      <c r="A55" s="11"/>
      <c r="B55" s="11">
        <v>21</v>
      </c>
      <c r="C55" s="11" t="s">
        <v>132</v>
      </c>
      <c r="D55" s="11">
        <v>0</v>
      </c>
      <c r="E55" s="11">
        <v>43</v>
      </c>
      <c r="F55" s="55">
        <f t="shared" si="0"/>
        <v>0</v>
      </c>
      <c r="G55" s="11">
        <f t="shared" si="2"/>
        <v>1</v>
      </c>
      <c r="H55" s="11"/>
    </row>
    <row r="56" ht="17.5" customHeight="1" spans="1:8">
      <c r="A56" s="11"/>
      <c r="B56" s="11">
        <v>22</v>
      </c>
      <c r="C56" s="11" t="s">
        <v>133</v>
      </c>
      <c r="D56" s="11">
        <v>0</v>
      </c>
      <c r="E56" s="11">
        <v>42</v>
      </c>
      <c r="F56" s="55">
        <f t="shared" si="0"/>
        <v>0</v>
      </c>
      <c r="G56" s="11">
        <f t="shared" si="2"/>
        <v>1</v>
      </c>
      <c r="H56" s="11"/>
    </row>
    <row r="57" ht="17.5" customHeight="1" spans="1:8">
      <c r="A57" s="11"/>
      <c r="B57" s="11">
        <v>23</v>
      </c>
      <c r="C57" s="11" t="s">
        <v>134</v>
      </c>
      <c r="D57" s="11">
        <v>0</v>
      </c>
      <c r="E57" s="11">
        <v>43</v>
      </c>
      <c r="F57" s="55">
        <f t="shared" si="0"/>
        <v>0</v>
      </c>
      <c r="G57" s="11">
        <f t="shared" si="2"/>
        <v>1</v>
      </c>
      <c r="H57" s="11"/>
    </row>
    <row r="58" ht="17.5" customHeight="1" spans="1:8">
      <c r="A58" s="11"/>
      <c r="B58" s="56">
        <v>24</v>
      </c>
      <c r="C58" s="56" t="s">
        <v>135</v>
      </c>
      <c r="D58" s="56">
        <v>1</v>
      </c>
      <c r="E58" s="56">
        <v>42</v>
      </c>
      <c r="F58" s="57">
        <f t="shared" si="0"/>
        <v>0.0238095238095238</v>
      </c>
      <c r="G58" s="56">
        <f t="shared" si="2"/>
        <v>32</v>
      </c>
      <c r="H58" s="56"/>
    </row>
    <row r="59" ht="17.5" customHeight="1" spans="1:8">
      <c r="A59" s="11"/>
      <c r="B59" s="56">
        <v>25</v>
      </c>
      <c r="C59" s="56" t="s">
        <v>39</v>
      </c>
      <c r="D59" s="56">
        <v>2</v>
      </c>
      <c r="E59" s="56">
        <v>45</v>
      </c>
      <c r="F59" s="57">
        <f t="shared" si="0"/>
        <v>0.0444444444444444</v>
      </c>
      <c r="G59" s="56">
        <f t="shared" si="2"/>
        <v>34</v>
      </c>
      <c r="H59" s="56"/>
    </row>
    <row r="60" ht="17.5" customHeight="1" spans="1:8">
      <c r="A60" s="11"/>
      <c r="B60" s="11">
        <v>26</v>
      </c>
      <c r="C60" s="11" t="s">
        <v>136</v>
      </c>
      <c r="D60" s="11">
        <v>0</v>
      </c>
      <c r="E60" s="11">
        <v>45</v>
      </c>
      <c r="F60" s="55">
        <f t="shared" si="0"/>
        <v>0</v>
      </c>
      <c r="G60" s="11">
        <f t="shared" si="2"/>
        <v>1</v>
      </c>
      <c r="H60" s="11"/>
    </row>
    <row r="61" ht="17.5" customHeight="1" spans="1:8">
      <c r="A61" s="11"/>
      <c r="B61" s="11">
        <v>27</v>
      </c>
      <c r="C61" s="11" t="s">
        <v>137</v>
      </c>
      <c r="D61" s="11">
        <v>0</v>
      </c>
      <c r="E61" s="11">
        <v>45</v>
      </c>
      <c r="F61" s="55">
        <f t="shared" si="0"/>
        <v>0</v>
      </c>
      <c r="G61" s="11">
        <f t="shared" si="2"/>
        <v>1</v>
      </c>
      <c r="H61" s="11"/>
    </row>
    <row r="62" ht="17.5" customHeight="1" spans="1:8">
      <c r="A62" s="11"/>
      <c r="B62" s="11">
        <v>28</v>
      </c>
      <c r="C62" s="11" t="s">
        <v>138</v>
      </c>
      <c r="D62" s="11">
        <v>0</v>
      </c>
      <c r="E62" s="11">
        <v>43</v>
      </c>
      <c r="F62" s="55">
        <f t="shared" si="0"/>
        <v>0</v>
      </c>
      <c r="G62" s="11">
        <f t="shared" si="2"/>
        <v>1</v>
      </c>
      <c r="H62" s="11"/>
    </row>
    <row r="63" ht="17.5" customHeight="1" spans="1:8">
      <c r="A63" s="11"/>
      <c r="B63" s="11">
        <v>29</v>
      </c>
      <c r="C63" s="11" t="s">
        <v>139</v>
      </c>
      <c r="D63" s="11">
        <v>0</v>
      </c>
      <c r="E63" s="11">
        <v>42</v>
      </c>
      <c r="F63" s="55">
        <f t="shared" si="0"/>
        <v>0</v>
      </c>
      <c r="G63" s="11">
        <f t="shared" si="2"/>
        <v>1</v>
      </c>
      <c r="H63" s="11"/>
    </row>
    <row r="64" ht="17.5" customHeight="1" spans="1:8">
      <c r="A64" s="11"/>
      <c r="B64" s="11">
        <v>30</v>
      </c>
      <c r="C64" s="11" t="s">
        <v>140</v>
      </c>
      <c r="D64" s="11">
        <v>0</v>
      </c>
      <c r="E64" s="11">
        <v>40</v>
      </c>
      <c r="F64" s="55">
        <f t="shared" si="0"/>
        <v>0</v>
      </c>
      <c r="G64" s="11">
        <f t="shared" si="2"/>
        <v>1</v>
      </c>
      <c r="H64" s="11"/>
    </row>
    <row r="65" ht="17.5" customHeight="1" spans="1:8">
      <c r="A65" s="11"/>
      <c r="B65" s="11">
        <v>31</v>
      </c>
      <c r="C65" s="11" t="s">
        <v>141</v>
      </c>
      <c r="D65" s="11">
        <v>0</v>
      </c>
      <c r="E65" s="11">
        <v>39</v>
      </c>
      <c r="F65" s="55">
        <f t="shared" si="0"/>
        <v>0</v>
      </c>
      <c r="G65" s="11">
        <f t="shared" si="2"/>
        <v>1</v>
      </c>
      <c r="H65" s="11"/>
    </row>
    <row r="66" ht="17.5" customHeight="1" spans="1:8">
      <c r="A66" s="11"/>
      <c r="B66" s="11">
        <v>32</v>
      </c>
      <c r="C66" s="11" t="s">
        <v>142</v>
      </c>
      <c r="D66" s="11">
        <v>0</v>
      </c>
      <c r="E66" s="11">
        <v>39</v>
      </c>
      <c r="F66" s="55">
        <f t="shared" si="0"/>
        <v>0</v>
      </c>
      <c r="G66" s="11">
        <f t="shared" si="2"/>
        <v>1</v>
      </c>
      <c r="H66" s="11"/>
    </row>
    <row r="67" ht="17.5" customHeight="1" spans="1:8">
      <c r="A67" s="11"/>
      <c r="B67" s="11">
        <v>33</v>
      </c>
      <c r="C67" s="11" t="s">
        <v>143</v>
      </c>
      <c r="D67" s="11">
        <v>0</v>
      </c>
      <c r="E67" s="11">
        <v>30</v>
      </c>
      <c r="F67" s="55">
        <f t="shared" ref="F67:F102" si="3">D67/E67</f>
        <v>0</v>
      </c>
      <c r="G67" s="11">
        <f t="shared" si="2"/>
        <v>1</v>
      </c>
      <c r="H67" s="11"/>
    </row>
    <row r="68" ht="17.5" customHeight="1" spans="1:8">
      <c r="A68" s="11"/>
      <c r="B68" s="11">
        <v>34</v>
      </c>
      <c r="C68" s="11" t="s">
        <v>144</v>
      </c>
      <c r="D68" s="11">
        <v>0</v>
      </c>
      <c r="E68" s="11">
        <v>30</v>
      </c>
      <c r="F68" s="55">
        <f t="shared" si="3"/>
        <v>0</v>
      </c>
      <c r="G68" s="11">
        <f t="shared" si="2"/>
        <v>1</v>
      </c>
      <c r="H68" s="11"/>
    </row>
    <row r="69" ht="17.5" customHeight="1" spans="1:8">
      <c r="A69" s="11"/>
      <c r="B69" s="11">
        <v>35</v>
      </c>
      <c r="C69" s="11" t="s">
        <v>145</v>
      </c>
      <c r="D69" s="11">
        <v>0</v>
      </c>
      <c r="E69" s="11">
        <v>44</v>
      </c>
      <c r="F69" s="55">
        <f t="shared" si="3"/>
        <v>0</v>
      </c>
      <c r="G69" s="11">
        <f t="shared" si="2"/>
        <v>1</v>
      </c>
      <c r="H69" s="11"/>
    </row>
    <row r="70" ht="17.5" customHeight="1" spans="1:8">
      <c r="A70" s="11"/>
      <c r="B70" s="11">
        <v>36</v>
      </c>
      <c r="C70" s="11" t="s">
        <v>146</v>
      </c>
      <c r="D70" s="11">
        <v>0</v>
      </c>
      <c r="E70" s="11">
        <v>43</v>
      </c>
      <c r="F70" s="55">
        <f t="shared" si="3"/>
        <v>0</v>
      </c>
      <c r="G70" s="11">
        <f t="shared" si="2"/>
        <v>1</v>
      </c>
      <c r="H70" s="11"/>
    </row>
    <row r="71" ht="17.5" customHeight="1" spans="1:8">
      <c r="A71" s="11" t="s">
        <v>5</v>
      </c>
      <c r="B71" s="11">
        <v>1</v>
      </c>
      <c r="C71" s="11">
        <v>20202131</v>
      </c>
      <c r="D71" s="11">
        <v>0</v>
      </c>
      <c r="E71" s="11">
        <v>40</v>
      </c>
      <c r="F71" s="58">
        <f t="shared" si="3"/>
        <v>0</v>
      </c>
      <c r="G71" s="11">
        <f t="shared" ref="G71:G101" si="4">_xlfn.RANK.EQ(F71,F:F,1)</f>
        <v>1</v>
      </c>
      <c r="H71" s="11"/>
    </row>
    <row r="72" ht="17.5" customHeight="1" spans="1:8">
      <c r="A72" s="11"/>
      <c r="B72" s="11">
        <f>B71+1</f>
        <v>2</v>
      </c>
      <c r="C72" s="11">
        <v>20202132</v>
      </c>
      <c r="D72" s="11">
        <v>0</v>
      </c>
      <c r="E72" s="11">
        <v>38</v>
      </c>
      <c r="F72" s="58">
        <f t="shared" si="3"/>
        <v>0</v>
      </c>
      <c r="G72" s="11">
        <f t="shared" si="4"/>
        <v>1</v>
      </c>
      <c r="H72" s="11"/>
    </row>
    <row r="73" ht="17.5" customHeight="1" spans="1:8">
      <c r="A73" s="11"/>
      <c r="B73" s="11">
        <f t="shared" ref="B73:B101" si="5">B72+1</f>
        <v>3</v>
      </c>
      <c r="C73" s="11">
        <v>20202133</v>
      </c>
      <c r="D73" s="11">
        <v>0</v>
      </c>
      <c r="E73" s="11">
        <v>35</v>
      </c>
      <c r="F73" s="58">
        <f t="shared" si="3"/>
        <v>0</v>
      </c>
      <c r="G73" s="11">
        <f t="shared" si="4"/>
        <v>1</v>
      </c>
      <c r="H73" s="11"/>
    </row>
    <row r="74" ht="17.5" customHeight="1" spans="1:8">
      <c r="A74" s="11"/>
      <c r="B74" s="11">
        <f t="shared" si="5"/>
        <v>4</v>
      </c>
      <c r="C74" s="11">
        <v>20202134</v>
      </c>
      <c r="D74" s="11">
        <v>0</v>
      </c>
      <c r="E74" s="11">
        <v>34</v>
      </c>
      <c r="F74" s="58">
        <f t="shared" si="3"/>
        <v>0</v>
      </c>
      <c r="G74" s="11">
        <f t="shared" si="4"/>
        <v>1</v>
      </c>
      <c r="H74" s="11"/>
    </row>
    <row r="75" ht="17.5" customHeight="1" spans="1:8">
      <c r="A75" s="11"/>
      <c r="B75" s="11">
        <f t="shared" si="5"/>
        <v>5</v>
      </c>
      <c r="C75" s="11">
        <v>20202135</v>
      </c>
      <c r="D75" s="11">
        <v>0</v>
      </c>
      <c r="E75" s="11">
        <v>55</v>
      </c>
      <c r="F75" s="58">
        <f t="shared" si="3"/>
        <v>0</v>
      </c>
      <c r="G75" s="11">
        <f t="shared" si="4"/>
        <v>1</v>
      </c>
      <c r="H75" s="11"/>
    </row>
    <row r="76" ht="17.5" customHeight="1" spans="1:8">
      <c r="A76" s="11"/>
      <c r="B76" s="11">
        <f t="shared" si="5"/>
        <v>6</v>
      </c>
      <c r="C76" s="11">
        <v>20202136</v>
      </c>
      <c r="D76" s="11">
        <v>0</v>
      </c>
      <c r="E76" s="11">
        <v>37</v>
      </c>
      <c r="F76" s="58">
        <f t="shared" si="3"/>
        <v>0</v>
      </c>
      <c r="G76" s="11">
        <f t="shared" si="4"/>
        <v>1</v>
      </c>
      <c r="H76" s="11"/>
    </row>
    <row r="77" ht="17.5" customHeight="1" spans="1:8">
      <c r="A77" s="11"/>
      <c r="B77" s="11">
        <f t="shared" si="5"/>
        <v>7</v>
      </c>
      <c r="C77" s="11">
        <v>20202137</v>
      </c>
      <c r="D77" s="11">
        <v>0</v>
      </c>
      <c r="E77" s="11">
        <v>33</v>
      </c>
      <c r="F77" s="58">
        <f t="shared" si="3"/>
        <v>0</v>
      </c>
      <c r="G77" s="11">
        <f t="shared" si="4"/>
        <v>1</v>
      </c>
      <c r="H77" s="11"/>
    </row>
    <row r="78" ht="17.5" customHeight="1" spans="1:8">
      <c r="A78" s="11"/>
      <c r="B78" s="11">
        <f t="shared" si="5"/>
        <v>8</v>
      </c>
      <c r="C78" s="11">
        <v>20203131</v>
      </c>
      <c r="D78" s="11">
        <v>0</v>
      </c>
      <c r="E78" s="11">
        <v>30</v>
      </c>
      <c r="F78" s="58">
        <f t="shared" si="3"/>
        <v>0</v>
      </c>
      <c r="G78" s="11">
        <f t="shared" si="4"/>
        <v>1</v>
      </c>
      <c r="H78" s="11"/>
    </row>
    <row r="79" ht="17.5" customHeight="1" spans="1:8">
      <c r="A79" s="11"/>
      <c r="B79" s="11">
        <f t="shared" si="5"/>
        <v>9</v>
      </c>
      <c r="C79" s="11">
        <v>20203132</v>
      </c>
      <c r="D79" s="11">
        <v>0</v>
      </c>
      <c r="E79" s="11">
        <v>33</v>
      </c>
      <c r="F79" s="58">
        <f t="shared" si="3"/>
        <v>0</v>
      </c>
      <c r="G79" s="11">
        <f t="shared" si="4"/>
        <v>1</v>
      </c>
      <c r="H79" s="11"/>
    </row>
    <row r="80" ht="17.5" customHeight="1" spans="1:8">
      <c r="A80" s="11"/>
      <c r="B80" s="11">
        <f t="shared" si="5"/>
        <v>10</v>
      </c>
      <c r="C80" s="11">
        <v>20212131</v>
      </c>
      <c r="D80" s="11">
        <v>0</v>
      </c>
      <c r="E80" s="11">
        <v>28</v>
      </c>
      <c r="F80" s="58">
        <f t="shared" si="3"/>
        <v>0</v>
      </c>
      <c r="G80" s="11">
        <f t="shared" si="4"/>
        <v>1</v>
      </c>
      <c r="H80" s="11"/>
    </row>
    <row r="81" ht="17.5" customHeight="1" spans="1:8">
      <c r="A81" s="11"/>
      <c r="B81" s="11">
        <f t="shared" si="5"/>
        <v>11</v>
      </c>
      <c r="C81" s="11">
        <v>20212132</v>
      </c>
      <c r="D81" s="11">
        <v>0</v>
      </c>
      <c r="E81" s="59">
        <v>31</v>
      </c>
      <c r="F81" s="58">
        <f t="shared" si="3"/>
        <v>0</v>
      </c>
      <c r="G81" s="11">
        <f t="shared" si="4"/>
        <v>1</v>
      </c>
      <c r="H81" s="11"/>
    </row>
    <row r="82" ht="17.5" customHeight="1" spans="1:8">
      <c r="A82" s="11"/>
      <c r="B82" s="11">
        <f t="shared" si="5"/>
        <v>12</v>
      </c>
      <c r="C82" s="11">
        <v>20212133</v>
      </c>
      <c r="D82" s="11">
        <v>0</v>
      </c>
      <c r="E82" s="59">
        <v>36</v>
      </c>
      <c r="F82" s="58">
        <f t="shared" si="3"/>
        <v>0</v>
      </c>
      <c r="G82" s="11">
        <f t="shared" si="4"/>
        <v>1</v>
      </c>
      <c r="H82" s="11"/>
    </row>
    <row r="83" ht="17.5" customHeight="1" spans="1:8">
      <c r="A83" s="11"/>
      <c r="B83" s="11">
        <f t="shared" si="5"/>
        <v>13</v>
      </c>
      <c r="C83" s="11">
        <v>20212134</v>
      </c>
      <c r="D83" s="11">
        <v>0</v>
      </c>
      <c r="E83" s="59">
        <v>35</v>
      </c>
      <c r="F83" s="58">
        <f t="shared" si="3"/>
        <v>0</v>
      </c>
      <c r="G83" s="11">
        <f t="shared" si="4"/>
        <v>1</v>
      </c>
      <c r="H83" s="11"/>
    </row>
    <row r="84" ht="17.5" customHeight="1" spans="1:8">
      <c r="A84" s="11"/>
      <c r="B84" s="11">
        <f t="shared" si="5"/>
        <v>14</v>
      </c>
      <c r="C84" s="11">
        <v>20212135</v>
      </c>
      <c r="D84" s="11">
        <v>0</v>
      </c>
      <c r="E84" s="59">
        <v>37</v>
      </c>
      <c r="F84" s="58">
        <f t="shared" si="3"/>
        <v>0</v>
      </c>
      <c r="G84" s="11">
        <f t="shared" si="4"/>
        <v>1</v>
      </c>
      <c r="H84" s="11"/>
    </row>
    <row r="85" ht="17.5" customHeight="1" spans="1:8">
      <c r="A85" s="11"/>
      <c r="B85" s="11">
        <f t="shared" si="5"/>
        <v>15</v>
      </c>
      <c r="C85" s="11">
        <v>20212136</v>
      </c>
      <c r="D85" s="11">
        <v>0</v>
      </c>
      <c r="E85" s="11">
        <v>36</v>
      </c>
      <c r="F85" s="58">
        <f t="shared" si="3"/>
        <v>0</v>
      </c>
      <c r="G85" s="11">
        <f t="shared" si="4"/>
        <v>1</v>
      </c>
      <c r="H85" s="11"/>
    </row>
    <row r="86" ht="17.5" customHeight="1" spans="1:8">
      <c r="A86" s="11"/>
      <c r="B86" s="11">
        <f t="shared" si="5"/>
        <v>16</v>
      </c>
      <c r="C86" s="11">
        <v>20212137</v>
      </c>
      <c r="D86" s="11">
        <v>0</v>
      </c>
      <c r="E86" s="11">
        <v>29</v>
      </c>
      <c r="F86" s="58">
        <f t="shared" si="3"/>
        <v>0</v>
      </c>
      <c r="G86" s="11">
        <f t="shared" si="4"/>
        <v>1</v>
      </c>
      <c r="H86" s="11"/>
    </row>
    <row r="87" ht="17.5" customHeight="1" spans="1:8">
      <c r="A87" s="11"/>
      <c r="B87" s="11">
        <f t="shared" si="5"/>
        <v>17</v>
      </c>
      <c r="C87" s="11">
        <v>20212138</v>
      </c>
      <c r="D87" s="11">
        <v>0</v>
      </c>
      <c r="E87" s="11">
        <v>35</v>
      </c>
      <c r="F87" s="58">
        <f t="shared" si="3"/>
        <v>0</v>
      </c>
      <c r="G87" s="11">
        <f t="shared" si="4"/>
        <v>1</v>
      </c>
      <c r="H87" s="11"/>
    </row>
    <row r="88" ht="17.5" customHeight="1" spans="1:8">
      <c r="A88" s="11"/>
      <c r="B88" s="11">
        <f t="shared" si="5"/>
        <v>18</v>
      </c>
      <c r="C88" s="11">
        <v>20212151</v>
      </c>
      <c r="D88" s="11">
        <v>0</v>
      </c>
      <c r="E88" s="11">
        <v>10</v>
      </c>
      <c r="F88" s="58">
        <f t="shared" si="3"/>
        <v>0</v>
      </c>
      <c r="G88" s="11">
        <f t="shared" si="4"/>
        <v>1</v>
      </c>
      <c r="H88" s="11"/>
    </row>
    <row r="89" ht="17.5" customHeight="1" spans="1:8">
      <c r="A89" s="11"/>
      <c r="B89" s="11">
        <f t="shared" si="5"/>
        <v>19</v>
      </c>
      <c r="C89" s="11">
        <v>20212152</v>
      </c>
      <c r="D89" s="11">
        <v>0</v>
      </c>
      <c r="E89" s="11">
        <v>10</v>
      </c>
      <c r="F89" s="58">
        <f t="shared" si="3"/>
        <v>0</v>
      </c>
      <c r="G89" s="11">
        <f t="shared" si="4"/>
        <v>1</v>
      </c>
      <c r="H89" s="11"/>
    </row>
    <row r="90" ht="17.5" customHeight="1" spans="1:8">
      <c r="A90" s="11"/>
      <c r="B90" s="11">
        <f t="shared" si="5"/>
        <v>20</v>
      </c>
      <c r="C90" s="11">
        <v>20212154</v>
      </c>
      <c r="D90" s="11">
        <v>0</v>
      </c>
      <c r="E90" s="11">
        <v>9</v>
      </c>
      <c r="F90" s="58">
        <f t="shared" si="3"/>
        <v>0</v>
      </c>
      <c r="G90" s="11">
        <f t="shared" si="4"/>
        <v>1</v>
      </c>
      <c r="H90" s="11"/>
    </row>
    <row r="91" ht="17.5" customHeight="1" spans="1:8">
      <c r="A91" s="11"/>
      <c r="B91" s="11">
        <f t="shared" si="5"/>
        <v>21</v>
      </c>
      <c r="C91" s="11">
        <v>20213131</v>
      </c>
      <c r="D91" s="11">
        <v>0</v>
      </c>
      <c r="E91" s="11">
        <v>41</v>
      </c>
      <c r="F91" s="58">
        <f t="shared" si="3"/>
        <v>0</v>
      </c>
      <c r="G91" s="11">
        <f t="shared" si="4"/>
        <v>1</v>
      </c>
      <c r="H91" s="11"/>
    </row>
    <row r="92" ht="17.5" customHeight="1" spans="1:8">
      <c r="A92" s="11"/>
      <c r="B92" s="11">
        <f t="shared" si="5"/>
        <v>22</v>
      </c>
      <c r="C92" s="11">
        <v>20222131</v>
      </c>
      <c r="D92" s="11">
        <v>0</v>
      </c>
      <c r="E92" s="11">
        <v>38</v>
      </c>
      <c r="F92" s="58">
        <f t="shared" si="3"/>
        <v>0</v>
      </c>
      <c r="G92" s="11">
        <f t="shared" si="4"/>
        <v>1</v>
      </c>
      <c r="H92" s="11"/>
    </row>
    <row r="93" ht="17.5" customHeight="1" spans="1:8">
      <c r="A93" s="11"/>
      <c r="B93" s="11">
        <f t="shared" si="5"/>
        <v>23</v>
      </c>
      <c r="C93" s="11">
        <v>20222132</v>
      </c>
      <c r="D93" s="11">
        <v>0</v>
      </c>
      <c r="E93" s="11">
        <v>29</v>
      </c>
      <c r="F93" s="58">
        <f t="shared" si="3"/>
        <v>0</v>
      </c>
      <c r="G93" s="11">
        <f t="shared" si="4"/>
        <v>1</v>
      </c>
      <c r="H93" s="11"/>
    </row>
    <row r="94" ht="17.5" customHeight="1" spans="1:8">
      <c r="A94" s="11"/>
      <c r="B94" s="11">
        <f t="shared" si="5"/>
        <v>24</v>
      </c>
      <c r="C94" s="11">
        <v>20222133</v>
      </c>
      <c r="D94" s="11">
        <v>0</v>
      </c>
      <c r="E94" s="11">
        <v>37</v>
      </c>
      <c r="F94" s="58">
        <f t="shared" si="3"/>
        <v>0</v>
      </c>
      <c r="G94" s="11">
        <f t="shared" si="4"/>
        <v>1</v>
      </c>
      <c r="H94" s="11"/>
    </row>
    <row r="95" ht="17.5" customHeight="1" spans="1:8">
      <c r="A95" s="11"/>
      <c r="B95" s="11">
        <f t="shared" si="5"/>
        <v>25</v>
      </c>
      <c r="C95" s="11">
        <v>20222134</v>
      </c>
      <c r="D95" s="11">
        <v>0</v>
      </c>
      <c r="E95" s="11">
        <v>36</v>
      </c>
      <c r="F95" s="58">
        <f t="shared" si="3"/>
        <v>0</v>
      </c>
      <c r="G95" s="11">
        <f t="shared" si="4"/>
        <v>1</v>
      </c>
      <c r="H95" s="11"/>
    </row>
    <row r="96" ht="17.5" customHeight="1" spans="1:8">
      <c r="A96" s="11"/>
      <c r="B96" s="11">
        <f t="shared" si="5"/>
        <v>26</v>
      </c>
      <c r="C96" s="11">
        <v>20222135</v>
      </c>
      <c r="D96" s="11">
        <v>0</v>
      </c>
      <c r="E96" s="11">
        <v>29</v>
      </c>
      <c r="F96" s="58">
        <f t="shared" si="3"/>
        <v>0</v>
      </c>
      <c r="G96" s="11">
        <f t="shared" si="4"/>
        <v>1</v>
      </c>
      <c r="H96" s="11"/>
    </row>
    <row r="97" ht="17.5" customHeight="1" spans="1:8">
      <c r="A97" s="11"/>
      <c r="B97" s="11">
        <f t="shared" si="5"/>
        <v>27</v>
      </c>
      <c r="C97" s="11">
        <v>20222136</v>
      </c>
      <c r="D97" s="11">
        <v>0</v>
      </c>
      <c r="E97" s="11">
        <v>34</v>
      </c>
      <c r="F97" s="58">
        <f t="shared" si="3"/>
        <v>0</v>
      </c>
      <c r="G97" s="11">
        <f t="shared" si="4"/>
        <v>1</v>
      </c>
      <c r="H97" s="11"/>
    </row>
    <row r="98" ht="17.5" customHeight="1" spans="1:8">
      <c r="A98" s="11"/>
      <c r="B98" s="11">
        <f t="shared" si="5"/>
        <v>28</v>
      </c>
      <c r="C98" s="11">
        <v>20222141</v>
      </c>
      <c r="D98" s="11">
        <v>0</v>
      </c>
      <c r="E98" s="11">
        <v>42</v>
      </c>
      <c r="F98" s="58">
        <f t="shared" si="3"/>
        <v>0</v>
      </c>
      <c r="G98" s="11">
        <f t="shared" si="4"/>
        <v>1</v>
      </c>
      <c r="H98" s="11"/>
    </row>
    <row r="99" ht="17.5" customHeight="1" spans="1:8">
      <c r="A99" s="11"/>
      <c r="B99" s="11">
        <f t="shared" si="5"/>
        <v>29</v>
      </c>
      <c r="C99" s="11">
        <v>20222142</v>
      </c>
      <c r="D99" s="11">
        <v>0</v>
      </c>
      <c r="E99" s="11">
        <v>42</v>
      </c>
      <c r="F99" s="58">
        <f t="shared" si="3"/>
        <v>0</v>
      </c>
      <c r="G99" s="11">
        <f t="shared" si="4"/>
        <v>1</v>
      </c>
      <c r="H99" s="11"/>
    </row>
    <row r="100" ht="17.5" customHeight="1" spans="1:8">
      <c r="A100" s="11"/>
      <c r="B100" s="11">
        <f t="shared" si="5"/>
        <v>30</v>
      </c>
      <c r="C100" s="11">
        <v>20222143</v>
      </c>
      <c r="D100" s="11">
        <v>0</v>
      </c>
      <c r="E100" s="11">
        <v>45</v>
      </c>
      <c r="F100" s="58">
        <f t="shared" si="3"/>
        <v>0</v>
      </c>
      <c r="G100" s="11">
        <f t="shared" si="4"/>
        <v>1</v>
      </c>
      <c r="H100" s="11"/>
    </row>
    <row r="101" ht="17.5" customHeight="1" spans="1:8">
      <c r="A101" s="11"/>
      <c r="B101" s="11">
        <f t="shared" si="5"/>
        <v>31</v>
      </c>
      <c r="C101" s="11">
        <v>20222144</v>
      </c>
      <c r="D101" s="11">
        <v>0</v>
      </c>
      <c r="E101" s="11">
        <v>44</v>
      </c>
      <c r="F101" s="58">
        <f t="shared" si="3"/>
        <v>0</v>
      </c>
      <c r="G101" s="11">
        <f t="shared" si="4"/>
        <v>1</v>
      </c>
      <c r="H101" s="11"/>
    </row>
    <row r="102" ht="17.5" customHeight="1" spans="1:8">
      <c r="A102" s="35" t="s">
        <v>6</v>
      </c>
      <c r="B102" s="11">
        <v>1</v>
      </c>
      <c r="C102" s="15" t="s">
        <v>147</v>
      </c>
      <c r="D102" s="11">
        <v>0</v>
      </c>
      <c r="E102" s="11">
        <v>41</v>
      </c>
      <c r="F102" s="55">
        <f t="shared" si="3"/>
        <v>0</v>
      </c>
      <c r="G102" s="11">
        <f>RANK(F102,$F$3:$F$47,1)</f>
        <v>1</v>
      </c>
      <c r="H102" s="11"/>
    </row>
    <row r="103" ht="17.5" customHeight="1" spans="1:8">
      <c r="A103" s="60"/>
      <c r="B103" s="11">
        <v>2</v>
      </c>
      <c r="C103" s="15" t="s">
        <v>148</v>
      </c>
      <c r="D103" s="11">
        <v>0</v>
      </c>
      <c r="E103" s="11">
        <v>42</v>
      </c>
      <c r="F103" s="55">
        <f t="shared" ref="F103:F166" si="6">D103/E103</f>
        <v>0</v>
      </c>
      <c r="G103" s="11">
        <f t="shared" ref="G103:G146" si="7">RANK(F103,$F$3:$F$47,1)</f>
        <v>1</v>
      </c>
      <c r="H103" s="11"/>
    </row>
    <row r="104" ht="17.5" customHeight="1" spans="1:8">
      <c r="A104" s="60"/>
      <c r="B104" s="11">
        <v>3</v>
      </c>
      <c r="C104" s="15" t="s">
        <v>149</v>
      </c>
      <c r="D104" s="11">
        <v>0</v>
      </c>
      <c r="E104" s="11">
        <v>40</v>
      </c>
      <c r="F104" s="55">
        <f t="shared" si="6"/>
        <v>0</v>
      </c>
      <c r="G104" s="11">
        <f t="shared" si="7"/>
        <v>1</v>
      </c>
      <c r="H104" s="11"/>
    </row>
    <row r="105" ht="17.5" customHeight="1" spans="1:8">
      <c r="A105" s="60"/>
      <c r="B105" s="11">
        <v>4</v>
      </c>
      <c r="C105" s="15" t="s">
        <v>150</v>
      </c>
      <c r="D105" s="11">
        <v>0</v>
      </c>
      <c r="E105" s="11">
        <v>39</v>
      </c>
      <c r="F105" s="55">
        <f t="shared" si="6"/>
        <v>0</v>
      </c>
      <c r="G105" s="11">
        <f t="shared" si="7"/>
        <v>1</v>
      </c>
      <c r="H105" s="11"/>
    </row>
    <row r="106" ht="17.5" customHeight="1" spans="1:8">
      <c r="A106" s="60"/>
      <c r="B106" s="11">
        <v>5</v>
      </c>
      <c r="C106" s="15" t="s">
        <v>151</v>
      </c>
      <c r="D106" s="11">
        <v>0</v>
      </c>
      <c r="E106" s="11">
        <v>43</v>
      </c>
      <c r="F106" s="55">
        <f t="shared" si="6"/>
        <v>0</v>
      </c>
      <c r="G106" s="11">
        <f t="shared" si="7"/>
        <v>1</v>
      </c>
      <c r="H106" s="11"/>
    </row>
    <row r="107" ht="17.5" customHeight="1" spans="1:8">
      <c r="A107" s="60"/>
      <c r="B107" s="11">
        <v>6</v>
      </c>
      <c r="C107" s="15" t="s">
        <v>152</v>
      </c>
      <c r="D107" s="11">
        <v>0</v>
      </c>
      <c r="E107" s="11">
        <v>50</v>
      </c>
      <c r="F107" s="55">
        <f t="shared" si="6"/>
        <v>0</v>
      </c>
      <c r="G107" s="11">
        <f t="shared" si="7"/>
        <v>1</v>
      </c>
      <c r="H107" s="11"/>
    </row>
    <row r="108" ht="17.5" customHeight="1" spans="1:8">
      <c r="A108" s="60"/>
      <c r="B108" s="11">
        <v>7</v>
      </c>
      <c r="C108" s="15" t="s">
        <v>153</v>
      </c>
      <c r="D108" s="11">
        <v>0</v>
      </c>
      <c r="E108" s="11">
        <v>39</v>
      </c>
      <c r="F108" s="55">
        <f t="shared" si="6"/>
        <v>0</v>
      </c>
      <c r="G108" s="11">
        <f t="shared" si="7"/>
        <v>1</v>
      </c>
      <c r="H108" s="11"/>
    </row>
    <row r="109" ht="17.5" customHeight="1" spans="1:8">
      <c r="A109" s="60"/>
      <c r="B109" s="11">
        <v>8</v>
      </c>
      <c r="C109" s="15" t="s">
        <v>154</v>
      </c>
      <c r="D109" s="11">
        <v>0</v>
      </c>
      <c r="E109" s="11">
        <v>34</v>
      </c>
      <c r="F109" s="55">
        <f t="shared" si="6"/>
        <v>0</v>
      </c>
      <c r="G109" s="11">
        <f t="shared" si="7"/>
        <v>1</v>
      </c>
      <c r="H109" s="11"/>
    </row>
    <row r="110" ht="17.5" customHeight="1" spans="1:8">
      <c r="A110" s="60"/>
      <c r="B110" s="11">
        <v>9</v>
      </c>
      <c r="C110" s="15" t="s">
        <v>155</v>
      </c>
      <c r="D110" s="11">
        <v>0</v>
      </c>
      <c r="E110" s="11">
        <v>40</v>
      </c>
      <c r="F110" s="55">
        <f t="shared" si="6"/>
        <v>0</v>
      </c>
      <c r="G110" s="11">
        <f t="shared" si="7"/>
        <v>1</v>
      </c>
      <c r="H110" s="11"/>
    </row>
    <row r="111" ht="17.5" customHeight="1" spans="1:8">
      <c r="A111" s="60"/>
      <c r="B111" s="11">
        <v>10</v>
      </c>
      <c r="C111" s="15" t="s">
        <v>156</v>
      </c>
      <c r="D111" s="11">
        <v>0</v>
      </c>
      <c r="E111" s="11">
        <v>36</v>
      </c>
      <c r="F111" s="55">
        <f t="shared" si="6"/>
        <v>0</v>
      </c>
      <c r="G111" s="11">
        <f t="shared" si="7"/>
        <v>1</v>
      </c>
      <c r="H111" s="11"/>
    </row>
    <row r="112" ht="17.5" customHeight="1" spans="1:8">
      <c r="A112" s="60"/>
      <c r="B112" s="11">
        <v>11</v>
      </c>
      <c r="C112" s="15" t="s">
        <v>157</v>
      </c>
      <c r="D112" s="11">
        <v>0</v>
      </c>
      <c r="E112" s="11">
        <v>27</v>
      </c>
      <c r="F112" s="55">
        <f t="shared" si="6"/>
        <v>0</v>
      </c>
      <c r="G112" s="11">
        <f t="shared" si="7"/>
        <v>1</v>
      </c>
      <c r="H112" s="11"/>
    </row>
    <row r="113" ht="17.5" customHeight="1" spans="1:8">
      <c r="A113" s="60"/>
      <c r="B113" s="11">
        <v>12</v>
      </c>
      <c r="C113" s="15" t="s">
        <v>158</v>
      </c>
      <c r="D113" s="11">
        <v>0</v>
      </c>
      <c r="E113" s="11">
        <v>26</v>
      </c>
      <c r="F113" s="55">
        <f t="shared" si="6"/>
        <v>0</v>
      </c>
      <c r="G113" s="11">
        <f t="shared" si="7"/>
        <v>1</v>
      </c>
      <c r="H113" s="11"/>
    </row>
    <row r="114" ht="17.5" customHeight="1" spans="1:8">
      <c r="A114" s="60"/>
      <c r="B114" s="11">
        <v>13</v>
      </c>
      <c r="C114" s="15" t="s">
        <v>159</v>
      </c>
      <c r="D114" s="11">
        <v>0</v>
      </c>
      <c r="E114" s="11">
        <v>50</v>
      </c>
      <c r="F114" s="55">
        <f t="shared" si="6"/>
        <v>0</v>
      </c>
      <c r="G114" s="11">
        <f t="shared" si="7"/>
        <v>1</v>
      </c>
      <c r="H114" s="11"/>
    </row>
    <row r="115" ht="17.5" customHeight="1" spans="1:8">
      <c r="A115" s="60"/>
      <c r="B115" s="11">
        <v>14</v>
      </c>
      <c r="C115" s="15" t="s">
        <v>160</v>
      </c>
      <c r="D115" s="11">
        <v>0</v>
      </c>
      <c r="E115" s="11">
        <v>50</v>
      </c>
      <c r="F115" s="55">
        <f t="shared" si="6"/>
        <v>0</v>
      </c>
      <c r="G115" s="11">
        <f t="shared" si="7"/>
        <v>1</v>
      </c>
      <c r="H115" s="11"/>
    </row>
    <row r="116" ht="17.5" customHeight="1" spans="1:8">
      <c r="A116" s="60"/>
      <c r="B116" s="11">
        <v>15</v>
      </c>
      <c r="C116" s="15" t="s">
        <v>161</v>
      </c>
      <c r="D116" s="11">
        <v>0</v>
      </c>
      <c r="E116" s="11">
        <v>49</v>
      </c>
      <c r="F116" s="55">
        <f t="shared" si="6"/>
        <v>0</v>
      </c>
      <c r="G116" s="11">
        <f t="shared" si="7"/>
        <v>1</v>
      </c>
      <c r="H116" s="11"/>
    </row>
    <row r="117" ht="17.5" customHeight="1" spans="1:8">
      <c r="A117" s="60"/>
      <c r="B117" s="11">
        <v>16</v>
      </c>
      <c r="C117" s="15" t="s">
        <v>162</v>
      </c>
      <c r="D117" s="11">
        <v>0</v>
      </c>
      <c r="E117" s="11">
        <v>49</v>
      </c>
      <c r="F117" s="55">
        <f t="shared" si="6"/>
        <v>0</v>
      </c>
      <c r="G117" s="11">
        <f t="shared" si="7"/>
        <v>1</v>
      </c>
      <c r="H117" s="11"/>
    </row>
    <row r="118" ht="17.5" customHeight="1" spans="1:8">
      <c r="A118" s="60"/>
      <c r="B118" s="11">
        <v>17</v>
      </c>
      <c r="C118" s="15" t="s">
        <v>163</v>
      </c>
      <c r="D118" s="11">
        <v>0</v>
      </c>
      <c r="E118" s="11">
        <v>49</v>
      </c>
      <c r="F118" s="55">
        <f t="shared" si="6"/>
        <v>0</v>
      </c>
      <c r="G118" s="11">
        <f t="shared" si="7"/>
        <v>1</v>
      </c>
      <c r="H118" s="11"/>
    </row>
    <row r="119" ht="17.5" customHeight="1" spans="1:8">
      <c r="A119" s="60"/>
      <c r="B119" s="11">
        <v>18</v>
      </c>
      <c r="C119" s="15" t="s">
        <v>164</v>
      </c>
      <c r="D119" s="11">
        <v>0</v>
      </c>
      <c r="E119" s="11">
        <v>33</v>
      </c>
      <c r="F119" s="55">
        <f t="shared" si="6"/>
        <v>0</v>
      </c>
      <c r="G119" s="11">
        <f t="shared" si="7"/>
        <v>1</v>
      </c>
      <c r="H119" s="11"/>
    </row>
    <row r="120" ht="17.5" customHeight="1" spans="1:8">
      <c r="A120" s="60"/>
      <c r="B120" s="11">
        <v>19</v>
      </c>
      <c r="C120" s="15" t="s">
        <v>165</v>
      </c>
      <c r="D120" s="11">
        <v>0</v>
      </c>
      <c r="E120" s="11">
        <v>35</v>
      </c>
      <c r="F120" s="55">
        <f t="shared" si="6"/>
        <v>0</v>
      </c>
      <c r="G120" s="11">
        <f t="shared" si="7"/>
        <v>1</v>
      </c>
      <c r="H120" s="11"/>
    </row>
    <row r="121" ht="17.5" customHeight="1" spans="1:8">
      <c r="A121" s="60"/>
      <c r="B121" s="11">
        <v>20</v>
      </c>
      <c r="C121" s="15" t="s">
        <v>166</v>
      </c>
      <c r="D121" s="11">
        <v>0</v>
      </c>
      <c r="E121" s="11">
        <v>30</v>
      </c>
      <c r="F121" s="55">
        <f t="shared" si="6"/>
        <v>0</v>
      </c>
      <c r="G121" s="11">
        <f t="shared" si="7"/>
        <v>1</v>
      </c>
      <c r="H121" s="11"/>
    </row>
    <row r="122" ht="17.5" customHeight="1" spans="1:8">
      <c r="A122" s="60"/>
      <c r="B122" s="11">
        <v>21</v>
      </c>
      <c r="C122" s="15" t="s">
        <v>167</v>
      </c>
      <c r="D122" s="11">
        <v>0</v>
      </c>
      <c r="E122" s="11">
        <v>39</v>
      </c>
      <c r="F122" s="55">
        <f t="shared" si="6"/>
        <v>0</v>
      </c>
      <c r="G122" s="11">
        <f t="shared" si="7"/>
        <v>1</v>
      </c>
      <c r="H122" s="11"/>
    </row>
    <row r="123" ht="17.5" customHeight="1" spans="1:8">
      <c r="A123" s="60"/>
      <c r="B123" s="11">
        <v>22</v>
      </c>
      <c r="C123" s="15" t="s">
        <v>168</v>
      </c>
      <c r="D123" s="11">
        <v>0</v>
      </c>
      <c r="E123" s="11">
        <v>27</v>
      </c>
      <c r="F123" s="55">
        <f t="shared" si="6"/>
        <v>0</v>
      </c>
      <c r="G123" s="11">
        <f t="shared" si="7"/>
        <v>1</v>
      </c>
      <c r="H123" s="11"/>
    </row>
    <row r="124" ht="17.5" customHeight="1" spans="1:8">
      <c r="A124" s="60"/>
      <c r="B124" s="11">
        <v>23</v>
      </c>
      <c r="C124" s="15" t="s">
        <v>169</v>
      </c>
      <c r="D124" s="11">
        <v>0</v>
      </c>
      <c r="E124" s="11">
        <v>34</v>
      </c>
      <c r="F124" s="55">
        <f t="shared" si="6"/>
        <v>0</v>
      </c>
      <c r="G124" s="11">
        <f t="shared" si="7"/>
        <v>1</v>
      </c>
      <c r="H124" s="11"/>
    </row>
    <row r="125" ht="17.5" customHeight="1" spans="1:8">
      <c r="A125" s="60"/>
      <c r="B125" s="11">
        <v>24</v>
      </c>
      <c r="C125" s="15" t="s">
        <v>170</v>
      </c>
      <c r="D125" s="11">
        <v>0</v>
      </c>
      <c r="E125" s="11">
        <v>34</v>
      </c>
      <c r="F125" s="55">
        <f t="shared" si="6"/>
        <v>0</v>
      </c>
      <c r="G125" s="11">
        <f t="shared" si="7"/>
        <v>1</v>
      </c>
      <c r="H125" s="11"/>
    </row>
    <row r="126" ht="17.5" customHeight="1" spans="1:8">
      <c r="A126" s="60"/>
      <c r="B126" s="11">
        <v>25</v>
      </c>
      <c r="C126" s="15" t="s">
        <v>171</v>
      </c>
      <c r="D126" s="11">
        <v>0</v>
      </c>
      <c r="E126" s="11">
        <v>34</v>
      </c>
      <c r="F126" s="55">
        <f t="shared" si="6"/>
        <v>0</v>
      </c>
      <c r="G126" s="11">
        <f t="shared" si="7"/>
        <v>1</v>
      </c>
      <c r="H126" s="11"/>
    </row>
    <row r="127" ht="17.5" customHeight="1" spans="1:8">
      <c r="A127" s="60"/>
      <c r="B127" s="11">
        <v>26</v>
      </c>
      <c r="C127" s="15" t="s">
        <v>172</v>
      </c>
      <c r="D127" s="11">
        <v>0</v>
      </c>
      <c r="E127" s="11">
        <v>33</v>
      </c>
      <c r="F127" s="55">
        <f t="shared" si="6"/>
        <v>0</v>
      </c>
      <c r="G127" s="11">
        <f t="shared" si="7"/>
        <v>1</v>
      </c>
      <c r="H127" s="11"/>
    </row>
    <row r="128" ht="17.5" customHeight="1" spans="1:8">
      <c r="A128" s="60"/>
      <c r="B128" s="11">
        <v>27</v>
      </c>
      <c r="C128" s="15" t="s">
        <v>173</v>
      </c>
      <c r="D128" s="11">
        <v>0</v>
      </c>
      <c r="E128" s="11">
        <v>45</v>
      </c>
      <c r="F128" s="55">
        <f t="shared" si="6"/>
        <v>0</v>
      </c>
      <c r="G128" s="11">
        <f t="shared" si="7"/>
        <v>1</v>
      </c>
      <c r="H128" s="11"/>
    </row>
    <row r="129" ht="17.5" customHeight="1" spans="1:8">
      <c r="A129" s="60"/>
      <c r="B129" s="11">
        <v>28</v>
      </c>
      <c r="C129" s="15" t="s">
        <v>174</v>
      </c>
      <c r="D129" s="11">
        <v>0</v>
      </c>
      <c r="E129" s="11">
        <v>45</v>
      </c>
      <c r="F129" s="55">
        <f t="shared" si="6"/>
        <v>0</v>
      </c>
      <c r="G129" s="11">
        <f t="shared" si="7"/>
        <v>1</v>
      </c>
      <c r="H129" s="11"/>
    </row>
    <row r="130" ht="17.5" customHeight="1" spans="1:8">
      <c r="A130" s="60"/>
      <c r="B130" s="11">
        <v>29</v>
      </c>
      <c r="C130" s="15" t="s">
        <v>175</v>
      </c>
      <c r="D130" s="11">
        <v>0</v>
      </c>
      <c r="E130" s="11">
        <v>50</v>
      </c>
      <c r="F130" s="55">
        <f t="shared" si="6"/>
        <v>0</v>
      </c>
      <c r="G130" s="11">
        <f t="shared" si="7"/>
        <v>1</v>
      </c>
      <c r="H130" s="11"/>
    </row>
    <row r="131" ht="17.5" customHeight="1" spans="1:8">
      <c r="A131" s="60"/>
      <c r="B131" s="11">
        <v>30</v>
      </c>
      <c r="C131" s="15" t="s">
        <v>176</v>
      </c>
      <c r="D131" s="11">
        <v>0</v>
      </c>
      <c r="E131" s="11">
        <v>35</v>
      </c>
      <c r="F131" s="55">
        <f t="shared" si="6"/>
        <v>0</v>
      </c>
      <c r="G131" s="11">
        <f t="shared" si="7"/>
        <v>1</v>
      </c>
      <c r="H131" s="11"/>
    </row>
    <row r="132" ht="17.5" customHeight="1" spans="1:8">
      <c r="A132" s="60"/>
      <c r="B132" s="11">
        <v>31</v>
      </c>
      <c r="C132" s="15" t="s">
        <v>177</v>
      </c>
      <c r="D132" s="11">
        <v>0</v>
      </c>
      <c r="E132" s="11">
        <v>35</v>
      </c>
      <c r="F132" s="55">
        <f t="shared" si="6"/>
        <v>0</v>
      </c>
      <c r="G132" s="11">
        <f t="shared" si="7"/>
        <v>1</v>
      </c>
      <c r="H132" s="11"/>
    </row>
    <row r="133" ht="17.5" customHeight="1" spans="1:8">
      <c r="A133" s="60"/>
      <c r="B133" s="11">
        <v>32</v>
      </c>
      <c r="C133" s="15" t="s">
        <v>178</v>
      </c>
      <c r="D133" s="11">
        <v>0</v>
      </c>
      <c r="E133" s="11">
        <v>35</v>
      </c>
      <c r="F133" s="55">
        <f t="shared" si="6"/>
        <v>0</v>
      </c>
      <c r="G133" s="11">
        <f t="shared" si="7"/>
        <v>1</v>
      </c>
      <c r="H133" s="11"/>
    </row>
    <row r="134" ht="17.5" customHeight="1" spans="1:8">
      <c r="A134" s="60"/>
      <c r="B134" s="11">
        <v>33</v>
      </c>
      <c r="C134" s="15" t="s">
        <v>179</v>
      </c>
      <c r="D134" s="11">
        <v>0</v>
      </c>
      <c r="E134" s="11">
        <v>38</v>
      </c>
      <c r="F134" s="55">
        <f t="shared" si="6"/>
        <v>0</v>
      </c>
      <c r="G134" s="11">
        <f t="shared" si="7"/>
        <v>1</v>
      </c>
      <c r="H134" s="11"/>
    </row>
    <row r="135" ht="17.5" customHeight="1" spans="1:8">
      <c r="A135" s="60"/>
      <c r="B135" s="11">
        <v>34</v>
      </c>
      <c r="C135" s="15" t="s">
        <v>180</v>
      </c>
      <c r="D135" s="11">
        <v>0</v>
      </c>
      <c r="E135" s="11">
        <v>30</v>
      </c>
      <c r="F135" s="55">
        <f t="shared" si="6"/>
        <v>0</v>
      </c>
      <c r="G135" s="11">
        <f t="shared" si="7"/>
        <v>1</v>
      </c>
      <c r="H135" s="11"/>
    </row>
    <row r="136" ht="17.5" customHeight="1" spans="1:8">
      <c r="A136" s="60"/>
      <c r="B136" s="11">
        <v>35</v>
      </c>
      <c r="C136" s="15" t="s">
        <v>181</v>
      </c>
      <c r="D136" s="11">
        <v>0</v>
      </c>
      <c r="E136" s="11">
        <v>30</v>
      </c>
      <c r="F136" s="55">
        <f t="shared" si="6"/>
        <v>0</v>
      </c>
      <c r="G136" s="11">
        <f t="shared" si="7"/>
        <v>1</v>
      </c>
      <c r="H136" s="11"/>
    </row>
    <row r="137" ht="17.5" customHeight="1" spans="1:8">
      <c r="A137" s="60"/>
      <c r="B137" s="11">
        <v>36</v>
      </c>
      <c r="C137" s="15" t="s">
        <v>182</v>
      </c>
      <c r="D137" s="11">
        <v>0</v>
      </c>
      <c r="E137" s="11">
        <v>30</v>
      </c>
      <c r="F137" s="55">
        <f t="shared" si="6"/>
        <v>0</v>
      </c>
      <c r="G137" s="11">
        <f t="shared" si="7"/>
        <v>1</v>
      </c>
      <c r="H137" s="11"/>
    </row>
    <row r="138" ht="17.5" customHeight="1" spans="1:8">
      <c r="A138" s="60"/>
      <c r="B138" s="11">
        <v>37</v>
      </c>
      <c r="C138" s="15" t="s">
        <v>183</v>
      </c>
      <c r="D138" s="11">
        <v>0</v>
      </c>
      <c r="E138" s="11">
        <v>30</v>
      </c>
      <c r="F138" s="55">
        <f t="shared" si="6"/>
        <v>0</v>
      </c>
      <c r="G138" s="11">
        <f t="shared" si="7"/>
        <v>1</v>
      </c>
      <c r="H138" s="11"/>
    </row>
    <row r="139" ht="17.5" customHeight="1" spans="1:8">
      <c r="A139" s="60"/>
      <c r="B139" s="11">
        <v>38</v>
      </c>
      <c r="C139" s="15" t="s">
        <v>184</v>
      </c>
      <c r="D139" s="11">
        <v>0</v>
      </c>
      <c r="E139" s="11">
        <v>30</v>
      </c>
      <c r="F139" s="55">
        <f t="shared" si="6"/>
        <v>0</v>
      </c>
      <c r="G139" s="11">
        <f t="shared" si="7"/>
        <v>1</v>
      </c>
      <c r="H139" s="11"/>
    </row>
    <row r="140" ht="17.5" customHeight="1" spans="1:8">
      <c r="A140" s="60"/>
      <c r="B140" s="11">
        <v>39</v>
      </c>
      <c r="C140" s="15" t="s">
        <v>185</v>
      </c>
      <c r="D140" s="11">
        <v>0</v>
      </c>
      <c r="E140" s="11">
        <v>30</v>
      </c>
      <c r="F140" s="55">
        <f t="shared" si="6"/>
        <v>0</v>
      </c>
      <c r="G140" s="11">
        <f t="shared" si="7"/>
        <v>1</v>
      </c>
      <c r="H140" s="11"/>
    </row>
    <row r="141" ht="17.5" customHeight="1" spans="1:8">
      <c r="A141" s="60"/>
      <c r="B141" s="11">
        <v>40</v>
      </c>
      <c r="C141" s="15" t="s">
        <v>186</v>
      </c>
      <c r="D141" s="11">
        <v>0</v>
      </c>
      <c r="E141" s="11">
        <v>30</v>
      </c>
      <c r="F141" s="55">
        <f t="shared" si="6"/>
        <v>0</v>
      </c>
      <c r="G141" s="11">
        <f t="shared" si="7"/>
        <v>1</v>
      </c>
      <c r="H141" s="11"/>
    </row>
    <row r="142" ht="17.5" customHeight="1" spans="1:8">
      <c r="A142" s="60"/>
      <c r="B142" s="11">
        <v>41</v>
      </c>
      <c r="C142" s="15" t="s">
        <v>187</v>
      </c>
      <c r="D142" s="11">
        <v>0</v>
      </c>
      <c r="E142" s="11">
        <v>30</v>
      </c>
      <c r="F142" s="55">
        <f t="shared" si="6"/>
        <v>0</v>
      </c>
      <c r="G142" s="11">
        <f t="shared" si="7"/>
        <v>1</v>
      </c>
      <c r="H142" s="11"/>
    </row>
    <row r="143" ht="17.5" customHeight="1" spans="1:8">
      <c r="A143" s="60"/>
      <c r="B143" s="11">
        <v>42</v>
      </c>
      <c r="C143" s="11" t="s">
        <v>188</v>
      </c>
      <c r="D143" s="11">
        <v>0</v>
      </c>
      <c r="E143" s="11">
        <v>42</v>
      </c>
      <c r="F143" s="55">
        <f t="shared" si="6"/>
        <v>0</v>
      </c>
      <c r="G143" s="11">
        <f t="shared" si="7"/>
        <v>1</v>
      </c>
      <c r="H143" s="11"/>
    </row>
    <row r="144" ht="17.5" customHeight="1" spans="1:8">
      <c r="A144" s="60"/>
      <c r="B144" s="11">
        <v>43</v>
      </c>
      <c r="C144" s="15" t="s">
        <v>189</v>
      </c>
      <c r="D144" s="11">
        <v>0</v>
      </c>
      <c r="E144" s="11">
        <v>42</v>
      </c>
      <c r="F144" s="55">
        <f t="shared" si="6"/>
        <v>0</v>
      </c>
      <c r="G144" s="11">
        <f t="shared" si="7"/>
        <v>1</v>
      </c>
      <c r="H144" s="11"/>
    </row>
    <row r="145" ht="17.5" customHeight="1" spans="1:8">
      <c r="A145" s="60"/>
      <c r="B145" s="11">
        <v>44</v>
      </c>
      <c r="C145" s="15" t="s">
        <v>190</v>
      </c>
      <c r="D145" s="11">
        <v>0</v>
      </c>
      <c r="E145" s="11">
        <v>30</v>
      </c>
      <c r="F145" s="55">
        <f t="shared" si="6"/>
        <v>0</v>
      </c>
      <c r="G145" s="11">
        <f t="shared" si="7"/>
        <v>1</v>
      </c>
      <c r="H145" s="11"/>
    </row>
    <row r="146" ht="17.5" customHeight="1" spans="1:8">
      <c r="A146" s="61"/>
      <c r="B146" s="11">
        <v>45</v>
      </c>
      <c r="C146" s="15" t="s">
        <v>191</v>
      </c>
      <c r="D146" s="11">
        <v>0</v>
      </c>
      <c r="E146" s="11">
        <v>30</v>
      </c>
      <c r="F146" s="55">
        <f t="shared" si="6"/>
        <v>0</v>
      </c>
      <c r="G146" s="11">
        <f t="shared" si="7"/>
        <v>1</v>
      </c>
      <c r="H146" s="11"/>
    </row>
    <row r="147" ht="17.5" customHeight="1" spans="1:8">
      <c r="A147" s="35" t="s">
        <v>7</v>
      </c>
      <c r="B147" s="11">
        <v>1</v>
      </c>
      <c r="C147" s="15" t="s">
        <v>192</v>
      </c>
      <c r="D147" s="11">
        <v>0</v>
      </c>
      <c r="E147" s="15">
        <v>47</v>
      </c>
      <c r="F147" s="55">
        <f t="shared" si="6"/>
        <v>0</v>
      </c>
      <c r="G147" s="11">
        <f t="shared" ref="G147:G162" si="8">RANK(F147,$F$3:$F$71,1)</f>
        <v>1</v>
      </c>
      <c r="H147" s="11"/>
    </row>
    <row r="148" ht="17.5" customHeight="1" spans="1:8">
      <c r="A148" s="60"/>
      <c r="B148" s="11">
        <v>2</v>
      </c>
      <c r="C148" s="15" t="s">
        <v>193</v>
      </c>
      <c r="D148" s="11">
        <v>0</v>
      </c>
      <c r="E148" s="15">
        <v>45</v>
      </c>
      <c r="F148" s="55">
        <f t="shared" si="6"/>
        <v>0</v>
      </c>
      <c r="G148" s="11">
        <f t="shared" si="8"/>
        <v>1</v>
      </c>
      <c r="H148" s="11"/>
    </row>
    <row r="149" ht="17.5" customHeight="1" spans="1:8">
      <c r="A149" s="60"/>
      <c r="B149" s="11">
        <v>3</v>
      </c>
      <c r="C149" s="15" t="s">
        <v>194</v>
      </c>
      <c r="D149" s="11">
        <v>0</v>
      </c>
      <c r="E149" s="15">
        <v>34</v>
      </c>
      <c r="F149" s="55">
        <f t="shared" si="6"/>
        <v>0</v>
      </c>
      <c r="G149" s="11">
        <f t="shared" si="8"/>
        <v>1</v>
      </c>
      <c r="H149" s="11"/>
    </row>
    <row r="150" ht="17.5" customHeight="1" spans="1:8">
      <c r="A150" s="60"/>
      <c r="B150" s="11">
        <v>4</v>
      </c>
      <c r="C150" s="15" t="s">
        <v>195</v>
      </c>
      <c r="D150" s="11">
        <v>0</v>
      </c>
      <c r="E150" s="15">
        <v>31</v>
      </c>
      <c r="F150" s="55">
        <f t="shared" si="6"/>
        <v>0</v>
      </c>
      <c r="G150" s="11">
        <f t="shared" si="8"/>
        <v>1</v>
      </c>
      <c r="H150" s="11"/>
    </row>
    <row r="151" ht="17.5" customHeight="1" spans="1:8">
      <c r="A151" s="60"/>
      <c r="B151" s="11">
        <v>5</v>
      </c>
      <c r="C151" s="15" t="s">
        <v>196</v>
      </c>
      <c r="D151" s="11">
        <v>0</v>
      </c>
      <c r="E151" s="15">
        <v>40</v>
      </c>
      <c r="F151" s="55">
        <f t="shared" si="6"/>
        <v>0</v>
      </c>
      <c r="G151" s="11">
        <f t="shared" si="8"/>
        <v>1</v>
      </c>
      <c r="H151" s="11"/>
    </row>
    <row r="152" ht="17.5" customHeight="1" spans="1:8">
      <c r="A152" s="60"/>
      <c r="B152" s="11">
        <v>6</v>
      </c>
      <c r="C152" s="15" t="s">
        <v>197</v>
      </c>
      <c r="D152" s="11">
        <v>0</v>
      </c>
      <c r="E152" s="15">
        <v>41</v>
      </c>
      <c r="F152" s="55">
        <f t="shared" si="6"/>
        <v>0</v>
      </c>
      <c r="G152" s="11">
        <f t="shared" si="8"/>
        <v>1</v>
      </c>
      <c r="H152" s="11"/>
    </row>
    <row r="153" ht="17.5" customHeight="1" spans="1:8">
      <c r="A153" s="60"/>
      <c r="B153" s="11">
        <v>7</v>
      </c>
      <c r="C153" s="15" t="s">
        <v>198</v>
      </c>
      <c r="D153" s="11">
        <v>0</v>
      </c>
      <c r="E153" s="15">
        <v>41</v>
      </c>
      <c r="F153" s="55">
        <f t="shared" si="6"/>
        <v>0</v>
      </c>
      <c r="G153" s="11">
        <f t="shared" si="8"/>
        <v>1</v>
      </c>
      <c r="H153" s="11"/>
    </row>
    <row r="154" ht="17.5" customHeight="1" spans="1:8">
      <c r="A154" s="60"/>
      <c r="B154" s="11">
        <v>8</v>
      </c>
      <c r="C154" s="15" t="s">
        <v>199</v>
      </c>
      <c r="D154" s="11">
        <v>0</v>
      </c>
      <c r="E154" s="15">
        <v>39</v>
      </c>
      <c r="F154" s="55">
        <f t="shared" si="6"/>
        <v>0</v>
      </c>
      <c r="G154" s="11">
        <f t="shared" si="8"/>
        <v>1</v>
      </c>
      <c r="H154" s="11"/>
    </row>
    <row r="155" ht="17.5" customHeight="1" spans="1:8">
      <c r="A155" s="60"/>
      <c r="B155" s="11">
        <v>9</v>
      </c>
      <c r="C155" s="15" t="s">
        <v>200</v>
      </c>
      <c r="D155" s="11">
        <v>0</v>
      </c>
      <c r="E155" s="15">
        <v>36</v>
      </c>
      <c r="F155" s="55">
        <f t="shared" si="6"/>
        <v>0</v>
      </c>
      <c r="G155" s="11">
        <f t="shared" si="8"/>
        <v>1</v>
      </c>
      <c r="H155" s="11"/>
    </row>
    <row r="156" ht="17.5" customHeight="1" spans="1:8">
      <c r="A156" s="60"/>
      <c r="B156" s="11">
        <v>10</v>
      </c>
      <c r="C156" s="15" t="s">
        <v>201</v>
      </c>
      <c r="D156" s="11">
        <v>0</v>
      </c>
      <c r="E156" s="15">
        <v>36</v>
      </c>
      <c r="F156" s="55">
        <f t="shared" si="6"/>
        <v>0</v>
      </c>
      <c r="G156" s="11">
        <f t="shared" si="8"/>
        <v>1</v>
      </c>
      <c r="H156" s="11"/>
    </row>
    <row r="157" ht="17.5" customHeight="1" spans="1:8">
      <c r="A157" s="60"/>
      <c r="B157" s="11">
        <v>11</v>
      </c>
      <c r="C157" s="15" t="s">
        <v>202</v>
      </c>
      <c r="D157" s="11">
        <v>0</v>
      </c>
      <c r="E157" s="15">
        <v>36</v>
      </c>
      <c r="F157" s="55">
        <f t="shared" si="6"/>
        <v>0</v>
      </c>
      <c r="G157" s="11">
        <f t="shared" si="8"/>
        <v>1</v>
      </c>
      <c r="H157" s="11"/>
    </row>
    <row r="158" ht="17.5" customHeight="1" spans="1:8">
      <c r="A158" s="60"/>
      <c r="B158" s="11">
        <v>12</v>
      </c>
      <c r="C158" s="15" t="s">
        <v>203</v>
      </c>
      <c r="D158" s="11">
        <v>0</v>
      </c>
      <c r="E158" s="15">
        <v>36</v>
      </c>
      <c r="F158" s="55">
        <f t="shared" si="6"/>
        <v>0</v>
      </c>
      <c r="G158" s="11">
        <f t="shared" si="8"/>
        <v>1</v>
      </c>
      <c r="H158" s="11"/>
    </row>
    <row r="159" ht="17.5" customHeight="1" spans="1:8">
      <c r="A159" s="60"/>
      <c r="B159" s="11">
        <v>13</v>
      </c>
      <c r="C159" s="15" t="s">
        <v>204</v>
      </c>
      <c r="D159" s="11">
        <v>0</v>
      </c>
      <c r="E159" s="15">
        <v>35</v>
      </c>
      <c r="F159" s="55">
        <f t="shared" si="6"/>
        <v>0</v>
      </c>
      <c r="G159" s="11">
        <f t="shared" si="8"/>
        <v>1</v>
      </c>
      <c r="H159" s="11"/>
    </row>
    <row r="160" ht="17.5" customHeight="1" spans="1:8">
      <c r="A160" s="60"/>
      <c r="B160" s="11">
        <v>14</v>
      </c>
      <c r="C160" s="15" t="s">
        <v>205</v>
      </c>
      <c r="D160" s="11">
        <v>0</v>
      </c>
      <c r="E160" s="15">
        <v>44</v>
      </c>
      <c r="F160" s="55">
        <f t="shared" si="6"/>
        <v>0</v>
      </c>
      <c r="G160" s="11">
        <f t="shared" si="8"/>
        <v>1</v>
      </c>
      <c r="H160" s="11"/>
    </row>
    <row r="161" ht="17.5" customHeight="1" spans="1:8">
      <c r="A161" s="60"/>
      <c r="B161" s="11">
        <v>15</v>
      </c>
      <c r="C161" s="15" t="s">
        <v>206</v>
      </c>
      <c r="D161" s="11">
        <v>0</v>
      </c>
      <c r="E161" s="15">
        <v>37</v>
      </c>
      <c r="F161" s="55">
        <f t="shared" si="6"/>
        <v>0</v>
      </c>
      <c r="G161" s="11">
        <f t="shared" si="8"/>
        <v>1</v>
      </c>
      <c r="H161" s="11"/>
    </row>
    <row r="162" ht="17.5" customHeight="1" spans="1:8">
      <c r="A162" s="60"/>
      <c r="B162" s="11">
        <v>16</v>
      </c>
      <c r="C162" s="15" t="s">
        <v>207</v>
      </c>
      <c r="D162" s="11">
        <v>0</v>
      </c>
      <c r="E162" s="15">
        <v>32</v>
      </c>
      <c r="F162" s="55">
        <f t="shared" si="6"/>
        <v>0</v>
      </c>
      <c r="G162" s="11">
        <f t="shared" si="8"/>
        <v>1</v>
      </c>
      <c r="H162" s="11"/>
    </row>
    <row r="163" ht="17.5" customHeight="1" spans="1:8">
      <c r="A163" s="60"/>
      <c r="B163" s="11">
        <v>17</v>
      </c>
      <c r="C163" s="15" t="s">
        <v>208</v>
      </c>
      <c r="D163" s="11">
        <v>0</v>
      </c>
      <c r="E163" s="15">
        <v>32</v>
      </c>
      <c r="F163" s="55">
        <f t="shared" si="6"/>
        <v>0</v>
      </c>
      <c r="G163" s="11">
        <v>1</v>
      </c>
      <c r="H163" s="11"/>
    </row>
    <row r="164" ht="17.5" customHeight="1" spans="1:8">
      <c r="A164" s="60"/>
      <c r="B164" s="11">
        <v>18</v>
      </c>
      <c r="C164" s="15" t="s">
        <v>209</v>
      </c>
      <c r="D164" s="11">
        <v>0</v>
      </c>
      <c r="E164" s="15">
        <v>33</v>
      </c>
      <c r="F164" s="55">
        <f t="shared" si="6"/>
        <v>0</v>
      </c>
      <c r="G164" s="11">
        <f>RANK(F164,$F$3:$F$71,1)</f>
        <v>1</v>
      </c>
      <c r="H164" s="11"/>
    </row>
    <row r="165" ht="17.5" customHeight="1" spans="1:8">
      <c r="A165" s="60"/>
      <c r="B165" s="11">
        <v>19</v>
      </c>
      <c r="C165" s="15" t="s">
        <v>210</v>
      </c>
      <c r="D165" s="35">
        <v>0</v>
      </c>
      <c r="E165" s="15">
        <v>33</v>
      </c>
      <c r="F165" s="55">
        <f t="shared" si="6"/>
        <v>0</v>
      </c>
      <c r="G165" s="35">
        <v>1</v>
      </c>
      <c r="H165" s="35"/>
    </row>
    <row r="166" ht="17.5" customHeight="1" spans="1:8">
      <c r="A166" s="60"/>
      <c r="B166" s="11">
        <v>20</v>
      </c>
      <c r="C166" s="15" t="s">
        <v>211</v>
      </c>
      <c r="D166" s="35">
        <v>0</v>
      </c>
      <c r="E166" s="15">
        <v>33</v>
      </c>
      <c r="F166" s="55">
        <f t="shared" si="6"/>
        <v>0</v>
      </c>
      <c r="G166" s="35">
        <v>1</v>
      </c>
      <c r="H166" s="35"/>
    </row>
    <row r="167" ht="17.5" customHeight="1" spans="1:8">
      <c r="A167" s="60"/>
      <c r="B167" s="11">
        <v>21</v>
      </c>
      <c r="C167" s="15" t="s">
        <v>212</v>
      </c>
      <c r="D167" s="35">
        <v>0</v>
      </c>
      <c r="E167" s="15">
        <v>34</v>
      </c>
      <c r="F167" s="62">
        <f t="shared" ref="F167:F169" si="9">D167/E167</f>
        <v>0</v>
      </c>
      <c r="G167" s="35">
        <f>RANK(F167,$F$3:$F$71,1)</f>
        <v>1</v>
      </c>
      <c r="H167" s="35"/>
    </row>
    <row r="168" ht="17.5" customHeight="1" spans="1:8">
      <c r="A168" s="35" t="s">
        <v>8</v>
      </c>
      <c r="B168" s="11">
        <v>1</v>
      </c>
      <c r="C168" s="11" t="s">
        <v>213</v>
      </c>
      <c r="D168" s="11">
        <v>0</v>
      </c>
      <c r="E168" s="11">
        <v>46</v>
      </c>
      <c r="F168" s="58">
        <f t="shared" si="9"/>
        <v>0</v>
      </c>
      <c r="G168" s="11">
        <v>1</v>
      </c>
      <c r="H168" s="11"/>
    </row>
    <row r="169" ht="17.5" customHeight="1" spans="1:8">
      <c r="A169" s="61"/>
      <c r="B169" s="11">
        <v>2</v>
      </c>
      <c r="C169" s="11" t="s">
        <v>214</v>
      </c>
      <c r="D169" s="11">
        <v>0</v>
      </c>
      <c r="E169" s="11">
        <v>45</v>
      </c>
      <c r="F169" s="58">
        <f t="shared" si="9"/>
        <v>0</v>
      </c>
      <c r="G169" s="11">
        <v>1</v>
      </c>
      <c r="H169" s="11"/>
    </row>
    <row r="170" ht="17.5" customHeight="1"/>
    <row r="171" ht="17.5" customHeight="1"/>
    <row r="172" ht="17.5" customHeight="1"/>
    <row r="173" ht="17.5" customHeight="1"/>
    <row r="174" ht="17.5" customHeight="1"/>
    <row r="175" ht="17.5" customHeight="1"/>
    <row r="176" ht="17.5" customHeight="1"/>
    <row r="177" ht="17.5" customHeight="1"/>
    <row r="178" ht="17.5" customHeight="1"/>
    <row r="179" ht="17.5" customHeight="1"/>
    <row r="180" ht="17.5" customHeight="1"/>
    <row r="181" ht="17.5" customHeight="1"/>
    <row r="182" ht="17.5" customHeight="1"/>
    <row r="183" ht="17.5" customHeight="1"/>
    <row r="184" ht="17.5" customHeight="1"/>
    <row r="185" ht="17.5" customHeight="1"/>
    <row r="186" ht="17.5" customHeight="1"/>
    <row r="187" ht="17.5" customHeight="1"/>
    <row r="188" ht="17.5" customHeight="1"/>
    <row r="189" ht="17.5" customHeight="1"/>
    <row r="190" ht="17.5" customHeight="1"/>
    <row r="191" ht="17.5" customHeight="1"/>
    <row r="192" ht="17.5" customHeight="1"/>
    <row r="193" ht="17.5" customHeight="1"/>
    <row r="194" ht="17.5" customHeight="1"/>
    <row r="195" ht="17.5" customHeight="1"/>
    <row r="196" ht="17.5" customHeight="1"/>
    <row r="197" ht="17.5" customHeight="1"/>
    <row r="198" ht="17.5" customHeight="1"/>
    <row r="199" ht="17.5" customHeight="1"/>
    <row r="200" ht="17.5" customHeight="1"/>
    <row r="201" ht="17.5" customHeight="1"/>
    <row r="202" ht="17.5" customHeight="1"/>
    <row r="203" ht="17.5" customHeight="1"/>
    <row r="204" ht="17.5" customHeight="1"/>
    <row r="205" ht="17.5" customHeight="1"/>
    <row r="206" ht="17.5" customHeight="1"/>
    <row r="207" ht="17.5" customHeight="1"/>
    <row r="208" ht="17.5" customHeight="1"/>
    <row r="209" ht="17.5" customHeight="1"/>
    <row r="210" ht="17.5" customHeight="1"/>
    <row r="211" ht="17.5" customHeight="1"/>
  </sheetData>
  <mergeCells count="7">
    <mergeCell ref="A1:H1"/>
    <mergeCell ref="A3:A34"/>
    <mergeCell ref="A35:A70"/>
    <mergeCell ref="A71:A101"/>
    <mergeCell ref="A102:A146"/>
    <mergeCell ref="A147:A167"/>
    <mergeCell ref="A168:A169"/>
  </mergeCells>
  <pageMargins left="0.7" right="0.7" top="0.75" bottom="0.75" header="0.3" footer="0.3"/>
  <pageSetup paperSize="9" orientation="portrait"/>
  <headerFooter/>
  <ignoredErrors>
    <ignoredError sqref="E35:E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90" workbookViewId="0">
      <selection activeCell="G35" sqref="G35:G38"/>
    </sheetView>
  </sheetViews>
  <sheetFormatPr defaultColWidth="8.72222222222222" defaultRowHeight="14.4" outlineLevelCol="7"/>
  <cols>
    <col min="1" max="1" width="17.0925925925926" customWidth="1"/>
    <col min="2" max="2" width="7.62962962962963" customWidth="1"/>
    <col min="3" max="3" width="17.0925925925926" customWidth="1"/>
    <col min="4" max="4" width="14.3611111111111" customWidth="1"/>
    <col min="5" max="5" width="17.1759259259259" customWidth="1"/>
    <col min="6" max="6" width="10.6296296296296" customWidth="1"/>
    <col min="7" max="7" width="17.1759259259259" customWidth="1"/>
    <col min="8" max="8" width="7.62962962962963" customWidth="1"/>
  </cols>
  <sheetData>
    <row r="1" ht="22.2" spans="1:8">
      <c r="A1" s="1" t="s">
        <v>215</v>
      </c>
      <c r="B1" s="1"/>
      <c r="C1" s="1"/>
      <c r="D1" s="1"/>
      <c r="E1" s="1"/>
      <c r="F1" s="1"/>
      <c r="G1" s="1"/>
      <c r="H1" s="1"/>
    </row>
    <row r="2" ht="20.4" spans="1:8">
      <c r="A2" s="42" t="s">
        <v>17</v>
      </c>
      <c r="B2" s="42" t="s">
        <v>66</v>
      </c>
      <c r="C2" s="42" t="s">
        <v>18</v>
      </c>
      <c r="D2" s="42" t="s">
        <v>216</v>
      </c>
      <c r="E2" s="42" t="s">
        <v>68</v>
      </c>
      <c r="F2" s="43" t="s">
        <v>217</v>
      </c>
      <c r="G2" s="42" t="s">
        <v>218</v>
      </c>
      <c r="H2" s="42" t="s">
        <v>26</v>
      </c>
    </row>
    <row r="3" ht="17.5" customHeight="1" spans="1:8">
      <c r="A3" s="44" t="s">
        <v>2</v>
      </c>
      <c r="B3" s="44">
        <v>1</v>
      </c>
      <c r="C3" s="44" t="s">
        <v>71</v>
      </c>
      <c r="D3" s="44">
        <v>0</v>
      </c>
      <c r="E3" s="44">
        <v>32</v>
      </c>
      <c r="F3" s="45">
        <f t="shared" ref="F3:F66" si="0">D3/E3</f>
        <v>0</v>
      </c>
      <c r="G3" s="44">
        <f>RANK(F3,$F$3:$F$34,1)</f>
        <v>1</v>
      </c>
      <c r="H3" s="44"/>
    </row>
    <row r="4" ht="17.5" customHeight="1" spans="1:8">
      <c r="A4" s="44"/>
      <c r="B4" s="44">
        <v>2</v>
      </c>
      <c r="C4" s="44" t="s">
        <v>72</v>
      </c>
      <c r="D4" s="44">
        <v>0</v>
      </c>
      <c r="E4" s="44">
        <v>32</v>
      </c>
      <c r="F4" s="45">
        <f t="shared" si="0"/>
        <v>0</v>
      </c>
      <c r="G4" s="44">
        <f t="shared" ref="G4:G34" si="1">RANK(F4,$F$3:$F$34,1)</f>
        <v>1</v>
      </c>
      <c r="H4" s="44"/>
    </row>
    <row r="5" ht="17.5" customHeight="1" spans="1:8">
      <c r="A5" s="44"/>
      <c r="B5" s="44">
        <v>3</v>
      </c>
      <c r="C5" s="44" t="s">
        <v>73</v>
      </c>
      <c r="D5" s="44">
        <v>0</v>
      </c>
      <c r="E5" s="44">
        <v>34</v>
      </c>
      <c r="F5" s="45">
        <f t="shared" si="0"/>
        <v>0</v>
      </c>
      <c r="G5" s="44">
        <f t="shared" si="1"/>
        <v>1</v>
      </c>
      <c r="H5" s="44"/>
    </row>
    <row r="6" ht="17.5" customHeight="1" spans="1:8">
      <c r="A6" s="44"/>
      <c r="B6" s="44">
        <v>4</v>
      </c>
      <c r="C6" s="44" t="s">
        <v>74</v>
      </c>
      <c r="D6" s="44">
        <v>0</v>
      </c>
      <c r="E6" s="44">
        <v>30</v>
      </c>
      <c r="F6" s="45">
        <f t="shared" si="0"/>
        <v>0</v>
      </c>
      <c r="G6" s="44">
        <f t="shared" si="1"/>
        <v>1</v>
      </c>
      <c r="H6" s="44"/>
    </row>
    <row r="7" ht="17.5" customHeight="1" spans="1:8">
      <c r="A7" s="44"/>
      <c r="B7" s="44">
        <v>5</v>
      </c>
      <c r="C7" s="44" t="s">
        <v>75</v>
      </c>
      <c r="D7" s="44">
        <v>0</v>
      </c>
      <c r="E7" s="44">
        <v>35</v>
      </c>
      <c r="F7" s="45">
        <f t="shared" si="0"/>
        <v>0</v>
      </c>
      <c r="G7" s="44">
        <f t="shared" si="1"/>
        <v>1</v>
      </c>
      <c r="H7" s="44"/>
    </row>
    <row r="8" ht="17.5" customHeight="1" spans="1:8">
      <c r="A8" s="44"/>
      <c r="B8" s="44">
        <v>6</v>
      </c>
      <c r="C8" s="44" t="s">
        <v>76</v>
      </c>
      <c r="D8" s="44">
        <v>0</v>
      </c>
      <c r="E8" s="44">
        <v>43</v>
      </c>
      <c r="F8" s="45">
        <f t="shared" si="0"/>
        <v>0</v>
      </c>
      <c r="G8" s="44">
        <f t="shared" si="1"/>
        <v>1</v>
      </c>
      <c r="H8" s="44"/>
    </row>
    <row r="9" ht="17.5" customHeight="1" spans="1:8">
      <c r="A9" s="44"/>
      <c r="B9" s="44">
        <v>7</v>
      </c>
      <c r="C9" s="44" t="s">
        <v>77</v>
      </c>
      <c r="D9" s="44">
        <v>0</v>
      </c>
      <c r="E9" s="44">
        <v>42</v>
      </c>
      <c r="F9" s="45">
        <f t="shared" si="0"/>
        <v>0</v>
      </c>
      <c r="G9" s="44">
        <f t="shared" si="1"/>
        <v>1</v>
      </c>
      <c r="H9" s="44"/>
    </row>
    <row r="10" ht="17.5" customHeight="1" spans="1:8">
      <c r="A10" s="44"/>
      <c r="B10" s="44">
        <v>8</v>
      </c>
      <c r="C10" s="44" t="s">
        <v>78</v>
      </c>
      <c r="D10" s="44">
        <v>1</v>
      </c>
      <c r="E10" s="44">
        <v>45</v>
      </c>
      <c r="F10" s="45">
        <f t="shared" si="0"/>
        <v>0.0222222222222222</v>
      </c>
      <c r="G10" s="44">
        <f t="shared" si="1"/>
        <v>27</v>
      </c>
      <c r="H10" s="44"/>
    </row>
    <row r="11" ht="17.5" customHeight="1" spans="1:8">
      <c r="A11" s="44"/>
      <c r="B11" s="44">
        <v>9</v>
      </c>
      <c r="C11" s="44" t="s">
        <v>79</v>
      </c>
      <c r="D11" s="44">
        <v>0</v>
      </c>
      <c r="E11" s="44">
        <v>45</v>
      </c>
      <c r="F11" s="45">
        <f t="shared" si="0"/>
        <v>0</v>
      </c>
      <c r="G11" s="44">
        <f t="shared" si="1"/>
        <v>1</v>
      </c>
      <c r="H11" s="44"/>
    </row>
    <row r="12" ht="17.5" customHeight="1" spans="1:8">
      <c r="A12" s="44"/>
      <c r="B12" s="44">
        <v>10</v>
      </c>
      <c r="C12" s="44" t="s">
        <v>80</v>
      </c>
      <c r="D12" s="44">
        <v>0</v>
      </c>
      <c r="E12" s="44">
        <v>39</v>
      </c>
      <c r="F12" s="45">
        <f t="shared" si="0"/>
        <v>0</v>
      </c>
      <c r="G12" s="44">
        <f t="shared" si="1"/>
        <v>1</v>
      </c>
      <c r="H12" s="44"/>
    </row>
    <row r="13" ht="17.5" customHeight="1" spans="1:8">
      <c r="A13" s="44"/>
      <c r="B13" s="44">
        <v>11</v>
      </c>
      <c r="C13" s="44" t="s">
        <v>81</v>
      </c>
      <c r="D13" s="44">
        <v>0</v>
      </c>
      <c r="E13" s="44">
        <v>39</v>
      </c>
      <c r="F13" s="45">
        <f t="shared" si="0"/>
        <v>0</v>
      </c>
      <c r="G13" s="44">
        <f t="shared" si="1"/>
        <v>1</v>
      </c>
      <c r="H13" s="44"/>
    </row>
    <row r="14" ht="17.5" customHeight="1" spans="1:8">
      <c r="A14" s="44"/>
      <c r="B14" s="44">
        <v>12</v>
      </c>
      <c r="C14" s="44" t="s">
        <v>82</v>
      </c>
      <c r="D14" s="44">
        <v>0</v>
      </c>
      <c r="E14" s="44">
        <v>40</v>
      </c>
      <c r="F14" s="45">
        <f t="shared" si="0"/>
        <v>0</v>
      </c>
      <c r="G14" s="44">
        <f t="shared" si="1"/>
        <v>1</v>
      </c>
      <c r="H14" s="44"/>
    </row>
    <row r="15" ht="17.5" customHeight="1" spans="1:8">
      <c r="A15" s="44"/>
      <c r="B15" s="44">
        <v>13</v>
      </c>
      <c r="C15" s="44" t="s">
        <v>83</v>
      </c>
      <c r="D15" s="44">
        <v>0</v>
      </c>
      <c r="E15" s="44">
        <v>42</v>
      </c>
      <c r="F15" s="45">
        <f t="shared" si="0"/>
        <v>0</v>
      </c>
      <c r="G15" s="44">
        <f t="shared" si="1"/>
        <v>1</v>
      </c>
      <c r="H15" s="44"/>
    </row>
    <row r="16" ht="17.5" customHeight="1" spans="1:8">
      <c r="A16" s="44"/>
      <c r="B16" s="44">
        <v>14</v>
      </c>
      <c r="C16" s="44" t="s">
        <v>84</v>
      </c>
      <c r="D16" s="44">
        <v>0</v>
      </c>
      <c r="E16" s="44">
        <v>40</v>
      </c>
      <c r="F16" s="45">
        <f t="shared" si="0"/>
        <v>0</v>
      </c>
      <c r="G16" s="44">
        <f t="shared" si="1"/>
        <v>1</v>
      </c>
      <c r="H16" s="44"/>
    </row>
    <row r="17" ht="17.5" customHeight="1" spans="1:8">
      <c r="A17" s="44"/>
      <c r="B17" s="44">
        <v>15</v>
      </c>
      <c r="C17" s="44" t="s">
        <v>85</v>
      </c>
      <c r="D17" s="44">
        <v>3</v>
      </c>
      <c r="E17" s="44">
        <v>43</v>
      </c>
      <c r="F17" s="45">
        <f t="shared" si="0"/>
        <v>0.0697674418604651</v>
      </c>
      <c r="G17" s="44">
        <f t="shared" si="1"/>
        <v>30</v>
      </c>
      <c r="H17" s="44"/>
    </row>
    <row r="18" ht="17.5" customHeight="1" spans="1:8">
      <c r="A18" s="44"/>
      <c r="B18" s="44">
        <v>16</v>
      </c>
      <c r="C18" s="44" t="s">
        <v>86</v>
      </c>
      <c r="D18" s="44">
        <v>0</v>
      </c>
      <c r="E18" s="44">
        <v>43</v>
      </c>
      <c r="F18" s="45">
        <f t="shared" si="0"/>
        <v>0</v>
      </c>
      <c r="G18" s="44">
        <f t="shared" si="1"/>
        <v>1</v>
      </c>
      <c r="H18" s="44"/>
    </row>
    <row r="19" ht="17.5" customHeight="1" spans="1:8">
      <c r="A19" s="44"/>
      <c r="B19" s="44">
        <v>17</v>
      </c>
      <c r="C19" s="44" t="s">
        <v>87</v>
      </c>
      <c r="D19" s="44">
        <v>0</v>
      </c>
      <c r="E19" s="44">
        <v>41</v>
      </c>
      <c r="F19" s="45">
        <f t="shared" si="0"/>
        <v>0</v>
      </c>
      <c r="G19" s="44">
        <f t="shared" si="1"/>
        <v>1</v>
      </c>
      <c r="H19" s="44"/>
    </row>
    <row r="20" ht="17.5" customHeight="1" spans="1:8">
      <c r="A20" s="44"/>
      <c r="B20" s="44">
        <v>18</v>
      </c>
      <c r="C20" s="44" t="s">
        <v>88</v>
      </c>
      <c r="D20" s="44">
        <v>0</v>
      </c>
      <c r="E20" s="44">
        <v>44</v>
      </c>
      <c r="F20" s="45">
        <f t="shared" si="0"/>
        <v>0</v>
      </c>
      <c r="G20" s="44">
        <f t="shared" si="1"/>
        <v>1</v>
      </c>
      <c r="H20" s="44"/>
    </row>
    <row r="21" ht="17.5" customHeight="1" spans="1:8">
      <c r="A21" s="44"/>
      <c r="B21" s="44">
        <v>19</v>
      </c>
      <c r="C21" s="44" t="s">
        <v>89</v>
      </c>
      <c r="D21" s="44">
        <v>0</v>
      </c>
      <c r="E21" s="44">
        <v>44</v>
      </c>
      <c r="F21" s="45">
        <f t="shared" si="0"/>
        <v>0</v>
      </c>
      <c r="G21" s="44">
        <f t="shared" si="1"/>
        <v>1</v>
      </c>
      <c r="H21" s="44"/>
    </row>
    <row r="22" ht="17.5" customHeight="1" spans="1:8">
      <c r="A22" s="44"/>
      <c r="B22" s="44">
        <v>20</v>
      </c>
      <c r="C22" s="44" t="s">
        <v>90</v>
      </c>
      <c r="D22" s="44">
        <v>3</v>
      </c>
      <c r="E22" s="44">
        <v>44</v>
      </c>
      <c r="F22" s="45">
        <f t="shared" si="0"/>
        <v>0.0681818181818182</v>
      </c>
      <c r="G22" s="44">
        <f t="shared" si="1"/>
        <v>29</v>
      </c>
      <c r="H22" s="44"/>
    </row>
    <row r="23" ht="17.5" customHeight="1" spans="1:8">
      <c r="A23" s="44"/>
      <c r="B23" s="44">
        <v>21</v>
      </c>
      <c r="C23" s="44" t="s">
        <v>91</v>
      </c>
      <c r="D23" s="44">
        <v>0</v>
      </c>
      <c r="E23" s="44">
        <v>43</v>
      </c>
      <c r="F23" s="45">
        <f t="shared" si="0"/>
        <v>0</v>
      </c>
      <c r="G23" s="44">
        <f t="shared" si="1"/>
        <v>1</v>
      </c>
      <c r="H23" s="44"/>
    </row>
    <row r="24" ht="17.5" customHeight="1" spans="1:8">
      <c r="A24" s="44"/>
      <c r="B24" s="44">
        <v>22</v>
      </c>
      <c r="C24" s="44" t="s">
        <v>92</v>
      </c>
      <c r="D24" s="44">
        <v>0</v>
      </c>
      <c r="E24" s="44">
        <v>42</v>
      </c>
      <c r="F24" s="45">
        <f t="shared" si="0"/>
        <v>0</v>
      </c>
      <c r="G24" s="44">
        <f t="shared" si="1"/>
        <v>1</v>
      </c>
      <c r="H24" s="44"/>
    </row>
    <row r="25" ht="17.5" customHeight="1" spans="1:8">
      <c r="A25" s="44"/>
      <c r="B25" s="44">
        <v>23</v>
      </c>
      <c r="C25" s="44" t="s">
        <v>93</v>
      </c>
      <c r="D25" s="44">
        <v>0</v>
      </c>
      <c r="E25" s="44">
        <v>43</v>
      </c>
      <c r="F25" s="45">
        <f t="shared" si="0"/>
        <v>0</v>
      </c>
      <c r="G25" s="44">
        <f t="shared" si="1"/>
        <v>1</v>
      </c>
      <c r="H25" s="44"/>
    </row>
    <row r="26" ht="17.5" customHeight="1" spans="1:8">
      <c r="A26" s="44"/>
      <c r="B26" s="44">
        <v>24</v>
      </c>
      <c r="C26" s="44" t="s">
        <v>94</v>
      </c>
      <c r="D26" s="44">
        <v>0</v>
      </c>
      <c r="E26" s="44">
        <v>42</v>
      </c>
      <c r="F26" s="45">
        <f t="shared" si="0"/>
        <v>0</v>
      </c>
      <c r="G26" s="44">
        <f t="shared" si="1"/>
        <v>1</v>
      </c>
      <c r="H26" s="44"/>
    </row>
    <row r="27" ht="17.5" customHeight="1" spans="1:8">
      <c r="A27" s="44"/>
      <c r="B27" s="44">
        <v>25</v>
      </c>
      <c r="C27" s="44" t="s">
        <v>95</v>
      </c>
      <c r="D27" s="44">
        <v>6</v>
      </c>
      <c r="E27" s="44">
        <v>45</v>
      </c>
      <c r="F27" s="45">
        <f t="shared" si="0"/>
        <v>0.133333333333333</v>
      </c>
      <c r="G27" s="44">
        <f t="shared" si="1"/>
        <v>32</v>
      </c>
      <c r="H27" s="44"/>
    </row>
    <row r="28" ht="17.5" customHeight="1" spans="1:8">
      <c r="A28" s="44"/>
      <c r="B28" s="44">
        <v>26</v>
      </c>
      <c r="C28" s="44" t="s">
        <v>96</v>
      </c>
      <c r="D28" s="44">
        <v>0</v>
      </c>
      <c r="E28" s="44">
        <v>43</v>
      </c>
      <c r="F28" s="45">
        <f t="shared" si="0"/>
        <v>0</v>
      </c>
      <c r="G28" s="44">
        <f t="shared" si="1"/>
        <v>1</v>
      </c>
      <c r="H28" s="44"/>
    </row>
    <row r="29" ht="17.5" customHeight="1" spans="1:8">
      <c r="A29" s="44"/>
      <c r="B29" s="44">
        <v>27</v>
      </c>
      <c r="C29" s="44" t="s">
        <v>97</v>
      </c>
      <c r="D29" s="44">
        <v>0</v>
      </c>
      <c r="E29" s="44">
        <v>42</v>
      </c>
      <c r="F29" s="45">
        <f t="shared" si="0"/>
        <v>0</v>
      </c>
      <c r="G29" s="44">
        <f t="shared" si="1"/>
        <v>1</v>
      </c>
      <c r="H29" s="44"/>
    </row>
    <row r="30" ht="17.5" customHeight="1" spans="1:8">
      <c r="A30" s="44"/>
      <c r="B30" s="44">
        <v>28</v>
      </c>
      <c r="C30" s="44" t="s">
        <v>98</v>
      </c>
      <c r="D30" s="44">
        <v>0</v>
      </c>
      <c r="E30" s="44">
        <v>40</v>
      </c>
      <c r="F30" s="45">
        <f t="shared" si="0"/>
        <v>0</v>
      </c>
      <c r="G30" s="44">
        <f t="shared" si="1"/>
        <v>1</v>
      </c>
      <c r="H30" s="44"/>
    </row>
    <row r="31" ht="17.5" customHeight="1" spans="1:8">
      <c r="A31" s="44"/>
      <c r="B31" s="44">
        <v>29</v>
      </c>
      <c r="C31" s="44" t="s">
        <v>99</v>
      </c>
      <c r="D31" s="44">
        <v>0</v>
      </c>
      <c r="E31" s="44">
        <v>42</v>
      </c>
      <c r="F31" s="45">
        <f t="shared" si="0"/>
        <v>0</v>
      </c>
      <c r="G31" s="44">
        <f t="shared" si="1"/>
        <v>1</v>
      </c>
      <c r="H31" s="44"/>
    </row>
    <row r="32" ht="17.5" customHeight="1" spans="1:8">
      <c r="A32" s="44"/>
      <c r="B32" s="44">
        <v>30</v>
      </c>
      <c r="C32" s="44" t="s">
        <v>100</v>
      </c>
      <c r="D32" s="44">
        <v>5</v>
      </c>
      <c r="E32" s="44">
        <v>42</v>
      </c>
      <c r="F32" s="45">
        <f t="shared" si="0"/>
        <v>0.119047619047619</v>
      </c>
      <c r="G32" s="44">
        <f t="shared" si="1"/>
        <v>31</v>
      </c>
      <c r="H32" s="44"/>
    </row>
    <row r="33" ht="17.5" customHeight="1" spans="1:8">
      <c r="A33" s="44"/>
      <c r="B33" s="44">
        <v>31</v>
      </c>
      <c r="C33" s="44" t="s">
        <v>101</v>
      </c>
      <c r="D33" s="44">
        <v>0</v>
      </c>
      <c r="E33" s="44">
        <v>41</v>
      </c>
      <c r="F33" s="45">
        <f t="shared" si="0"/>
        <v>0</v>
      </c>
      <c r="G33" s="44">
        <f t="shared" si="1"/>
        <v>1</v>
      </c>
      <c r="H33" s="44"/>
    </row>
    <row r="34" ht="17.5" customHeight="1" spans="1:8">
      <c r="A34" s="44"/>
      <c r="B34" s="44">
        <v>32</v>
      </c>
      <c r="C34" s="44" t="s">
        <v>102</v>
      </c>
      <c r="D34" s="44">
        <v>2</v>
      </c>
      <c r="E34" s="44">
        <v>43</v>
      </c>
      <c r="F34" s="45">
        <f t="shared" si="0"/>
        <v>0.0465116279069767</v>
      </c>
      <c r="G34" s="44">
        <f t="shared" si="1"/>
        <v>28</v>
      </c>
      <c r="H34" s="44"/>
    </row>
    <row r="35" ht="17.5" customHeight="1" spans="1:8">
      <c r="A35" s="44" t="s">
        <v>3</v>
      </c>
      <c r="B35" s="44">
        <v>1</v>
      </c>
      <c r="C35" s="44" t="s">
        <v>103</v>
      </c>
      <c r="D35" s="44">
        <v>0</v>
      </c>
      <c r="E35" s="44" t="s">
        <v>104</v>
      </c>
      <c r="F35" s="45">
        <f t="shared" si="0"/>
        <v>0</v>
      </c>
      <c r="G35" s="44"/>
      <c r="H35" s="44" t="s">
        <v>105</v>
      </c>
    </row>
    <row r="36" ht="17.5" customHeight="1" spans="1:8">
      <c r="A36" s="44"/>
      <c r="B36" s="44">
        <v>2</v>
      </c>
      <c r="C36" s="44" t="s">
        <v>106</v>
      </c>
      <c r="D36" s="44">
        <v>0</v>
      </c>
      <c r="E36" s="44">
        <v>47</v>
      </c>
      <c r="F36" s="45">
        <f t="shared" si="0"/>
        <v>0</v>
      </c>
      <c r="G36" s="44"/>
      <c r="H36" s="44" t="s">
        <v>105</v>
      </c>
    </row>
    <row r="37" ht="17.5" customHeight="1" spans="1:8">
      <c r="A37" s="44"/>
      <c r="B37" s="44">
        <v>3</v>
      </c>
      <c r="C37" s="44" t="s">
        <v>108</v>
      </c>
      <c r="D37" s="44">
        <v>0</v>
      </c>
      <c r="E37" s="44">
        <v>26</v>
      </c>
      <c r="F37" s="45">
        <f t="shared" si="0"/>
        <v>0</v>
      </c>
      <c r="G37" s="44"/>
      <c r="H37" s="44" t="s">
        <v>105</v>
      </c>
    </row>
    <row r="38" ht="17.5" customHeight="1" spans="1:8">
      <c r="A38" s="44"/>
      <c r="B38" s="44">
        <v>4</v>
      </c>
      <c r="C38" s="44" t="s">
        <v>110</v>
      </c>
      <c r="D38" s="44">
        <v>0</v>
      </c>
      <c r="E38" s="44" t="s">
        <v>111</v>
      </c>
      <c r="F38" s="45">
        <f t="shared" si="0"/>
        <v>0</v>
      </c>
      <c r="G38" s="44"/>
      <c r="H38" s="44" t="s">
        <v>105</v>
      </c>
    </row>
    <row r="39" ht="17.5" customHeight="1" spans="1:8">
      <c r="A39" s="44"/>
      <c r="B39" s="44">
        <v>5</v>
      </c>
      <c r="C39" s="44" t="s">
        <v>112</v>
      </c>
      <c r="D39" s="44">
        <v>6</v>
      </c>
      <c r="E39" s="44" t="s">
        <v>113</v>
      </c>
      <c r="F39" s="45">
        <f t="shared" si="0"/>
        <v>0.153846153846154</v>
      </c>
      <c r="G39" s="44">
        <f t="shared" ref="G36:G70" si="2">RANK(F39,$F$35:$F$70,1)</f>
        <v>31</v>
      </c>
      <c r="H39" s="44"/>
    </row>
    <row r="40" ht="17.5" customHeight="1" spans="1:8">
      <c r="A40" s="44"/>
      <c r="B40" s="44">
        <v>6</v>
      </c>
      <c r="C40" s="44" t="s">
        <v>114</v>
      </c>
      <c r="D40" s="44">
        <v>0</v>
      </c>
      <c r="E40" s="44" t="s">
        <v>107</v>
      </c>
      <c r="F40" s="45">
        <f t="shared" si="0"/>
        <v>0</v>
      </c>
      <c r="G40" s="44">
        <f t="shared" si="2"/>
        <v>1</v>
      </c>
      <c r="H40" s="44"/>
    </row>
    <row r="41" ht="17.5" customHeight="1" spans="1:8">
      <c r="A41" s="44"/>
      <c r="B41" s="44">
        <v>7</v>
      </c>
      <c r="C41" s="44" t="s">
        <v>115</v>
      </c>
      <c r="D41" s="44">
        <v>0</v>
      </c>
      <c r="E41" s="44" t="s">
        <v>116</v>
      </c>
      <c r="F41" s="45">
        <f t="shared" si="0"/>
        <v>0</v>
      </c>
      <c r="G41" s="44">
        <f t="shared" si="2"/>
        <v>1</v>
      </c>
      <c r="H41" s="44"/>
    </row>
    <row r="42" ht="17.5" customHeight="1" spans="1:8">
      <c r="A42" s="44"/>
      <c r="B42" s="44">
        <v>8</v>
      </c>
      <c r="C42" s="44" t="s">
        <v>117</v>
      </c>
      <c r="D42" s="44">
        <v>3</v>
      </c>
      <c r="E42" s="44" t="s">
        <v>116</v>
      </c>
      <c r="F42" s="45">
        <f t="shared" si="0"/>
        <v>0.075</v>
      </c>
      <c r="G42" s="44">
        <f t="shared" si="2"/>
        <v>30</v>
      </c>
      <c r="H42" s="44"/>
    </row>
    <row r="43" ht="17.5" customHeight="1" spans="1:8">
      <c r="A43" s="44"/>
      <c r="B43" s="44">
        <v>9</v>
      </c>
      <c r="C43" s="44" t="s">
        <v>62</v>
      </c>
      <c r="D43" s="44">
        <v>0</v>
      </c>
      <c r="E43" s="44" t="s">
        <v>118</v>
      </c>
      <c r="F43" s="45">
        <f t="shared" si="0"/>
        <v>0</v>
      </c>
      <c r="G43" s="44">
        <f t="shared" si="2"/>
        <v>1</v>
      </c>
      <c r="H43" s="44"/>
    </row>
    <row r="44" ht="17.5" customHeight="1" spans="1:8">
      <c r="A44" s="44"/>
      <c r="B44" s="44">
        <v>10</v>
      </c>
      <c r="C44" s="44" t="s">
        <v>119</v>
      </c>
      <c r="D44" s="44">
        <v>30</v>
      </c>
      <c r="E44" s="44" t="s">
        <v>120</v>
      </c>
      <c r="F44" s="45">
        <f t="shared" si="0"/>
        <v>0.681818181818182</v>
      </c>
      <c r="G44" s="44">
        <f t="shared" si="2"/>
        <v>36</v>
      </c>
      <c r="H44" s="44"/>
    </row>
    <row r="45" ht="17.5" customHeight="1" spans="1:8">
      <c r="A45" s="44"/>
      <c r="B45" s="44">
        <v>11</v>
      </c>
      <c r="C45" s="44" t="s">
        <v>44</v>
      </c>
      <c r="D45" s="44">
        <v>8</v>
      </c>
      <c r="E45" s="44" t="s">
        <v>121</v>
      </c>
      <c r="F45" s="45">
        <f t="shared" si="0"/>
        <v>0.186046511627907</v>
      </c>
      <c r="G45" s="44">
        <f t="shared" si="2"/>
        <v>33</v>
      </c>
      <c r="H45" s="44"/>
    </row>
    <row r="46" ht="17.5" customHeight="1" spans="1:8">
      <c r="A46" s="44"/>
      <c r="B46" s="44">
        <v>12</v>
      </c>
      <c r="C46" s="44" t="s">
        <v>122</v>
      </c>
      <c r="D46" s="44">
        <v>0</v>
      </c>
      <c r="E46" s="44" t="s">
        <v>123</v>
      </c>
      <c r="F46" s="45">
        <f t="shared" si="0"/>
        <v>0</v>
      </c>
      <c r="G46" s="44">
        <f t="shared" si="2"/>
        <v>1</v>
      </c>
      <c r="H46" s="44"/>
    </row>
    <row r="47" ht="17.5" customHeight="1" spans="1:8">
      <c r="A47" s="44"/>
      <c r="B47" s="44">
        <v>13</v>
      </c>
      <c r="C47" s="44" t="s">
        <v>124</v>
      </c>
      <c r="D47" s="44">
        <v>0</v>
      </c>
      <c r="E47" s="44" t="s">
        <v>123</v>
      </c>
      <c r="F47" s="45">
        <f t="shared" si="0"/>
        <v>0</v>
      </c>
      <c r="G47" s="44">
        <f t="shared" si="2"/>
        <v>1</v>
      </c>
      <c r="H47" s="44"/>
    </row>
    <row r="48" ht="17.5" customHeight="1" spans="1:8">
      <c r="A48" s="44"/>
      <c r="B48" s="44">
        <v>14</v>
      </c>
      <c r="C48" s="44" t="s">
        <v>125</v>
      </c>
      <c r="D48" s="44">
        <v>0</v>
      </c>
      <c r="E48" s="44" t="s">
        <v>123</v>
      </c>
      <c r="F48" s="45">
        <f t="shared" si="0"/>
        <v>0</v>
      </c>
      <c r="G48" s="44">
        <f t="shared" si="2"/>
        <v>1</v>
      </c>
      <c r="H48" s="44"/>
    </row>
    <row r="49" ht="17.5" customHeight="1" spans="1:8">
      <c r="A49" s="44"/>
      <c r="B49" s="44">
        <v>15</v>
      </c>
      <c r="C49" s="44" t="s">
        <v>126</v>
      </c>
      <c r="D49" s="44">
        <v>0</v>
      </c>
      <c r="E49" s="44" t="s">
        <v>116</v>
      </c>
      <c r="F49" s="45">
        <f t="shared" si="0"/>
        <v>0</v>
      </c>
      <c r="G49" s="44">
        <f t="shared" si="2"/>
        <v>1</v>
      </c>
      <c r="H49" s="44"/>
    </row>
    <row r="50" ht="17.5" customHeight="1" spans="1:8">
      <c r="A50" s="44"/>
      <c r="B50" s="44">
        <v>16</v>
      </c>
      <c r="C50" s="44" t="s">
        <v>28</v>
      </c>
      <c r="D50" s="44">
        <v>0</v>
      </c>
      <c r="E50" s="44" t="s">
        <v>116</v>
      </c>
      <c r="F50" s="45">
        <f t="shared" si="0"/>
        <v>0</v>
      </c>
      <c r="G50" s="44">
        <f t="shared" si="2"/>
        <v>1</v>
      </c>
      <c r="H50" s="44"/>
    </row>
    <row r="51" ht="17.5" customHeight="1" spans="1:8">
      <c r="A51" s="44"/>
      <c r="B51" s="44">
        <v>17</v>
      </c>
      <c r="C51" s="44" t="s">
        <v>127</v>
      </c>
      <c r="D51" s="44">
        <v>0</v>
      </c>
      <c r="E51" s="44" t="s">
        <v>128</v>
      </c>
      <c r="F51" s="45">
        <f t="shared" si="0"/>
        <v>0</v>
      </c>
      <c r="G51" s="44">
        <f t="shared" si="2"/>
        <v>1</v>
      </c>
      <c r="H51" s="44"/>
    </row>
    <row r="52" ht="17.5" customHeight="1" spans="1:8">
      <c r="A52" s="44"/>
      <c r="B52" s="44">
        <v>18</v>
      </c>
      <c r="C52" s="44" t="s">
        <v>34</v>
      </c>
      <c r="D52" s="44">
        <v>2</v>
      </c>
      <c r="E52" s="44" t="s">
        <v>129</v>
      </c>
      <c r="F52" s="45">
        <f t="shared" si="0"/>
        <v>0.0526315789473684</v>
      </c>
      <c r="G52" s="44">
        <f t="shared" si="2"/>
        <v>29</v>
      </c>
      <c r="H52" s="44"/>
    </row>
    <row r="53" ht="17.5" customHeight="1" spans="1:8">
      <c r="A53" s="44"/>
      <c r="B53" s="44">
        <v>19</v>
      </c>
      <c r="C53" s="44" t="s">
        <v>130</v>
      </c>
      <c r="D53" s="44">
        <v>0</v>
      </c>
      <c r="E53" s="44" t="s">
        <v>129</v>
      </c>
      <c r="F53" s="45">
        <f t="shared" si="0"/>
        <v>0</v>
      </c>
      <c r="G53" s="44">
        <f t="shared" si="2"/>
        <v>1</v>
      </c>
      <c r="H53" s="44"/>
    </row>
    <row r="54" ht="17.5" customHeight="1" spans="1:8">
      <c r="A54" s="44"/>
      <c r="B54" s="44">
        <v>20</v>
      </c>
      <c r="C54" s="44" t="s">
        <v>131</v>
      </c>
      <c r="D54" s="44">
        <v>0</v>
      </c>
      <c r="E54" s="44" t="s">
        <v>128</v>
      </c>
      <c r="F54" s="45">
        <f t="shared" si="0"/>
        <v>0</v>
      </c>
      <c r="G54" s="44">
        <f t="shared" si="2"/>
        <v>1</v>
      </c>
      <c r="H54" s="44"/>
    </row>
    <row r="55" ht="17.5" customHeight="1" spans="1:8">
      <c r="A55" s="44"/>
      <c r="B55" s="44">
        <v>21</v>
      </c>
      <c r="C55" s="44" t="s">
        <v>132</v>
      </c>
      <c r="D55" s="44">
        <v>0</v>
      </c>
      <c r="E55" s="44">
        <v>43</v>
      </c>
      <c r="F55" s="45">
        <f t="shared" si="0"/>
        <v>0</v>
      </c>
      <c r="G55" s="44">
        <f t="shared" si="2"/>
        <v>1</v>
      </c>
      <c r="H55" s="44"/>
    </row>
    <row r="56" ht="17.5" customHeight="1" spans="1:8">
      <c r="A56" s="44"/>
      <c r="B56" s="44">
        <v>22</v>
      </c>
      <c r="C56" s="44" t="s">
        <v>133</v>
      </c>
      <c r="D56" s="44">
        <v>0</v>
      </c>
      <c r="E56" s="44">
        <v>42</v>
      </c>
      <c r="F56" s="45">
        <f t="shared" si="0"/>
        <v>0</v>
      </c>
      <c r="G56" s="44">
        <f t="shared" si="2"/>
        <v>1</v>
      </c>
      <c r="H56" s="44"/>
    </row>
    <row r="57" ht="17.5" customHeight="1" spans="1:8">
      <c r="A57" s="44"/>
      <c r="B57" s="44">
        <v>23</v>
      </c>
      <c r="C57" s="44" t="s">
        <v>134</v>
      </c>
      <c r="D57" s="44">
        <v>0</v>
      </c>
      <c r="E57" s="44">
        <v>43</v>
      </c>
      <c r="F57" s="45">
        <f t="shared" si="0"/>
        <v>0</v>
      </c>
      <c r="G57" s="44">
        <f t="shared" si="2"/>
        <v>1</v>
      </c>
      <c r="H57" s="44"/>
    </row>
    <row r="58" ht="17.5" customHeight="1" spans="1:8">
      <c r="A58" s="44"/>
      <c r="B58" s="44">
        <v>24</v>
      </c>
      <c r="C58" s="44" t="s">
        <v>135</v>
      </c>
      <c r="D58" s="44">
        <v>0</v>
      </c>
      <c r="E58" s="44">
        <v>42</v>
      </c>
      <c r="F58" s="45">
        <f t="shared" si="0"/>
        <v>0</v>
      </c>
      <c r="G58" s="44">
        <f t="shared" si="2"/>
        <v>1</v>
      </c>
      <c r="H58" s="44"/>
    </row>
    <row r="59" ht="17.5" customHeight="1" spans="1:8">
      <c r="A59" s="44"/>
      <c r="B59" s="44">
        <v>25</v>
      </c>
      <c r="C59" s="44" t="s">
        <v>39</v>
      </c>
      <c r="D59" s="44">
        <v>0</v>
      </c>
      <c r="E59" s="44">
        <v>45</v>
      </c>
      <c r="F59" s="45">
        <f t="shared" si="0"/>
        <v>0</v>
      </c>
      <c r="G59" s="44">
        <f t="shared" si="2"/>
        <v>1</v>
      </c>
      <c r="H59" s="44"/>
    </row>
    <row r="60" ht="17.5" customHeight="1" spans="1:8">
      <c r="A60" s="44"/>
      <c r="B60" s="44">
        <v>26</v>
      </c>
      <c r="C60" s="44" t="s">
        <v>136</v>
      </c>
      <c r="D60" s="44">
        <v>0</v>
      </c>
      <c r="E60" s="44">
        <v>45</v>
      </c>
      <c r="F60" s="45">
        <f t="shared" si="0"/>
        <v>0</v>
      </c>
      <c r="G60" s="44">
        <f t="shared" si="2"/>
        <v>1</v>
      </c>
      <c r="H60" s="44"/>
    </row>
    <row r="61" ht="17.5" customHeight="1" spans="1:8">
      <c r="A61" s="44"/>
      <c r="B61" s="44">
        <v>27</v>
      </c>
      <c r="C61" s="44" t="s">
        <v>137</v>
      </c>
      <c r="D61" s="44">
        <v>15</v>
      </c>
      <c r="E61" s="44">
        <v>45</v>
      </c>
      <c r="F61" s="45">
        <f t="shared" si="0"/>
        <v>0.333333333333333</v>
      </c>
      <c r="G61" s="44">
        <f t="shared" si="2"/>
        <v>35</v>
      </c>
      <c r="H61" s="44"/>
    </row>
    <row r="62" ht="17.5" customHeight="1" spans="1:8">
      <c r="A62" s="44"/>
      <c r="B62" s="44">
        <v>28</v>
      </c>
      <c r="C62" s="44" t="s">
        <v>138</v>
      </c>
      <c r="D62" s="44">
        <v>10</v>
      </c>
      <c r="E62" s="44">
        <v>43</v>
      </c>
      <c r="F62" s="45">
        <f t="shared" si="0"/>
        <v>0.232558139534884</v>
      </c>
      <c r="G62" s="44">
        <f t="shared" si="2"/>
        <v>34</v>
      </c>
      <c r="H62" s="44"/>
    </row>
    <row r="63" ht="17.5" customHeight="1" spans="1:8">
      <c r="A63" s="44"/>
      <c r="B63" s="44">
        <v>29</v>
      </c>
      <c r="C63" s="44" t="s">
        <v>139</v>
      </c>
      <c r="D63" s="44">
        <v>0</v>
      </c>
      <c r="E63" s="44">
        <v>42</v>
      </c>
      <c r="F63" s="45">
        <f t="shared" si="0"/>
        <v>0</v>
      </c>
      <c r="G63" s="44">
        <f t="shared" si="2"/>
        <v>1</v>
      </c>
      <c r="H63" s="44"/>
    </row>
    <row r="64" ht="17.5" customHeight="1" spans="1:8">
      <c r="A64" s="44"/>
      <c r="B64" s="44">
        <v>30</v>
      </c>
      <c r="C64" s="44" t="s">
        <v>140</v>
      </c>
      <c r="D64" s="44">
        <v>0</v>
      </c>
      <c r="E64" s="44">
        <v>40</v>
      </c>
      <c r="F64" s="45">
        <f t="shared" si="0"/>
        <v>0</v>
      </c>
      <c r="G64" s="44">
        <f t="shared" si="2"/>
        <v>1</v>
      </c>
      <c r="H64" s="44"/>
    </row>
    <row r="65" ht="17.5" customHeight="1" spans="1:8">
      <c r="A65" s="44"/>
      <c r="B65" s="44">
        <v>31</v>
      </c>
      <c r="C65" s="44" t="s">
        <v>141</v>
      </c>
      <c r="D65" s="44">
        <v>2</v>
      </c>
      <c r="E65" s="44">
        <v>39</v>
      </c>
      <c r="F65" s="45">
        <f t="shared" si="0"/>
        <v>0.0512820512820513</v>
      </c>
      <c r="G65" s="44">
        <f t="shared" si="2"/>
        <v>28</v>
      </c>
      <c r="H65" s="44"/>
    </row>
    <row r="66" ht="17.5" customHeight="1" spans="1:8">
      <c r="A66" s="44"/>
      <c r="B66" s="44">
        <v>32</v>
      </c>
      <c r="C66" s="44" t="s">
        <v>142</v>
      </c>
      <c r="D66" s="44">
        <v>0</v>
      </c>
      <c r="E66" s="44">
        <v>39</v>
      </c>
      <c r="F66" s="45">
        <f t="shared" si="0"/>
        <v>0</v>
      </c>
      <c r="G66" s="44">
        <f t="shared" si="2"/>
        <v>1</v>
      </c>
      <c r="H66" s="44"/>
    </row>
    <row r="67" ht="17.5" customHeight="1" spans="1:8">
      <c r="A67" s="44"/>
      <c r="B67" s="44">
        <v>33</v>
      </c>
      <c r="C67" s="44" t="s">
        <v>143</v>
      </c>
      <c r="D67" s="44">
        <v>0</v>
      </c>
      <c r="E67" s="44">
        <v>30</v>
      </c>
      <c r="F67" s="45">
        <f t="shared" ref="F67:F70" si="3">D67/E67</f>
        <v>0</v>
      </c>
      <c r="G67" s="44">
        <f t="shared" si="2"/>
        <v>1</v>
      </c>
      <c r="H67" s="44"/>
    </row>
    <row r="68" ht="17.5" customHeight="1" spans="1:8">
      <c r="A68" s="44"/>
      <c r="B68" s="44">
        <v>34</v>
      </c>
      <c r="C68" s="44" t="s">
        <v>144</v>
      </c>
      <c r="D68" s="44">
        <v>5</v>
      </c>
      <c r="E68" s="44">
        <v>30</v>
      </c>
      <c r="F68" s="45">
        <f t="shared" si="3"/>
        <v>0.166666666666667</v>
      </c>
      <c r="G68" s="44">
        <f t="shared" si="2"/>
        <v>32</v>
      </c>
      <c r="H68" s="44"/>
    </row>
    <row r="69" ht="17.5" customHeight="1" spans="1:8">
      <c r="A69" s="44"/>
      <c r="B69" s="44">
        <v>35</v>
      </c>
      <c r="C69" s="44" t="s">
        <v>145</v>
      </c>
      <c r="D69" s="44">
        <v>0</v>
      </c>
      <c r="E69" s="44">
        <v>44</v>
      </c>
      <c r="F69" s="45">
        <f t="shared" si="3"/>
        <v>0</v>
      </c>
      <c r="G69" s="44">
        <f t="shared" si="2"/>
        <v>1</v>
      </c>
      <c r="H69" s="44"/>
    </row>
    <row r="70" ht="17.5" customHeight="1" spans="1:8">
      <c r="A70" s="44"/>
      <c r="B70" s="44">
        <v>36</v>
      </c>
      <c r="C70" s="44" t="s">
        <v>146</v>
      </c>
      <c r="D70" s="44">
        <v>0</v>
      </c>
      <c r="E70" s="44">
        <v>43</v>
      </c>
      <c r="F70" s="45">
        <f t="shared" si="3"/>
        <v>0</v>
      </c>
      <c r="G70" s="44">
        <f t="shared" si="2"/>
        <v>1</v>
      </c>
      <c r="H70" s="44"/>
    </row>
    <row r="71" ht="17.5" customHeight="1" spans="1:8">
      <c r="A71" s="44" t="s">
        <v>219</v>
      </c>
      <c r="B71" s="44">
        <v>1</v>
      </c>
      <c r="C71" s="44">
        <v>20202331</v>
      </c>
      <c r="D71" s="44">
        <v>0</v>
      </c>
      <c r="E71" s="44">
        <v>39</v>
      </c>
      <c r="F71" s="45">
        <f t="shared" ref="F71:F106" si="4">IFERROR(D71/E71,"")</f>
        <v>0</v>
      </c>
      <c r="G71" s="44">
        <f>IFERROR(RANK(F71,F$71:F$113,1),"")</f>
        <v>1</v>
      </c>
      <c r="H71" s="44"/>
    </row>
    <row r="72" ht="17.5" customHeight="1" spans="1:8">
      <c r="A72" s="44"/>
      <c r="B72" s="44">
        <v>2</v>
      </c>
      <c r="C72" s="44">
        <v>20202332</v>
      </c>
      <c r="D72" s="44">
        <v>0</v>
      </c>
      <c r="E72" s="44">
        <v>37</v>
      </c>
      <c r="F72" s="45">
        <f t="shared" si="4"/>
        <v>0</v>
      </c>
      <c r="G72" s="44">
        <f t="shared" ref="G72:G113" si="5">IFERROR(RANK(F72,F$71:F$113,1),"")</f>
        <v>1</v>
      </c>
      <c r="H72" s="44"/>
    </row>
    <row r="73" ht="17.5" customHeight="1" spans="1:8">
      <c r="A73" s="44"/>
      <c r="B73" s="44">
        <v>3</v>
      </c>
      <c r="C73" s="44">
        <v>20202931</v>
      </c>
      <c r="D73" s="44">
        <v>0</v>
      </c>
      <c r="E73" s="44">
        <v>31</v>
      </c>
      <c r="F73" s="45">
        <f t="shared" si="4"/>
        <v>0</v>
      </c>
      <c r="G73" s="44">
        <f t="shared" si="5"/>
        <v>1</v>
      </c>
      <c r="H73" s="44"/>
    </row>
    <row r="74" ht="17.5" customHeight="1" spans="1:8">
      <c r="A74" s="44"/>
      <c r="B74" s="44">
        <v>4</v>
      </c>
      <c r="C74" s="44">
        <v>20202932</v>
      </c>
      <c r="D74" s="44">
        <v>1</v>
      </c>
      <c r="E74" s="44">
        <v>23</v>
      </c>
      <c r="F74" s="45">
        <f t="shared" si="4"/>
        <v>0.0434782608695652</v>
      </c>
      <c r="G74" s="44">
        <f t="shared" si="5"/>
        <v>41</v>
      </c>
      <c r="H74" s="44"/>
    </row>
    <row r="75" ht="17.5" customHeight="1" spans="1:8">
      <c r="A75" s="44"/>
      <c r="B75" s="44">
        <v>5</v>
      </c>
      <c r="C75" s="44">
        <v>20202933</v>
      </c>
      <c r="D75" s="44">
        <v>0</v>
      </c>
      <c r="E75" s="44">
        <v>29</v>
      </c>
      <c r="F75" s="45">
        <f t="shared" si="4"/>
        <v>0</v>
      </c>
      <c r="G75" s="44">
        <f t="shared" si="5"/>
        <v>1</v>
      </c>
      <c r="H75" s="44"/>
    </row>
    <row r="76" ht="17.5" customHeight="1" spans="1:8">
      <c r="A76" s="44"/>
      <c r="B76" s="44">
        <v>6</v>
      </c>
      <c r="C76" s="44">
        <v>20203031</v>
      </c>
      <c r="D76" s="44">
        <v>0</v>
      </c>
      <c r="E76" s="44">
        <v>51</v>
      </c>
      <c r="F76" s="45">
        <f t="shared" si="4"/>
        <v>0</v>
      </c>
      <c r="G76" s="44">
        <f t="shared" si="5"/>
        <v>1</v>
      </c>
      <c r="H76" s="44"/>
    </row>
    <row r="77" ht="17.5" customHeight="1" spans="1:8">
      <c r="A77" s="44"/>
      <c r="B77" s="44">
        <v>7</v>
      </c>
      <c r="C77" s="44">
        <v>20203032</v>
      </c>
      <c r="D77" s="44">
        <v>0</v>
      </c>
      <c r="E77" s="44">
        <v>52</v>
      </c>
      <c r="F77" s="45">
        <f t="shared" si="4"/>
        <v>0</v>
      </c>
      <c r="G77" s="44">
        <f t="shared" si="5"/>
        <v>1</v>
      </c>
      <c r="H77" s="44"/>
    </row>
    <row r="78" ht="17.5" customHeight="1" spans="1:8">
      <c r="A78" s="44"/>
      <c r="B78" s="44">
        <v>8</v>
      </c>
      <c r="C78" s="44">
        <v>20203033</v>
      </c>
      <c r="D78" s="44">
        <v>0</v>
      </c>
      <c r="E78" s="44">
        <v>47</v>
      </c>
      <c r="F78" s="45">
        <f t="shared" si="4"/>
        <v>0</v>
      </c>
      <c r="G78" s="44">
        <f t="shared" si="5"/>
        <v>1</v>
      </c>
      <c r="H78" s="44"/>
    </row>
    <row r="79" ht="17.5" customHeight="1" spans="1:8">
      <c r="A79" s="44"/>
      <c r="B79" s="44">
        <v>9</v>
      </c>
      <c r="C79" s="44">
        <v>20203034</v>
      </c>
      <c r="D79" s="44">
        <v>0</v>
      </c>
      <c r="E79" s="44">
        <v>48</v>
      </c>
      <c r="F79" s="45">
        <f t="shared" si="4"/>
        <v>0</v>
      </c>
      <c r="G79" s="44">
        <f t="shared" si="5"/>
        <v>1</v>
      </c>
      <c r="H79" s="44"/>
    </row>
    <row r="80" ht="17.5" customHeight="1" spans="1:8">
      <c r="A80" s="44"/>
      <c r="B80" s="44">
        <v>10</v>
      </c>
      <c r="C80" s="44">
        <v>20203035</v>
      </c>
      <c r="D80" s="44">
        <v>0</v>
      </c>
      <c r="E80" s="44">
        <v>51</v>
      </c>
      <c r="F80" s="45">
        <f t="shared" si="4"/>
        <v>0</v>
      </c>
      <c r="G80" s="44">
        <f t="shared" si="5"/>
        <v>1</v>
      </c>
      <c r="H80" s="44"/>
    </row>
    <row r="81" ht="17.5" customHeight="1" spans="1:8">
      <c r="A81" s="44"/>
      <c r="B81" s="44">
        <v>11</v>
      </c>
      <c r="C81" s="44">
        <v>20203036</v>
      </c>
      <c r="D81" s="44">
        <v>0</v>
      </c>
      <c r="E81" s="44">
        <v>50</v>
      </c>
      <c r="F81" s="45">
        <f t="shared" si="4"/>
        <v>0</v>
      </c>
      <c r="G81" s="44">
        <f t="shared" si="5"/>
        <v>1</v>
      </c>
      <c r="H81" s="44"/>
    </row>
    <row r="82" ht="17.5" customHeight="1" spans="1:8">
      <c r="A82" s="44"/>
      <c r="B82" s="44">
        <v>12</v>
      </c>
      <c r="C82" s="44">
        <v>20212331</v>
      </c>
      <c r="D82" s="44">
        <v>0</v>
      </c>
      <c r="E82" s="44">
        <v>32</v>
      </c>
      <c r="F82" s="45">
        <f t="shared" si="4"/>
        <v>0</v>
      </c>
      <c r="G82" s="44">
        <f t="shared" si="5"/>
        <v>1</v>
      </c>
      <c r="H82" s="44"/>
    </row>
    <row r="83" ht="17.5" customHeight="1" spans="1:8">
      <c r="A83" s="44"/>
      <c r="B83" s="44">
        <v>13</v>
      </c>
      <c r="C83" s="44">
        <v>20212332</v>
      </c>
      <c r="D83" s="44">
        <v>0</v>
      </c>
      <c r="E83" s="44">
        <v>32</v>
      </c>
      <c r="F83" s="45">
        <f t="shared" si="4"/>
        <v>0</v>
      </c>
      <c r="G83" s="44">
        <f t="shared" si="5"/>
        <v>1</v>
      </c>
      <c r="H83" s="44"/>
    </row>
    <row r="84" ht="17.5" customHeight="1" spans="1:8">
      <c r="A84" s="44"/>
      <c r="B84" s="44">
        <v>14</v>
      </c>
      <c r="C84" s="44">
        <v>20212333</v>
      </c>
      <c r="D84" s="44">
        <v>0</v>
      </c>
      <c r="E84" s="44">
        <v>30</v>
      </c>
      <c r="F84" s="45">
        <f t="shared" si="4"/>
        <v>0</v>
      </c>
      <c r="G84" s="44">
        <f t="shared" si="5"/>
        <v>1</v>
      </c>
      <c r="H84" s="44"/>
    </row>
    <row r="85" ht="17.5" customHeight="1" spans="1:8">
      <c r="A85" s="44"/>
      <c r="B85" s="44">
        <v>15</v>
      </c>
      <c r="C85" s="44">
        <v>20212931</v>
      </c>
      <c r="D85" s="44">
        <v>0</v>
      </c>
      <c r="E85" s="44">
        <v>41</v>
      </c>
      <c r="F85" s="45">
        <f t="shared" si="4"/>
        <v>0</v>
      </c>
      <c r="G85" s="44">
        <f t="shared" si="5"/>
        <v>1</v>
      </c>
      <c r="H85" s="44"/>
    </row>
    <row r="86" ht="17.5" customHeight="1" spans="1:8">
      <c r="A86" s="44"/>
      <c r="B86" s="44">
        <v>16</v>
      </c>
      <c r="C86" s="44">
        <v>20212932</v>
      </c>
      <c r="D86" s="44">
        <v>0</v>
      </c>
      <c r="E86" s="44">
        <v>38</v>
      </c>
      <c r="F86" s="45">
        <f t="shared" si="4"/>
        <v>0</v>
      </c>
      <c r="G86" s="44">
        <f t="shared" si="5"/>
        <v>1</v>
      </c>
      <c r="H86" s="44"/>
    </row>
    <row r="87" ht="17.5" customHeight="1" spans="1:8">
      <c r="A87" s="44"/>
      <c r="B87" s="44">
        <v>17</v>
      </c>
      <c r="C87" s="44">
        <v>20212933</v>
      </c>
      <c r="D87" s="44">
        <v>0</v>
      </c>
      <c r="E87" s="44">
        <v>40</v>
      </c>
      <c r="F87" s="45">
        <f t="shared" si="4"/>
        <v>0</v>
      </c>
      <c r="G87" s="44">
        <f t="shared" si="5"/>
        <v>1</v>
      </c>
      <c r="H87" s="44"/>
    </row>
    <row r="88" ht="17.5" customHeight="1" spans="1:8">
      <c r="A88" s="44"/>
      <c r="B88" s="44">
        <v>18</v>
      </c>
      <c r="C88" s="44">
        <v>20212941</v>
      </c>
      <c r="D88" s="44">
        <v>0</v>
      </c>
      <c r="E88" s="44">
        <v>40</v>
      </c>
      <c r="F88" s="45">
        <f t="shared" si="4"/>
        <v>0</v>
      </c>
      <c r="G88" s="44">
        <f t="shared" si="5"/>
        <v>1</v>
      </c>
      <c r="H88" s="44"/>
    </row>
    <row r="89" ht="17.5" customHeight="1" spans="1:8">
      <c r="A89" s="44"/>
      <c r="B89" s="44">
        <v>19</v>
      </c>
      <c r="C89" s="44">
        <v>20213031</v>
      </c>
      <c r="D89" s="44">
        <v>1</v>
      </c>
      <c r="E89" s="44">
        <v>44</v>
      </c>
      <c r="F89" s="45">
        <f t="shared" si="4"/>
        <v>0.0227272727272727</v>
      </c>
      <c r="G89" s="44">
        <f t="shared" si="5"/>
        <v>40</v>
      </c>
      <c r="H89" s="44"/>
    </row>
    <row r="90" ht="17.5" customHeight="1" spans="1:8">
      <c r="A90" s="44"/>
      <c r="B90" s="44">
        <v>20</v>
      </c>
      <c r="C90" s="44">
        <v>20213032</v>
      </c>
      <c r="D90" s="44">
        <v>0</v>
      </c>
      <c r="E90" s="44">
        <v>35</v>
      </c>
      <c r="F90" s="45">
        <f t="shared" si="4"/>
        <v>0</v>
      </c>
      <c r="G90" s="44">
        <f t="shared" si="5"/>
        <v>1</v>
      </c>
      <c r="H90" s="44"/>
    </row>
    <row r="91" ht="17.5" customHeight="1" spans="1:8">
      <c r="A91" s="44"/>
      <c r="B91" s="44">
        <v>21</v>
      </c>
      <c r="C91" s="44">
        <v>20213033</v>
      </c>
      <c r="D91" s="44">
        <v>0</v>
      </c>
      <c r="E91" s="44">
        <v>35</v>
      </c>
      <c r="F91" s="45">
        <f t="shared" si="4"/>
        <v>0</v>
      </c>
      <c r="G91" s="44">
        <f t="shared" si="5"/>
        <v>1</v>
      </c>
      <c r="H91" s="44"/>
    </row>
    <row r="92" ht="17.5" customHeight="1" spans="1:8">
      <c r="A92" s="44"/>
      <c r="B92" s="44">
        <v>22</v>
      </c>
      <c r="C92" s="44">
        <v>20222331</v>
      </c>
      <c r="D92" s="44">
        <v>0</v>
      </c>
      <c r="E92" s="44">
        <v>30</v>
      </c>
      <c r="F92" s="45">
        <f t="shared" si="4"/>
        <v>0</v>
      </c>
      <c r="G92" s="44">
        <f t="shared" si="5"/>
        <v>1</v>
      </c>
      <c r="H92" s="44"/>
    </row>
    <row r="93" ht="17.5" customHeight="1" spans="1:8">
      <c r="A93" s="44"/>
      <c r="B93" s="44">
        <v>23</v>
      </c>
      <c r="C93" s="44">
        <v>20222332</v>
      </c>
      <c r="D93" s="44">
        <v>0</v>
      </c>
      <c r="E93" s="44">
        <v>30</v>
      </c>
      <c r="F93" s="45">
        <f t="shared" si="4"/>
        <v>0</v>
      </c>
      <c r="G93" s="44">
        <f t="shared" si="5"/>
        <v>1</v>
      </c>
      <c r="H93" s="44"/>
    </row>
    <row r="94" ht="17.5" customHeight="1" spans="1:8">
      <c r="A94" s="44"/>
      <c r="B94" s="44">
        <v>24</v>
      </c>
      <c r="C94" s="44">
        <v>20222333</v>
      </c>
      <c r="D94" s="44">
        <v>0</v>
      </c>
      <c r="E94" s="44">
        <v>29</v>
      </c>
      <c r="F94" s="45">
        <f t="shared" si="4"/>
        <v>0</v>
      </c>
      <c r="G94" s="44">
        <f t="shared" si="5"/>
        <v>1</v>
      </c>
      <c r="H94" s="44"/>
    </row>
    <row r="95" ht="17.5" customHeight="1" spans="1:8">
      <c r="A95" s="44"/>
      <c r="B95" s="44">
        <v>25</v>
      </c>
      <c r="C95" s="44">
        <v>20222931</v>
      </c>
      <c r="D95" s="44">
        <v>3</v>
      </c>
      <c r="E95" s="44">
        <v>43</v>
      </c>
      <c r="F95" s="45">
        <f t="shared" si="4"/>
        <v>0.0697674418604651</v>
      </c>
      <c r="G95" s="44">
        <f t="shared" si="5"/>
        <v>43</v>
      </c>
      <c r="H95" s="44"/>
    </row>
    <row r="96" ht="17.5" customHeight="1" spans="1:8">
      <c r="A96" s="44"/>
      <c r="B96" s="44">
        <v>26</v>
      </c>
      <c r="C96" s="44">
        <v>20222932</v>
      </c>
      <c r="D96" s="44">
        <v>0</v>
      </c>
      <c r="E96" s="44">
        <v>42</v>
      </c>
      <c r="F96" s="45">
        <f t="shared" si="4"/>
        <v>0</v>
      </c>
      <c r="G96" s="44">
        <f t="shared" si="5"/>
        <v>1</v>
      </c>
      <c r="H96" s="44"/>
    </row>
    <row r="97" ht="17.5" customHeight="1" spans="1:8">
      <c r="A97" s="44"/>
      <c r="B97" s="44">
        <v>27</v>
      </c>
      <c r="C97" s="44">
        <v>20222933</v>
      </c>
      <c r="D97" s="44">
        <v>0</v>
      </c>
      <c r="E97" s="44">
        <v>45</v>
      </c>
      <c r="F97" s="45">
        <f t="shared" si="4"/>
        <v>0</v>
      </c>
      <c r="G97" s="44">
        <f t="shared" si="5"/>
        <v>1</v>
      </c>
      <c r="H97" s="44"/>
    </row>
    <row r="98" ht="17.5" customHeight="1" spans="1:8">
      <c r="A98" s="44"/>
      <c r="B98" s="44">
        <v>28</v>
      </c>
      <c r="C98" s="44">
        <v>20222934</v>
      </c>
      <c r="D98" s="44">
        <v>0</v>
      </c>
      <c r="E98" s="44">
        <v>40</v>
      </c>
      <c r="F98" s="45">
        <f t="shared" si="4"/>
        <v>0</v>
      </c>
      <c r="G98" s="44">
        <f t="shared" si="5"/>
        <v>1</v>
      </c>
      <c r="H98" s="44"/>
    </row>
    <row r="99" ht="17.5" customHeight="1" spans="1:8">
      <c r="A99" s="44"/>
      <c r="B99" s="44">
        <v>29</v>
      </c>
      <c r="C99" s="44">
        <v>20222941</v>
      </c>
      <c r="D99" s="44">
        <v>0</v>
      </c>
      <c r="E99" s="44">
        <v>45</v>
      </c>
      <c r="F99" s="45">
        <f t="shared" si="4"/>
        <v>0</v>
      </c>
      <c r="G99" s="44">
        <f t="shared" si="5"/>
        <v>1</v>
      </c>
      <c r="H99" s="44"/>
    </row>
    <row r="100" ht="17.5" customHeight="1" spans="1:8">
      <c r="A100" s="44"/>
      <c r="B100" s="44">
        <v>30</v>
      </c>
      <c r="C100" s="44">
        <v>20223031</v>
      </c>
      <c r="D100" s="44">
        <v>0</v>
      </c>
      <c r="E100" s="44">
        <v>45</v>
      </c>
      <c r="F100" s="45">
        <f t="shared" si="4"/>
        <v>0</v>
      </c>
      <c r="G100" s="44">
        <f t="shared" si="5"/>
        <v>1</v>
      </c>
      <c r="H100" s="44"/>
    </row>
    <row r="101" ht="17.5" customHeight="1" spans="1:8">
      <c r="A101" s="44"/>
      <c r="B101" s="44">
        <v>31</v>
      </c>
      <c r="C101" s="44">
        <v>20223032</v>
      </c>
      <c r="D101" s="44">
        <v>0</v>
      </c>
      <c r="E101" s="44">
        <v>35</v>
      </c>
      <c r="F101" s="45">
        <f t="shared" si="4"/>
        <v>0</v>
      </c>
      <c r="G101" s="44">
        <f t="shared" si="5"/>
        <v>1</v>
      </c>
      <c r="H101" s="44"/>
    </row>
    <row r="102" ht="17.5" customHeight="1" spans="1:8">
      <c r="A102" s="44"/>
      <c r="B102" s="44">
        <v>32</v>
      </c>
      <c r="C102" s="44">
        <v>20223033</v>
      </c>
      <c r="D102" s="44">
        <v>0</v>
      </c>
      <c r="E102" s="44">
        <v>35</v>
      </c>
      <c r="F102" s="45">
        <f t="shared" si="4"/>
        <v>0</v>
      </c>
      <c r="G102" s="44">
        <f t="shared" si="5"/>
        <v>1</v>
      </c>
      <c r="H102" s="44"/>
    </row>
    <row r="103" ht="17.5" customHeight="1" spans="1:8">
      <c r="A103" s="44"/>
      <c r="B103" s="44">
        <v>33</v>
      </c>
      <c r="C103" s="44">
        <v>20232331</v>
      </c>
      <c r="D103" s="44">
        <v>0</v>
      </c>
      <c r="E103" s="44">
        <v>34</v>
      </c>
      <c r="F103" s="45">
        <f t="shared" si="4"/>
        <v>0</v>
      </c>
      <c r="G103" s="44">
        <f t="shared" si="5"/>
        <v>1</v>
      </c>
      <c r="H103" s="44"/>
    </row>
    <row r="104" ht="17.5" customHeight="1" spans="1:8">
      <c r="A104" s="44"/>
      <c r="B104" s="44">
        <v>34</v>
      </c>
      <c r="C104" s="44">
        <v>20232332</v>
      </c>
      <c r="D104" s="44">
        <v>0</v>
      </c>
      <c r="E104" s="44">
        <v>33</v>
      </c>
      <c r="F104" s="45">
        <f t="shared" si="4"/>
        <v>0</v>
      </c>
      <c r="G104" s="44">
        <f t="shared" si="5"/>
        <v>1</v>
      </c>
      <c r="H104" s="44"/>
    </row>
    <row r="105" ht="17.5" customHeight="1" spans="1:8">
      <c r="A105" s="44"/>
      <c r="B105" s="44">
        <v>35</v>
      </c>
      <c r="C105" s="44">
        <v>20232333</v>
      </c>
      <c r="D105" s="44">
        <v>0</v>
      </c>
      <c r="E105" s="44">
        <v>33</v>
      </c>
      <c r="F105" s="45">
        <f t="shared" si="4"/>
        <v>0</v>
      </c>
      <c r="G105" s="44">
        <f t="shared" si="5"/>
        <v>1</v>
      </c>
      <c r="H105" s="44"/>
    </row>
    <row r="106" ht="17.5" customHeight="1" spans="1:8">
      <c r="A106" s="44"/>
      <c r="B106" s="44">
        <v>36</v>
      </c>
      <c r="C106" s="44">
        <v>20232931</v>
      </c>
      <c r="D106" s="44">
        <v>0</v>
      </c>
      <c r="E106" s="44">
        <v>41</v>
      </c>
      <c r="F106" s="45">
        <f t="shared" si="4"/>
        <v>0</v>
      </c>
      <c r="G106" s="44">
        <f t="shared" si="5"/>
        <v>1</v>
      </c>
      <c r="H106" s="44"/>
    </row>
    <row r="107" ht="17.5" customHeight="1" spans="1:8">
      <c r="A107" s="44"/>
      <c r="B107" s="44">
        <v>37</v>
      </c>
      <c r="C107" s="44">
        <v>20232932</v>
      </c>
      <c r="D107" s="44">
        <v>0</v>
      </c>
      <c r="E107" s="44">
        <v>44</v>
      </c>
      <c r="F107" s="45">
        <f t="shared" ref="F107:F113" si="6">IFERROR(D107/E107,"")</f>
        <v>0</v>
      </c>
      <c r="G107" s="44">
        <f t="shared" si="5"/>
        <v>1</v>
      </c>
      <c r="H107" s="44"/>
    </row>
    <row r="108" ht="17.5" customHeight="1" spans="1:8">
      <c r="A108" s="44"/>
      <c r="B108" s="44">
        <v>38</v>
      </c>
      <c r="C108" s="44">
        <v>20232933</v>
      </c>
      <c r="D108" s="44">
        <v>2</v>
      </c>
      <c r="E108" s="44">
        <v>40</v>
      </c>
      <c r="F108" s="45">
        <f t="shared" si="6"/>
        <v>0.05</v>
      </c>
      <c r="G108" s="44">
        <f t="shared" si="5"/>
        <v>42</v>
      </c>
      <c r="H108" s="44"/>
    </row>
    <row r="109" ht="17.5" customHeight="1" spans="1:8">
      <c r="A109" s="44"/>
      <c r="B109" s="44">
        <v>39</v>
      </c>
      <c r="C109" s="44">
        <v>20232934</v>
      </c>
      <c r="D109" s="44">
        <v>0</v>
      </c>
      <c r="E109" s="44">
        <v>40</v>
      </c>
      <c r="F109" s="45">
        <f t="shared" si="6"/>
        <v>0</v>
      </c>
      <c r="G109" s="44">
        <f t="shared" si="5"/>
        <v>1</v>
      </c>
      <c r="H109" s="44"/>
    </row>
    <row r="110" ht="17.5" customHeight="1" spans="1:8">
      <c r="A110" s="44"/>
      <c r="B110" s="44">
        <v>40</v>
      </c>
      <c r="C110" s="44">
        <v>20232941</v>
      </c>
      <c r="D110" s="44">
        <v>0</v>
      </c>
      <c r="E110" s="44">
        <v>49</v>
      </c>
      <c r="F110" s="45">
        <f t="shared" si="6"/>
        <v>0</v>
      </c>
      <c r="G110" s="44">
        <f t="shared" si="5"/>
        <v>1</v>
      </c>
      <c r="H110" s="44"/>
    </row>
    <row r="111" ht="17.5" customHeight="1" spans="1:8">
      <c r="A111" s="44"/>
      <c r="B111" s="44">
        <v>41</v>
      </c>
      <c r="C111" s="44">
        <v>20233031</v>
      </c>
      <c r="D111" s="44">
        <v>1</v>
      </c>
      <c r="E111" s="44">
        <v>45</v>
      </c>
      <c r="F111" s="45">
        <f t="shared" si="6"/>
        <v>0.0222222222222222</v>
      </c>
      <c r="G111" s="44">
        <f t="shared" si="5"/>
        <v>38</v>
      </c>
      <c r="H111" s="44"/>
    </row>
    <row r="112" ht="17.5" customHeight="1" spans="1:8">
      <c r="A112" s="44"/>
      <c r="B112" s="44">
        <v>42</v>
      </c>
      <c r="C112" s="44">
        <v>20233032</v>
      </c>
      <c r="D112" s="44">
        <v>1</v>
      </c>
      <c r="E112" s="44">
        <v>45</v>
      </c>
      <c r="F112" s="45">
        <f t="shared" si="6"/>
        <v>0.0222222222222222</v>
      </c>
      <c r="G112" s="44">
        <f t="shared" si="5"/>
        <v>38</v>
      </c>
      <c r="H112" s="44"/>
    </row>
    <row r="113" ht="17.5" customHeight="1" spans="1:8">
      <c r="A113" s="44"/>
      <c r="B113" s="44">
        <v>43</v>
      </c>
      <c r="C113" s="44">
        <v>20233033</v>
      </c>
      <c r="D113" s="44">
        <v>0</v>
      </c>
      <c r="E113" s="44">
        <v>45</v>
      </c>
      <c r="F113" s="45">
        <f t="shared" si="6"/>
        <v>0</v>
      </c>
      <c r="G113" s="44">
        <f t="shared" si="5"/>
        <v>1</v>
      </c>
      <c r="H113" s="44"/>
    </row>
    <row r="114" ht="17.5" customHeight="1" spans="1:8">
      <c r="A114" s="44" t="s">
        <v>5</v>
      </c>
      <c r="B114" s="44">
        <v>1</v>
      </c>
      <c r="C114" s="44">
        <v>20202131</v>
      </c>
      <c r="D114" s="44">
        <v>0</v>
      </c>
      <c r="E114" s="44">
        <v>40</v>
      </c>
      <c r="F114" s="46">
        <f t="shared" ref="F114:F145" si="7">D114/E114</f>
        <v>0</v>
      </c>
      <c r="G114" s="44">
        <f>IFERROR(RANK(F114,F$114:F$144,1),"")</f>
        <v>1</v>
      </c>
      <c r="H114" s="44"/>
    </row>
    <row r="115" ht="17.5" customHeight="1" spans="1:8">
      <c r="A115" s="44"/>
      <c r="B115" s="44">
        <v>2</v>
      </c>
      <c r="C115" s="44">
        <v>20202132</v>
      </c>
      <c r="D115" s="44">
        <v>0</v>
      </c>
      <c r="E115" s="44">
        <v>38</v>
      </c>
      <c r="F115" s="46">
        <f t="shared" si="7"/>
        <v>0</v>
      </c>
      <c r="G115" s="44">
        <f t="shared" ref="G115:G144" si="8">RANK(F115,$F$114:$F$144,1)</f>
        <v>1</v>
      </c>
      <c r="H115" s="44"/>
    </row>
    <row r="116" ht="17.5" customHeight="1" spans="1:8">
      <c r="A116" s="44"/>
      <c r="B116" s="44">
        <v>3</v>
      </c>
      <c r="C116" s="44">
        <v>20202133</v>
      </c>
      <c r="D116" s="44">
        <v>0</v>
      </c>
      <c r="E116" s="44">
        <v>35</v>
      </c>
      <c r="F116" s="46">
        <f t="shared" si="7"/>
        <v>0</v>
      </c>
      <c r="G116" s="44">
        <f t="shared" si="8"/>
        <v>1</v>
      </c>
      <c r="H116" s="44"/>
    </row>
    <row r="117" ht="17.5" customHeight="1" spans="1:8">
      <c r="A117" s="44"/>
      <c r="B117" s="44">
        <v>4</v>
      </c>
      <c r="C117" s="44">
        <v>20202134</v>
      </c>
      <c r="D117" s="44">
        <v>0</v>
      </c>
      <c r="E117" s="44">
        <v>34</v>
      </c>
      <c r="F117" s="46">
        <f t="shared" si="7"/>
        <v>0</v>
      </c>
      <c r="G117" s="44">
        <f t="shared" si="8"/>
        <v>1</v>
      </c>
      <c r="H117" s="44"/>
    </row>
    <row r="118" ht="17.5" customHeight="1" spans="1:8">
      <c r="A118" s="44"/>
      <c r="B118" s="44">
        <v>5</v>
      </c>
      <c r="C118" s="44">
        <v>20202135</v>
      </c>
      <c r="D118" s="44">
        <v>0</v>
      </c>
      <c r="E118" s="44">
        <v>55</v>
      </c>
      <c r="F118" s="46">
        <f t="shared" si="7"/>
        <v>0</v>
      </c>
      <c r="G118" s="44">
        <f t="shared" si="8"/>
        <v>1</v>
      </c>
      <c r="H118" s="44"/>
    </row>
    <row r="119" ht="17.5" customHeight="1" spans="1:8">
      <c r="A119" s="44"/>
      <c r="B119" s="44">
        <v>6</v>
      </c>
      <c r="C119" s="44">
        <v>20202136</v>
      </c>
      <c r="D119" s="44">
        <v>0</v>
      </c>
      <c r="E119" s="44">
        <v>37</v>
      </c>
      <c r="F119" s="46">
        <f t="shared" si="7"/>
        <v>0</v>
      </c>
      <c r="G119" s="44">
        <f t="shared" si="8"/>
        <v>1</v>
      </c>
      <c r="H119" s="44"/>
    </row>
    <row r="120" ht="17.5" customHeight="1" spans="1:8">
      <c r="A120" s="44"/>
      <c r="B120" s="44">
        <v>7</v>
      </c>
      <c r="C120" s="44">
        <v>20202137</v>
      </c>
      <c r="D120" s="44">
        <v>0</v>
      </c>
      <c r="E120" s="44">
        <v>33</v>
      </c>
      <c r="F120" s="46">
        <f t="shared" si="7"/>
        <v>0</v>
      </c>
      <c r="G120" s="44">
        <f t="shared" si="8"/>
        <v>1</v>
      </c>
      <c r="H120" s="44"/>
    </row>
    <row r="121" ht="17.5" customHeight="1" spans="1:8">
      <c r="A121" s="44"/>
      <c r="B121" s="44">
        <v>8</v>
      </c>
      <c r="C121" s="44">
        <v>20203131</v>
      </c>
      <c r="D121" s="44">
        <v>0</v>
      </c>
      <c r="E121" s="44">
        <v>30</v>
      </c>
      <c r="F121" s="46">
        <f t="shared" si="7"/>
        <v>0</v>
      </c>
      <c r="G121" s="44">
        <f t="shared" si="8"/>
        <v>1</v>
      </c>
      <c r="H121" s="44"/>
    </row>
    <row r="122" ht="17.5" customHeight="1" spans="1:8">
      <c r="A122" s="44"/>
      <c r="B122" s="44">
        <v>9</v>
      </c>
      <c r="C122" s="44">
        <v>20203132</v>
      </c>
      <c r="D122" s="44">
        <v>0</v>
      </c>
      <c r="E122" s="44">
        <v>33</v>
      </c>
      <c r="F122" s="46">
        <f t="shared" si="7"/>
        <v>0</v>
      </c>
      <c r="G122" s="44">
        <f t="shared" si="8"/>
        <v>1</v>
      </c>
      <c r="H122" s="44"/>
    </row>
    <row r="123" ht="17.5" customHeight="1" spans="1:8">
      <c r="A123" s="44"/>
      <c r="B123" s="44">
        <v>10</v>
      </c>
      <c r="C123" s="44">
        <v>20212131</v>
      </c>
      <c r="D123" s="44">
        <v>0</v>
      </c>
      <c r="E123" s="44">
        <v>28</v>
      </c>
      <c r="F123" s="46">
        <f t="shared" si="7"/>
        <v>0</v>
      </c>
      <c r="G123" s="44">
        <f t="shared" si="8"/>
        <v>1</v>
      </c>
      <c r="H123" s="44"/>
    </row>
    <row r="124" ht="17.5" customHeight="1" spans="1:8">
      <c r="A124" s="44"/>
      <c r="B124" s="44">
        <v>11</v>
      </c>
      <c r="C124" s="44">
        <v>20212132</v>
      </c>
      <c r="D124" s="44">
        <v>0</v>
      </c>
      <c r="E124" s="47">
        <v>31</v>
      </c>
      <c r="F124" s="46">
        <f t="shared" si="7"/>
        <v>0</v>
      </c>
      <c r="G124" s="44">
        <f t="shared" si="8"/>
        <v>1</v>
      </c>
      <c r="H124" s="44"/>
    </row>
    <row r="125" ht="17.5" customHeight="1" spans="1:8">
      <c r="A125" s="44"/>
      <c r="B125" s="44">
        <v>12</v>
      </c>
      <c r="C125" s="44">
        <v>20212133</v>
      </c>
      <c r="D125" s="44">
        <v>0</v>
      </c>
      <c r="E125" s="47">
        <v>36</v>
      </c>
      <c r="F125" s="46">
        <f t="shared" si="7"/>
        <v>0</v>
      </c>
      <c r="G125" s="44">
        <f t="shared" si="8"/>
        <v>1</v>
      </c>
      <c r="H125" s="44"/>
    </row>
    <row r="126" ht="17.5" customHeight="1" spans="1:8">
      <c r="A126" s="44"/>
      <c r="B126" s="44">
        <v>13</v>
      </c>
      <c r="C126" s="44">
        <v>20212134</v>
      </c>
      <c r="D126" s="44">
        <v>0</v>
      </c>
      <c r="E126" s="47">
        <v>35</v>
      </c>
      <c r="F126" s="46">
        <f t="shared" si="7"/>
        <v>0</v>
      </c>
      <c r="G126" s="44">
        <f t="shared" si="8"/>
        <v>1</v>
      </c>
      <c r="H126" s="44"/>
    </row>
    <row r="127" ht="17.5" customHeight="1" spans="1:8">
      <c r="A127" s="44"/>
      <c r="B127" s="44">
        <v>14</v>
      </c>
      <c r="C127" s="44">
        <v>20212135</v>
      </c>
      <c r="D127" s="44">
        <v>0</v>
      </c>
      <c r="E127" s="47">
        <v>37</v>
      </c>
      <c r="F127" s="46">
        <f t="shared" si="7"/>
        <v>0</v>
      </c>
      <c r="G127" s="44">
        <f t="shared" si="8"/>
        <v>1</v>
      </c>
      <c r="H127" s="44"/>
    </row>
    <row r="128" ht="17.5" customHeight="1" spans="1:8">
      <c r="A128" s="44"/>
      <c r="B128" s="44">
        <v>15</v>
      </c>
      <c r="C128" s="44">
        <v>20212136</v>
      </c>
      <c r="D128" s="44">
        <v>0</v>
      </c>
      <c r="E128" s="44">
        <v>36</v>
      </c>
      <c r="F128" s="46">
        <f t="shared" si="7"/>
        <v>0</v>
      </c>
      <c r="G128" s="44">
        <f t="shared" si="8"/>
        <v>1</v>
      </c>
      <c r="H128" s="44"/>
    </row>
    <row r="129" ht="17.5" customHeight="1" spans="1:8">
      <c r="A129" s="44"/>
      <c r="B129" s="44">
        <v>16</v>
      </c>
      <c r="C129" s="44">
        <v>20212137</v>
      </c>
      <c r="D129" s="44">
        <v>0</v>
      </c>
      <c r="E129" s="44">
        <v>29</v>
      </c>
      <c r="F129" s="46">
        <f t="shared" si="7"/>
        <v>0</v>
      </c>
      <c r="G129" s="44">
        <f t="shared" si="8"/>
        <v>1</v>
      </c>
      <c r="H129" s="44"/>
    </row>
    <row r="130" ht="17.5" customHeight="1" spans="1:8">
      <c r="A130" s="44"/>
      <c r="B130" s="44">
        <v>17</v>
      </c>
      <c r="C130" s="44">
        <v>20212138</v>
      </c>
      <c r="D130" s="44">
        <v>0</v>
      </c>
      <c r="E130" s="44">
        <v>35</v>
      </c>
      <c r="F130" s="46">
        <f t="shared" si="7"/>
        <v>0</v>
      </c>
      <c r="G130" s="44">
        <f t="shared" si="8"/>
        <v>1</v>
      </c>
      <c r="H130" s="44"/>
    </row>
    <row r="131" ht="17.5" customHeight="1" spans="1:8">
      <c r="A131" s="44"/>
      <c r="B131" s="44">
        <v>18</v>
      </c>
      <c r="C131" s="44">
        <v>20212151</v>
      </c>
      <c r="D131" s="44">
        <v>0</v>
      </c>
      <c r="E131" s="44">
        <v>10</v>
      </c>
      <c r="F131" s="46">
        <f t="shared" si="7"/>
        <v>0</v>
      </c>
      <c r="G131" s="44">
        <f t="shared" si="8"/>
        <v>1</v>
      </c>
      <c r="H131" s="44"/>
    </row>
    <row r="132" ht="17.5" customHeight="1" spans="1:8">
      <c r="A132" s="44"/>
      <c r="B132" s="44">
        <v>19</v>
      </c>
      <c r="C132" s="44">
        <v>20212152</v>
      </c>
      <c r="D132" s="44">
        <v>0</v>
      </c>
      <c r="E132" s="44">
        <v>10</v>
      </c>
      <c r="F132" s="46">
        <f t="shared" si="7"/>
        <v>0</v>
      </c>
      <c r="G132" s="44">
        <f t="shared" si="8"/>
        <v>1</v>
      </c>
      <c r="H132" s="44"/>
    </row>
    <row r="133" ht="17.5" customHeight="1" spans="1:8">
      <c r="A133" s="44"/>
      <c r="B133" s="44">
        <v>20</v>
      </c>
      <c r="C133" s="44">
        <v>20212154</v>
      </c>
      <c r="D133" s="44">
        <v>0</v>
      </c>
      <c r="E133" s="44">
        <v>9</v>
      </c>
      <c r="F133" s="46">
        <f t="shared" si="7"/>
        <v>0</v>
      </c>
      <c r="G133" s="44">
        <f t="shared" si="8"/>
        <v>1</v>
      </c>
      <c r="H133" s="44"/>
    </row>
    <row r="134" ht="17.5" customHeight="1" spans="1:8">
      <c r="A134" s="44"/>
      <c r="B134" s="44">
        <v>21</v>
      </c>
      <c r="C134" s="44">
        <v>20213131</v>
      </c>
      <c r="D134" s="44">
        <v>0</v>
      </c>
      <c r="E134" s="44">
        <v>41</v>
      </c>
      <c r="F134" s="46">
        <f t="shared" si="7"/>
        <v>0</v>
      </c>
      <c r="G134" s="44">
        <f t="shared" si="8"/>
        <v>1</v>
      </c>
      <c r="H134" s="44"/>
    </row>
    <row r="135" ht="17.5" customHeight="1" spans="1:8">
      <c r="A135" s="44"/>
      <c r="B135" s="44">
        <v>22</v>
      </c>
      <c r="C135" s="44">
        <v>20222131</v>
      </c>
      <c r="D135" s="44">
        <v>0</v>
      </c>
      <c r="E135" s="44">
        <v>38</v>
      </c>
      <c r="F135" s="46">
        <f t="shared" si="7"/>
        <v>0</v>
      </c>
      <c r="G135" s="44">
        <f t="shared" si="8"/>
        <v>1</v>
      </c>
      <c r="H135" s="44"/>
    </row>
    <row r="136" ht="17.5" customHeight="1" spans="1:8">
      <c r="A136" s="44"/>
      <c r="B136" s="44">
        <v>23</v>
      </c>
      <c r="C136" s="44">
        <v>20222132</v>
      </c>
      <c r="D136" s="44">
        <v>0</v>
      </c>
      <c r="E136" s="44">
        <v>29</v>
      </c>
      <c r="F136" s="46">
        <f t="shared" si="7"/>
        <v>0</v>
      </c>
      <c r="G136" s="44">
        <f t="shared" si="8"/>
        <v>1</v>
      </c>
      <c r="H136" s="44"/>
    </row>
    <row r="137" ht="17.5" customHeight="1" spans="1:8">
      <c r="A137" s="44"/>
      <c r="B137" s="44">
        <v>24</v>
      </c>
      <c r="C137" s="44">
        <v>20222133</v>
      </c>
      <c r="D137" s="44">
        <v>0</v>
      </c>
      <c r="E137" s="44">
        <v>37</v>
      </c>
      <c r="F137" s="46">
        <f t="shared" si="7"/>
        <v>0</v>
      </c>
      <c r="G137" s="44">
        <f t="shared" si="8"/>
        <v>1</v>
      </c>
      <c r="H137" s="44"/>
    </row>
    <row r="138" ht="17.5" customHeight="1" spans="1:8">
      <c r="A138" s="44"/>
      <c r="B138" s="44">
        <v>25</v>
      </c>
      <c r="C138" s="44">
        <v>20222134</v>
      </c>
      <c r="D138" s="44">
        <v>0</v>
      </c>
      <c r="E138" s="44">
        <v>36</v>
      </c>
      <c r="F138" s="46">
        <f t="shared" si="7"/>
        <v>0</v>
      </c>
      <c r="G138" s="44">
        <f t="shared" si="8"/>
        <v>1</v>
      </c>
      <c r="H138" s="44"/>
    </row>
    <row r="139" ht="17.5" customHeight="1" spans="1:8">
      <c r="A139" s="44"/>
      <c r="B139" s="44">
        <v>26</v>
      </c>
      <c r="C139" s="44">
        <v>20222135</v>
      </c>
      <c r="D139" s="44">
        <v>0</v>
      </c>
      <c r="E139" s="44">
        <v>29</v>
      </c>
      <c r="F139" s="46">
        <f t="shared" si="7"/>
        <v>0</v>
      </c>
      <c r="G139" s="44">
        <f t="shared" si="8"/>
        <v>1</v>
      </c>
      <c r="H139" s="44"/>
    </row>
    <row r="140" ht="17.5" customHeight="1" spans="1:8">
      <c r="A140" s="44"/>
      <c r="B140" s="44">
        <v>27</v>
      </c>
      <c r="C140" s="44">
        <v>20222136</v>
      </c>
      <c r="D140" s="44">
        <v>0</v>
      </c>
      <c r="E140" s="44">
        <v>34</v>
      </c>
      <c r="F140" s="46">
        <f t="shared" si="7"/>
        <v>0</v>
      </c>
      <c r="G140" s="44">
        <f t="shared" si="8"/>
        <v>1</v>
      </c>
      <c r="H140" s="44"/>
    </row>
    <row r="141" ht="17.5" customHeight="1" spans="1:8">
      <c r="A141" s="44"/>
      <c r="B141" s="44">
        <v>28</v>
      </c>
      <c r="C141" s="44">
        <v>20222141</v>
      </c>
      <c r="D141" s="44">
        <v>0</v>
      </c>
      <c r="E141" s="44">
        <v>42</v>
      </c>
      <c r="F141" s="46">
        <f t="shared" si="7"/>
        <v>0</v>
      </c>
      <c r="G141" s="44">
        <f t="shared" si="8"/>
        <v>1</v>
      </c>
      <c r="H141" s="44"/>
    </row>
    <row r="142" ht="17.5" customHeight="1" spans="1:8">
      <c r="A142" s="44"/>
      <c r="B142" s="44">
        <v>29</v>
      </c>
      <c r="C142" s="44">
        <v>20222142</v>
      </c>
      <c r="D142" s="44">
        <v>0</v>
      </c>
      <c r="E142" s="44">
        <v>42</v>
      </c>
      <c r="F142" s="46">
        <f t="shared" si="7"/>
        <v>0</v>
      </c>
      <c r="G142" s="44">
        <f t="shared" si="8"/>
        <v>1</v>
      </c>
      <c r="H142" s="44"/>
    </row>
    <row r="143" ht="17.5" customHeight="1" spans="1:8">
      <c r="A143" s="44"/>
      <c r="B143" s="44">
        <v>30</v>
      </c>
      <c r="C143" s="44">
        <v>20222143</v>
      </c>
      <c r="D143" s="44">
        <v>0</v>
      </c>
      <c r="E143" s="44">
        <v>45</v>
      </c>
      <c r="F143" s="46">
        <f t="shared" si="7"/>
        <v>0</v>
      </c>
      <c r="G143" s="44">
        <f t="shared" si="8"/>
        <v>1</v>
      </c>
      <c r="H143" s="44"/>
    </row>
    <row r="144" ht="17.5" customHeight="1" spans="1:8">
      <c r="A144" s="44"/>
      <c r="B144" s="44">
        <v>31</v>
      </c>
      <c r="C144" s="44">
        <v>20222144</v>
      </c>
      <c r="D144" s="44">
        <v>0</v>
      </c>
      <c r="E144" s="44">
        <v>44</v>
      </c>
      <c r="F144" s="46">
        <f t="shared" si="7"/>
        <v>0</v>
      </c>
      <c r="G144" s="44">
        <f t="shared" si="8"/>
        <v>1</v>
      </c>
      <c r="H144" s="44"/>
    </row>
    <row r="145" ht="17.5" customHeight="1" spans="1:8">
      <c r="A145" s="48" t="s">
        <v>7</v>
      </c>
      <c r="B145" s="44">
        <v>1</v>
      </c>
      <c r="C145" s="49" t="s">
        <v>192</v>
      </c>
      <c r="D145" s="44">
        <v>0</v>
      </c>
      <c r="E145" s="49">
        <v>47</v>
      </c>
      <c r="F145" s="45">
        <f t="shared" si="7"/>
        <v>0</v>
      </c>
      <c r="G145" s="44">
        <f>RANK(F144,$F$145:$F$165,1)</f>
        <v>1</v>
      </c>
      <c r="H145" s="50"/>
    </row>
    <row r="146" ht="17.5" customHeight="1" spans="1:8">
      <c r="A146" s="51"/>
      <c r="B146" s="44">
        <v>2</v>
      </c>
      <c r="C146" s="49" t="s">
        <v>193</v>
      </c>
      <c r="D146" s="44">
        <v>0</v>
      </c>
      <c r="E146" s="49">
        <v>45</v>
      </c>
      <c r="F146" s="45">
        <f t="shared" ref="F146:F167" si="9">D146/E146</f>
        <v>0</v>
      </c>
      <c r="G146" s="44">
        <f t="shared" ref="G146:G164" si="10">RANK(F145,$F$145:$F$165,1)</f>
        <v>1</v>
      </c>
      <c r="H146" s="50"/>
    </row>
    <row r="147" ht="17.5" customHeight="1" spans="1:8">
      <c r="A147" s="51"/>
      <c r="B147" s="44">
        <v>3</v>
      </c>
      <c r="C147" s="49" t="s">
        <v>194</v>
      </c>
      <c r="D147" s="44">
        <v>9</v>
      </c>
      <c r="E147" s="49">
        <v>34</v>
      </c>
      <c r="F147" s="45">
        <f t="shared" si="9"/>
        <v>0.264705882352941</v>
      </c>
      <c r="G147" s="44">
        <f t="shared" si="10"/>
        <v>1</v>
      </c>
      <c r="H147" s="50"/>
    </row>
    <row r="148" ht="17.5" customHeight="1" spans="1:8">
      <c r="A148" s="51"/>
      <c r="B148" s="44">
        <v>4</v>
      </c>
      <c r="C148" s="49" t="s">
        <v>195</v>
      </c>
      <c r="D148" s="44">
        <v>0</v>
      </c>
      <c r="E148" s="49">
        <v>31</v>
      </c>
      <c r="F148" s="45">
        <f t="shared" si="9"/>
        <v>0</v>
      </c>
      <c r="G148" s="44">
        <f t="shared" si="10"/>
        <v>21</v>
      </c>
      <c r="H148" s="50"/>
    </row>
    <row r="149" ht="17.5" customHeight="1" spans="1:8">
      <c r="A149" s="51"/>
      <c r="B149" s="44">
        <v>5</v>
      </c>
      <c r="C149" s="49" t="s">
        <v>196</v>
      </c>
      <c r="D149" s="44">
        <v>0</v>
      </c>
      <c r="E149" s="49">
        <v>40</v>
      </c>
      <c r="F149" s="45">
        <f t="shared" si="9"/>
        <v>0</v>
      </c>
      <c r="G149" s="44">
        <f t="shared" si="10"/>
        <v>1</v>
      </c>
      <c r="H149" s="50"/>
    </row>
    <row r="150" ht="17.5" customHeight="1" spans="1:8">
      <c r="A150" s="51"/>
      <c r="B150" s="44">
        <v>6</v>
      </c>
      <c r="C150" s="49" t="s">
        <v>197</v>
      </c>
      <c r="D150" s="44">
        <v>0</v>
      </c>
      <c r="E150" s="49">
        <v>41</v>
      </c>
      <c r="F150" s="45">
        <f t="shared" si="9"/>
        <v>0</v>
      </c>
      <c r="G150" s="44">
        <f t="shared" si="10"/>
        <v>1</v>
      </c>
      <c r="H150" s="50"/>
    </row>
    <row r="151" ht="17.5" customHeight="1" spans="1:8">
      <c r="A151" s="51"/>
      <c r="B151" s="44">
        <v>7</v>
      </c>
      <c r="C151" s="49" t="s">
        <v>198</v>
      </c>
      <c r="D151" s="44">
        <v>0</v>
      </c>
      <c r="E151" s="49">
        <v>41</v>
      </c>
      <c r="F151" s="45">
        <f t="shared" si="9"/>
        <v>0</v>
      </c>
      <c r="G151" s="44">
        <f t="shared" si="10"/>
        <v>1</v>
      </c>
      <c r="H151" s="50"/>
    </row>
    <row r="152" ht="17.5" customHeight="1" spans="1:8">
      <c r="A152" s="51"/>
      <c r="B152" s="44">
        <v>8</v>
      </c>
      <c r="C152" s="49" t="s">
        <v>199</v>
      </c>
      <c r="D152" s="44">
        <v>8</v>
      </c>
      <c r="E152" s="49">
        <v>39</v>
      </c>
      <c r="F152" s="45">
        <f t="shared" si="9"/>
        <v>0.205128205128205</v>
      </c>
      <c r="G152" s="44">
        <f t="shared" si="10"/>
        <v>1</v>
      </c>
      <c r="H152" s="50"/>
    </row>
    <row r="153" ht="17.5" customHeight="1" spans="1:8">
      <c r="A153" s="51"/>
      <c r="B153" s="44">
        <v>9</v>
      </c>
      <c r="C153" s="49" t="s">
        <v>200</v>
      </c>
      <c r="D153" s="44">
        <v>0</v>
      </c>
      <c r="E153" s="49">
        <v>36</v>
      </c>
      <c r="F153" s="45">
        <f t="shared" si="9"/>
        <v>0</v>
      </c>
      <c r="G153" s="44">
        <f t="shared" si="10"/>
        <v>20</v>
      </c>
      <c r="H153" s="50"/>
    </row>
    <row r="154" ht="17.5" customHeight="1" spans="1:8">
      <c r="A154" s="51"/>
      <c r="B154" s="44">
        <v>10</v>
      </c>
      <c r="C154" s="49" t="s">
        <v>201</v>
      </c>
      <c r="D154" s="44">
        <v>0</v>
      </c>
      <c r="E154" s="49">
        <v>36</v>
      </c>
      <c r="F154" s="45">
        <f t="shared" si="9"/>
        <v>0</v>
      </c>
      <c r="G154" s="44">
        <f t="shared" si="10"/>
        <v>1</v>
      </c>
      <c r="H154" s="50"/>
    </row>
    <row r="155" ht="17.5" customHeight="1" spans="1:8">
      <c r="A155" s="51"/>
      <c r="B155" s="44">
        <v>11</v>
      </c>
      <c r="C155" s="49" t="s">
        <v>202</v>
      </c>
      <c r="D155" s="44">
        <v>0</v>
      </c>
      <c r="E155" s="49">
        <v>36</v>
      </c>
      <c r="F155" s="45">
        <f t="shared" si="9"/>
        <v>0</v>
      </c>
      <c r="G155" s="44">
        <f t="shared" si="10"/>
        <v>1</v>
      </c>
      <c r="H155" s="50"/>
    </row>
    <row r="156" ht="17.5" customHeight="1" spans="1:8">
      <c r="A156" s="51"/>
      <c r="B156" s="44">
        <v>12</v>
      </c>
      <c r="C156" s="49" t="s">
        <v>203</v>
      </c>
      <c r="D156" s="44">
        <v>0</v>
      </c>
      <c r="E156" s="49">
        <v>36</v>
      </c>
      <c r="F156" s="45">
        <f t="shared" si="9"/>
        <v>0</v>
      </c>
      <c r="G156" s="44">
        <f t="shared" si="10"/>
        <v>1</v>
      </c>
      <c r="H156" s="50"/>
    </row>
    <row r="157" ht="17.5" customHeight="1" spans="1:8">
      <c r="A157" s="51"/>
      <c r="B157" s="44">
        <v>13</v>
      </c>
      <c r="C157" s="49" t="s">
        <v>204</v>
      </c>
      <c r="D157" s="44">
        <v>0</v>
      </c>
      <c r="E157" s="49">
        <v>35</v>
      </c>
      <c r="F157" s="45">
        <f t="shared" si="9"/>
        <v>0</v>
      </c>
      <c r="G157" s="44">
        <f t="shared" si="10"/>
        <v>1</v>
      </c>
      <c r="H157" s="50"/>
    </row>
    <row r="158" ht="17.5" customHeight="1" spans="1:8">
      <c r="A158" s="51"/>
      <c r="B158" s="44">
        <v>14</v>
      </c>
      <c r="C158" s="49" t="s">
        <v>205</v>
      </c>
      <c r="D158" s="44">
        <v>0</v>
      </c>
      <c r="E158" s="49">
        <v>44</v>
      </c>
      <c r="F158" s="45">
        <f t="shared" si="9"/>
        <v>0</v>
      </c>
      <c r="G158" s="44">
        <f t="shared" si="10"/>
        <v>1</v>
      </c>
      <c r="H158" s="50"/>
    </row>
    <row r="159" ht="17.5" customHeight="1" spans="1:8">
      <c r="A159" s="51"/>
      <c r="B159" s="44">
        <v>15</v>
      </c>
      <c r="C159" s="49" t="s">
        <v>206</v>
      </c>
      <c r="D159" s="44">
        <v>0</v>
      </c>
      <c r="E159" s="49">
        <v>37</v>
      </c>
      <c r="F159" s="45">
        <f t="shared" si="9"/>
        <v>0</v>
      </c>
      <c r="G159" s="44">
        <f t="shared" si="10"/>
        <v>1</v>
      </c>
      <c r="H159" s="50"/>
    </row>
    <row r="160" ht="17.5" customHeight="1" spans="1:8">
      <c r="A160" s="51"/>
      <c r="B160" s="44">
        <v>16</v>
      </c>
      <c r="C160" s="49" t="s">
        <v>207</v>
      </c>
      <c r="D160" s="44">
        <v>0</v>
      </c>
      <c r="E160" s="49">
        <v>32</v>
      </c>
      <c r="F160" s="45">
        <f t="shared" si="9"/>
        <v>0</v>
      </c>
      <c r="G160" s="44">
        <f t="shared" si="10"/>
        <v>1</v>
      </c>
      <c r="H160" s="50"/>
    </row>
    <row r="161" ht="17.5" customHeight="1" spans="1:8">
      <c r="A161" s="51"/>
      <c r="B161" s="44">
        <v>17</v>
      </c>
      <c r="C161" s="49" t="s">
        <v>208</v>
      </c>
      <c r="D161" s="44">
        <v>0</v>
      </c>
      <c r="E161" s="49">
        <v>32</v>
      </c>
      <c r="F161" s="45">
        <f t="shared" si="9"/>
        <v>0</v>
      </c>
      <c r="G161" s="44">
        <f t="shared" si="10"/>
        <v>1</v>
      </c>
      <c r="H161" s="50"/>
    </row>
    <row r="162" ht="17.5" customHeight="1" spans="1:8">
      <c r="A162" s="51"/>
      <c r="B162" s="44">
        <v>18</v>
      </c>
      <c r="C162" s="49" t="s">
        <v>209</v>
      </c>
      <c r="D162" s="44">
        <v>0</v>
      </c>
      <c r="E162" s="49">
        <v>33</v>
      </c>
      <c r="F162" s="45">
        <f t="shared" si="9"/>
        <v>0</v>
      </c>
      <c r="G162" s="44">
        <f t="shared" si="10"/>
        <v>1</v>
      </c>
      <c r="H162" s="50"/>
    </row>
    <row r="163" ht="17.5" customHeight="1" spans="1:8">
      <c r="A163" s="51"/>
      <c r="B163" s="44">
        <v>19</v>
      </c>
      <c r="C163" s="49" t="s">
        <v>210</v>
      </c>
      <c r="D163" s="44">
        <v>0</v>
      </c>
      <c r="E163" s="49">
        <v>33</v>
      </c>
      <c r="F163" s="45">
        <f t="shared" si="9"/>
        <v>0</v>
      </c>
      <c r="G163" s="44">
        <f t="shared" si="10"/>
        <v>1</v>
      </c>
      <c r="H163" s="50"/>
    </row>
    <row r="164" ht="17.5" customHeight="1" spans="1:8">
      <c r="A164" s="51"/>
      <c r="B164" s="44">
        <v>20</v>
      </c>
      <c r="C164" s="49" t="s">
        <v>211</v>
      </c>
      <c r="D164" s="44">
        <v>0</v>
      </c>
      <c r="E164" s="49">
        <v>33</v>
      </c>
      <c r="F164" s="45">
        <f t="shared" si="9"/>
        <v>0</v>
      </c>
      <c r="G164" s="44">
        <f t="shared" si="10"/>
        <v>1</v>
      </c>
      <c r="H164" s="50"/>
    </row>
    <row r="165" ht="17.5" customHeight="1" spans="1:8">
      <c r="A165" s="52"/>
      <c r="B165" s="44">
        <v>21</v>
      </c>
      <c r="C165" s="49" t="s">
        <v>212</v>
      </c>
      <c r="D165" s="44">
        <v>0</v>
      </c>
      <c r="E165" s="49">
        <v>34</v>
      </c>
      <c r="F165" s="45">
        <f t="shared" si="9"/>
        <v>0</v>
      </c>
      <c r="G165" s="44">
        <v>1</v>
      </c>
      <c r="H165" s="50"/>
    </row>
    <row r="166" ht="17.5" customHeight="1" spans="1:8">
      <c r="A166" s="48" t="s">
        <v>8</v>
      </c>
      <c r="B166" s="44">
        <v>1</v>
      </c>
      <c r="C166" s="44" t="s">
        <v>213</v>
      </c>
      <c r="D166" s="44">
        <v>0</v>
      </c>
      <c r="E166" s="44">
        <v>46</v>
      </c>
      <c r="F166" s="46">
        <f t="shared" si="9"/>
        <v>0</v>
      </c>
      <c r="G166" s="44">
        <v>1</v>
      </c>
      <c r="H166" s="50"/>
    </row>
    <row r="167" ht="17.5" customHeight="1" spans="1:8">
      <c r="A167" s="52"/>
      <c r="B167" s="44">
        <v>2</v>
      </c>
      <c r="C167" s="44" t="s">
        <v>214</v>
      </c>
      <c r="D167" s="44">
        <v>0</v>
      </c>
      <c r="E167" s="44">
        <v>45</v>
      </c>
      <c r="F167" s="46">
        <f t="shared" si="9"/>
        <v>0</v>
      </c>
      <c r="G167" s="44">
        <v>1</v>
      </c>
      <c r="H167" s="50"/>
    </row>
    <row r="168" ht="17.5" customHeight="1"/>
    <row r="169" ht="17.5" customHeight="1"/>
    <row r="170" ht="17.5" customHeight="1"/>
    <row r="171" ht="17.5" customHeight="1"/>
    <row r="172" ht="17.5" customHeight="1"/>
    <row r="173" ht="17.5" customHeight="1"/>
    <row r="174" ht="17.5" customHeight="1"/>
    <row r="175" ht="17.5" customHeight="1"/>
    <row r="176" ht="17.5" customHeight="1"/>
    <row r="177" ht="17.5" customHeight="1"/>
    <row r="178" ht="17.5" customHeight="1"/>
    <row r="179" ht="17.5" customHeight="1"/>
    <row r="180" ht="17.5" customHeight="1"/>
    <row r="181" ht="17.5" customHeight="1"/>
    <row r="182" ht="17.5" customHeight="1"/>
    <row r="183" ht="17.5" customHeight="1"/>
    <row r="184" ht="17.5" customHeight="1"/>
    <row r="185" ht="17.5" customHeight="1"/>
    <row r="186" ht="17.5" customHeight="1"/>
    <row r="187" ht="17.5" customHeight="1"/>
    <row r="188" ht="17.5" customHeight="1"/>
    <row r="189" ht="17.5" customHeight="1"/>
    <row r="190" ht="17.5" customHeight="1"/>
    <row r="191" ht="17.5" customHeight="1"/>
    <row r="192" ht="17.5" customHeight="1"/>
    <row r="193" ht="17.5" customHeight="1"/>
    <row r="194" ht="17.5" customHeight="1"/>
    <row r="195" ht="17.5" customHeight="1"/>
    <row r="196" ht="17.5" customHeight="1"/>
    <row r="197" ht="17.5" customHeight="1"/>
    <row r="198" ht="17.5" customHeight="1"/>
    <row r="199" ht="17.5" customHeight="1"/>
    <row r="200" ht="17.5" customHeight="1"/>
    <row r="201" ht="17.5" customHeight="1"/>
    <row r="202" ht="17.5" customHeight="1"/>
    <row r="203" ht="17.5" customHeight="1"/>
    <row r="204" ht="17.5" customHeight="1"/>
    <row r="205" ht="17.5" customHeight="1"/>
    <row r="206" ht="17.5" customHeight="1"/>
    <row r="207" ht="17.5" customHeight="1"/>
    <row r="208" ht="17.5" customHeight="1"/>
    <row r="209" ht="17.5" customHeight="1"/>
    <row r="210" ht="17.5" customHeight="1"/>
    <row r="211" ht="17.5" customHeight="1"/>
  </sheetData>
  <mergeCells count="7">
    <mergeCell ref="A1:H1"/>
    <mergeCell ref="A3:A34"/>
    <mergeCell ref="A35:A70"/>
    <mergeCell ref="A71:A113"/>
    <mergeCell ref="A114:A144"/>
    <mergeCell ref="A145:A165"/>
    <mergeCell ref="A166:A167"/>
  </mergeCells>
  <pageMargins left="0.75" right="0.75" top="1" bottom="1" header="0.5" footer="0.5"/>
  <headerFooter/>
  <ignoredErrors>
    <ignoredError sqref="E35 E38 E39:E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8"/>
  <sheetViews>
    <sheetView zoomScale="63" zoomScaleNormal="63" topLeftCell="A143" workbookViewId="0">
      <selection activeCell="E44" sqref="E44"/>
    </sheetView>
  </sheetViews>
  <sheetFormatPr defaultColWidth="8.72222222222222" defaultRowHeight="14.4" outlineLevelCol="6"/>
  <cols>
    <col min="1" max="2" width="16.2685185185185" customWidth="1"/>
    <col min="3" max="3" width="13.6296296296296" customWidth="1"/>
    <col min="4" max="4" width="11.0925925925926" customWidth="1"/>
    <col min="5" max="5" width="52.6296296296296" customWidth="1"/>
    <col min="6" max="6" width="37" customWidth="1"/>
    <col min="7" max="7" width="14.5462962962963" customWidth="1"/>
  </cols>
  <sheetData>
    <row r="1" ht="23.15" customHeight="1" spans="1:7">
      <c r="A1" s="1" t="s">
        <v>220</v>
      </c>
      <c r="B1" s="1"/>
      <c r="C1" s="1"/>
      <c r="D1" s="1"/>
      <c r="E1" s="1"/>
      <c r="F1" s="1"/>
      <c r="G1" s="1"/>
    </row>
    <row r="2" ht="21" customHeight="1" spans="1:7">
      <c r="A2" s="30" t="s">
        <v>17</v>
      </c>
      <c r="B2" s="30" t="s">
        <v>18</v>
      </c>
      <c r="C2" s="30" t="s">
        <v>19</v>
      </c>
      <c r="D2" s="30" t="s">
        <v>21</v>
      </c>
      <c r="E2" s="30" t="s">
        <v>20</v>
      </c>
      <c r="F2" s="31" t="s">
        <v>221</v>
      </c>
      <c r="G2" s="30" t="s">
        <v>23</v>
      </c>
    </row>
    <row r="3" ht="17.5" customHeight="1" spans="1:7">
      <c r="A3" s="32" t="s">
        <v>2</v>
      </c>
      <c r="B3" s="11" t="s">
        <v>95</v>
      </c>
      <c r="C3" s="11">
        <v>2023263501</v>
      </c>
      <c r="D3" s="11" t="s">
        <v>222</v>
      </c>
      <c r="E3" s="11" t="s">
        <v>223</v>
      </c>
      <c r="F3" s="33" t="s">
        <v>56</v>
      </c>
      <c r="G3" s="11">
        <v>9</v>
      </c>
    </row>
    <row r="4" ht="17.5" customHeight="1" spans="1:7">
      <c r="A4" s="34"/>
      <c r="B4" s="11"/>
      <c r="C4" s="11"/>
      <c r="D4" s="11"/>
      <c r="E4" s="11" t="s">
        <v>224</v>
      </c>
      <c r="F4" s="33" t="s">
        <v>47</v>
      </c>
      <c r="G4" s="11"/>
    </row>
    <row r="5" ht="17.5" customHeight="1" spans="1:7">
      <c r="A5" s="34"/>
      <c r="B5" s="11"/>
      <c r="C5" s="11"/>
      <c r="D5" s="11"/>
      <c r="E5" s="11" t="s">
        <v>225</v>
      </c>
      <c r="F5" s="33" t="s">
        <v>226</v>
      </c>
      <c r="G5" s="11"/>
    </row>
    <row r="6" ht="17.5" customHeight="1" spans="1:7">
      <c r="A6" s="34"/>
      <c r="B6" s="11"/>
      <c r="C6" s="11"/>
      <c r="D6" s="11"/>
      <c r="E6" s="11" t="s">
        <v>227</v>
      </c>
      <c r="F6" s="33" t="s">
        <v>47</v>
      </c>
      <c r="G6" s="11"/>
    </row>
    <row r="7" ht="17.5" customHeight="1" spans="1:7">
      <c r="A7" s="34"/>
      <c r="B7" s="11"/>
      <c r="C7" s="11">
        <v>2023363536</v>
      </c>
      <c r="D7" s="11" t="s">
        <v>228</v>
      </c>
      <c r="E7" s="11" t="s">
        <v>227</v>
      </c>
      <c r="F7" s="33" t="s">
        <v>47</v>
      </c>
      <c r="G7" s="11">
        <v>2</v>
      </c>
    </row>
    <row r="8" ht="17.5" customHeight="1" spans="1:7">
      <c r="A8" s="34"/>
      <c r="B8" s="11"/>
      <c r="C8" s="11">
        <v>2023363503</v>
      </c>
      <c r="D8" s="11" t="s">
        <v>229</v>
      </c>
      <c r="E8" s="11" t="s">
        <v>227</v>
      </c>
      <c r="F8" s="33" t="s">
        <v>47</v>
      </c>
      <c r="G8" s="11">
        <v>2</v>
      </c>
    </row>
    <row r="9" ht="17.5" customHeight="1" spans="1:7">
      <c r="A9" s="34"/>
      <c r="B9" s="11" t="s">
        <v>99</v>
      </c>
      <c r="C9" s="11">
        <v>2023364130</v>
      </c>
      <c r="D9" s="11" t="s">
        <v>230</v>
      </c>
      <c r="E9" s="11" t="s">
        <v>231</v>
      </c>
      <c r="F9" s="11" t="s">
        <v>232</v>
      </c>
      <c r="G9" s="11">
        <v>11</v>
      </c>
    </row>
    <row r="10" ht="17.5" customHeight="1" spans="1:7">
      <c r="A10" s="34"/>
      <c r="B10" s="11"/>
      <c r="C10" s="11"/>
      <c r="D10" s="11"/>
      <c r="E10" s="11" t="s">
        <v>233</v>
      </c>
      <c r="F10" s="11" t="s">
        <v>226</v>
      </c>
      <c r="G10" s="11"/>
    </row>
    <row r="11" ht="17.5" customHeight="1" spans="1:7">
      <c r="A11" s="34"/>
      <c r="B11" s="11"/>
      <c r="C11" s="11"/>
      <c r="D11" s="11"/>
      <c r="E11" s="11" t="s">
        <v>234</v>
      </c>
      <c r="F11" s="11" t="s">
        <v>56</v>
      </c>
      <c r="G11" s="11"/>
    </row>
    <row r="12" ht="17.5" customHeight="1" spans="1:7">
      <c r="A12" s="34"/>
      <c r="B12" s="11"/>
      <c r="C12" s="11"/>
      <c r="D12" s="11"/>
      <c r="E12" s="11" t="s">
        <v>235</v>
      </c>
      <c r="F12" s="11" t="s">
        <v>226</v>
      </c>
      <c r="G12" s="11"/>
    </row>
    <row r="13" ht="17.5" customHeight="1" spans="1:7">
      <c r="A13" s="34"/>
      <c r="B13" s="11"/>
      <c r="C13" s="11"/>
      <c r="D13" s="11"/>
      <c r="E13" s="11" t="s">
        <v>236</v>
      </c>
      <c r="F13" s="11" t="s">
        <v>47</v>
      </c>
      <c r="G13" s="11"/>
    </row>
    <row r="14" ht="17.5" customHeight="1" spans="1:7">
      <c r="A14" s="34"/>
      <c r="B14" s="11" t="s">
        <v>102</v>
      </c>
      <c r="C14" s="11">
        <v>2023364431</v>
      </c>
      <c r="D14" s="11" t="s">
        <v>237</v>
      </c>
      <c r="E14" s="11" t="s">
        <v>238</v>
      </c>
      <c r="F14" s="11" t="s">
        <v>239</v>
      </c>
      <c r="G14" s="11">
        <v>5</v>
      </c>
    </row>
    <row r="15" ht="17.5" customHeight="1" spans="1:7">
      <c r="A15" s="34"/>
      <c r="B15" s="11"/>
      <c r="C15" s="11"/>
      <c r="D15" s="11"/>
      <c r="E15" s="11" t="s">
        <v>55</v>
      </c>
      <c r="F15" s="11" t="s">
        <v>240</v>
      </c>
      <c r="G15" s="11"/>
    </row>
    <row r="16" ht="17.5" customHeight="1" spans="1:7">
      <c r="A16" s="34"/>
      <c r="B16" s="11" t="s">
        <v>85</v>
      </c>
      <c r="C16" s="11">
        <v>202363507</v>
      </c>
      <c r="D16" s="11" t="s">
        <v>241</v>
      </c>
      <c r="E16" s="11" t="s">
        <v>242</v>
      </c>
      <c r="F16" s="11" t="s">
        <v>239</v>
      </c>
      <c r="G16" s="11">
        <v>1</v>
      </c>
    </row>
    <row r="17" ht="17.5" customHeight="1" spans="1:7">
      <c r="A17" s="34"/>
      <c r="B17" s="11"/>
      <c r="C17" s="11">
        <v>2022363506</v>
      </c>
      <c r="D17" s="11" t="s">
        <v>243</v>
      </c>
      <c r="E17" s="11" t="s">
        <v>242</v>
      </c>
      <c r="F17" s="11" t="s">
        <v>239</v>
      </c>
      <c r="G17" s="11">
        <v>1</v>
      </c>
    </row>
    <row r="18" ht="17.5" customHeight="1" spans="1:7">
      <c r="A18" s="34"/>
      <c r="B18" s="11"/>
      <c r="C18" s="11">
        <v>2022363521</v>
      </c>
      <c r="D18" s="11" t="s">
        <v>244</v>
      </c>
      <c r="E18" s="11" t="s">
        <v>55</v>
      </c>
      <c r="F18" s="11" t="s">
        <v>232</v>
      </c>
      <c r="G18" s="11">
        <v>1</v>
      </c>
    </row>
    <row r="19" ht="17.5" customHeight="1" spans="1:7">
      <c r="A19" s="34"/>
      <c r="B19" s="11" t="s">
        <v>90</v>
      </c>
      <c r="C19" s="11">
        <v>2022364341</v>
      </c>
      <c r="D19" s="11" t="s">
        <v>245</v>
      </c>
      <c r="E19" s="11" t="s">
        <v>231</v>
      </c>
      <c r="F19" s="11" t="s">
        <v>31</v>
      </c>
      <c r="G19" s="11">
        <v>1</v>
      </c>
    </row>
    <row r="20" ht="17.5" customHeight="1" spans="1:7">
      <c r="A20" s="34"/>
      <c r="B20" s="11"/>
      <c r="C20" s="11">
        <v>2022364330</v>
      </c>
      <c r="D20" s="11" t="s">
        <v>246</v>
      </c>
      <c r="E20" s="11" t="s">
        <v>231</v>
      </c>
      <c r="F20" s="11" t="s">
        <v>31</v>
      </c>
      <c r="G20" s="11">
        <v>1</v>
      </c>
    </row>
    <row r="21" ht="17.5" customHeight="1" spans="1:7">
      <c r="A21" s="34"/>
      <c r="B21" s="35"/>
      <c r="C21" s="11">
        <v>2022364320</v>
      </c>
      <c r="D21" s="11" t="s">
        <v>247</v>
      </c>
      <c r="E21" s="11" t="s">
        <v>231</v>
      </c>
      <c r="F21" s="11" t="s">
        <v>239</v>
      </c>
      <c r="G21" s="11">
        <v>1</v>
      </c>
    </row>
    <row r="22" ht="17.5" customHeight="1" spans="1:7">
      <c r="A22" s="36"/>
      <c r="B22" s="11" t="s">
        <v>78</v>
      </c>
      <c r="C22" s="37">
        <v>2021363339</v>
      </c>
      <c r="D22" s="11" t="s">
        <v>248</v>
      </c>
      <c r="E22" s="11" t="s">
        <v>249</v>
      </c>
      <c r="F22" s="11" t="s">
        <v>239</v>
      </c>
      <c r="G22" s="11">
        <v>1</v>
      </c>
    </row>
    <row r="23" ht="17.5" customHeight="1" spans="1:7">
      <c r="A23" s="11" t="s">
        <v>3</v>
      </c>
      <c r="B23" s="11" t="s">
        <v>34</v>
      </c>
      <c r="C23" s="11">
        <v>2022284207</v>
      </c>
      <c r="D23" s="11" t="s">
        <v>250</v>
      </c>
      <c r="E23" s="11" t="s">
        <v>251</v>
      </c>
      <c r="F23" s="11" t="s">
        <v>31</v>
      </c>
      <c r="G23" s="11">
        <v>2</v>
      </c>
    </row>
    <row r="24" ht="17.5" customHeight="1" spans="1:7">
      <c r="A24" s="11"/>
      <c r="B24" s="11"/>
      <c r="C24" s="11">
        <v>2022284233</v>
      </c>
      <c r="D24" s="11" t="s">
        <v>252</v>
      </c>
      <c r="E24" s="11" t="s">
        <v>253</v>
      </c>
      <c r="F24" s="11" t="s">
        <v>254</v>
      </c>
      <c r="G24" s="11">
        <v>2</v>
      </c>
    </row>
    <row r="25" ht="17.5" customHeight="1" spans="1:7">
      <c r="A25" s="11"/>
      <c r="B25" s="11" t="s">
        <v>144</v>
      </c>
      <c r="C25" s="11">
        <v>2023284504</v>
      </c>
      <c r="D25" s="11" t="s">
        <v>255</v>
      </c>
      <c r="E25" s="11" t="s">
        <v>256</v>
      </c>
      <c r="F25" s="11" t="s">
        <v>31</v>
      </c>
      <c r="G25" s="11">
        <v>11</v>
      </c>
    </row>
    <row r="26" ht="17.5" customHeight="1" spans="1:7">
      <c r="A26" s="11"/>
      <c r="B26" s="11"/>
      <c r="C26" s="11"/>
      <c r="D26" s="11"/>
      <c r="E26" s="11" t="s">
        <v>236</v>
      </c>
      <c r="F26" s="11" t="s">
        <v>31</v>
      </c>
      <c r="G26" s="11"/>
    </row>
    <row r="27" ht="17.5" customHeight="1" spans="1:7">
      <c r="A27" s="11"/>
      <c r="B27" s="11"/>
      <c r="C27" s="11"/>
      <c r="D27" s="11"/>
      <c r="E27" s="11" t="s">
        <v>257</v>
      </c>
      <c r="F27" s="11" t="s">
        <v>240</v>
      </c>
      <c r="G27" s="11"/>
    </row>
    <row r="28" ht="17.5" customHeight="1" spans="1:7">
      <c r="A28" s="11"/>
      <c r="B28" s="11"/>
      <c r="C28" s="11"/>
      <c r="D28" s="11"/>
      <c r="E28" s="11" t="s">
        <v>258</v>
      </c>
      <c r="F28" s="11" t="s">
        <v>239</v>
      </c>
      <c r="G28" s="11"/>
    </row>
    <row r="29" ht="17.5" customHeight="1" spans="1:7">
      <c r="A29" s="11"/>
      <c r="B29" s="11"/>
      <c r="C29" s="11"/>
      <c r="D29" s="11"/>
      <c r="E29" s="11" t="s">
        <v>259</v>
      </c>
      <c r="F29" s="11" t="s">
        <v>232</v>
      </c>
      <c r="G29" s="11"/>
    </row>
    <row r="30" ht="17.5" customHeight="1" spans="1:7">
      <c r="A30" s="11"/>
      <c r="B30" s="11" t="s">
        <v>137</v>
      </c>
      <c r="C30" s="11">
        <v>2023283508</v>
      </c>
      <c r="D30" s="11" t="s">
        <v>260</v>
      </c>
      <c r="E30" s="11" t="s">
        <v>40</v>
      </c>
      <c r="F30" s="11" t="s">
        <v>47</v>
      </c>
      <c r="G30" s="11">
        <v>6</v>
      </c>
    </row>
    <row r="31" ht="17.5" customHeight="1" spans="1:7">
      <c r="A31" s="11"/>
      <c r="B31" s="11"/>
      <c r="C31" s="11"/>
      <c r="D31" s="11"/>
      <c r="E31" s="11" t="s">
        <v>261</v>
      </c>
      <c r="F31" s="11" t="s">
        <v>47</v>
      </c>
      <c r="G31" s="11"/>
    </row>
    <row r="32" ht="17.5" customHeight="1" spans="1:7">
      <c r="A32" s="11"/>
      <c r="B32" s="11"/>
      <c r="C32" s="11"/>
      <c r="D32" s="11"/>
      <c r="E32" s="11" t="s">
        <v>258</v>
      </c>
      <c r="F32" s="11" t="s">
        <v>47</v>
      </c>
      <c r="G32" s="11"/>
    </row>
    <row r="33" ht="17.5" customHeight="1" spans="1:7">
      <c r="A33" s="11"/>
      <c r="B33" s="11"/>
      <c r="C33" s="11">
        <v>2023283531</v>
      </c>
      <c r="D33" s="11" t="s">
        <v>262</v>
      </c>
      <c r="E33" s="11" t="s">
        <v>40</v>
      </c>
      <c r="F33" s="11" t="s">
        <v>47</v>
      </c>
      <c r="G33" s="11">
        <v>20</v>
      </c>
    </row>
    <row r="34" ht="17.5" customHeight="1" spans="1:7">
      <c r="A34" s="11"/>
      <c r="B34" s="11"/>
      <c r="C34" s="11"/>
      <c r="D34" s="11"/>
      <c r="E34" s="11" t="s">
        <v>261</v>
      </c>
      <c r="F34" s="11" t="s">
        <v>47</v>
      </c>
      <c r="G34" s="11"/>
    </row>
    <row r="35" ht="17.5" customHeight="1" spans="1:7">
      <c r="A35" s="11"/>
      <c r="B35" s="11"/>
      <c r="C35" s="11"/>
      <c r="D35" s="11"/>
      <c r="E35" s="11" t="s">
        <v>258</v>
      </c>
      <c r="F35" s="11" t="s">
        <v>47</v>
      </c>
      <c r="G35" s="11"/>
    </row>
    <row r="36" ht="17.5" customHeight="1" spans="1:7">
      <c r="A36" s="11"/>
      <c r="B36" s="11"/>
      <c r="C36" s="11"/>
      <c r="D36" s="11"/>
      <c r="E36" s="11" t="s">
        <v>263</v>
      </c>
      <c r="F36" s="11" t="s">
        <v>239</v>
      </c>
      <c r="G36" s="11"/>
    </row>
    <row r="37" ht="17.5" customHeight="1" spans="1:7">
      <c r="A37" s="11"/>
      <c r="B37" s="11"/>
      <c r="C37" s="11"/>
      <c r="D37" s="11"/>
      <c r="E37" s="11" t="s">
        <v>225</v>
      </c>
      <c r="F37" s="11" t="s">
        <v>239</v>
      </c>
      <c r="G37" s="11"/>
    </row>
    <row r="38" ht="17.5" customHeight="1" spans="1:7">
      <c r="A38" s="11"/>
      <c r="B38" s="11"/>
      <c r="C38" s="11"/>
      <c r="D38" s="11"/>
      <c r="E38" s="11" t="s">
        <v>261</v>
      </c>
      <c r="F38" s="11" t="s">
        <v>232</v>
      </c>
      <c r="G38" s="11"/>
    </row>
    <row r="39" ht="17.5" customHeight="1" spans="1:7">
      <c r="A39" s="11"/>
      <c r="B39" s="11"/>
      <c r="C39" s="11"/>
      <c r="D39" s="11"/>
      <c r="E39" s="11" t="s">
        <v>258</v>
      </c>
      <c r="F39" s="11" t="s">
        <v>232</v>
      </c>
      <c r="G39" s="11"/>
    </row>
    <row r="40" ht="17.5" customHeight="1" spans="1:7">
      <c r="A40" s="11"/>
      <c r="B40" s="11"/>
      <c r="C40" s="11"/>
      <c r="D40" s="11"/>
      <c r="E40" s="11" t="s">
        <v>224</v>
      </c>
      <c r="F40" s="11" t="s">
        <v>226</v>
      </c>
      <c r="G40" s="11"/>
    </row>
    <row r="41" ht="17.5" customHeight="1" spans="1:7">
      <c r="A41" s="11"/>
      <c r="B41" s="11"/>
      <c r="C41" s="11"/>
      <c r="D41" s="11"/>
      <c r="E41" s="11" t="s">
        <v>261</v>
      </c>
      <c r="F41" s="11" t="s">
        <v>226</v>
      </c>
      <c r="G41" s="11"/>
    </row>
    <row r="42" ht="17.5" customHeight="1" spans="1:7">
      <c r="A42" s="11"/>
      <c r="B42" s="11"/>
      <c r="C42" s="11"/>
      <c r="D42" s="11"/>
      <c r="E42" s="11" t="s">
        <v>264</v>
      </c>
      <c r="F42" s="11" t="s">
        <v>226</v>
      </c>
      <c r="G42" s="11"/>
    </row>
    <row r="43" ht="17.5" customHeight="1" spans="1:7">
      <c r="A43" s="11"/>
      <c r="B43" s="11"/>
      <c r="C43" s="11">
        <v>2023283529</v>
      </c>
      <c r="D43" s="11" t="s">
        <v>265</v>
      </c>
      <c r="E43" s="11" t="s">
        <v>263</v>
      </c>
      <c r="F43" s="11" t="s">
        <v>239</v>
      </c>
      <c r="G43" s="11">
        <v>4</v>
      </c>
    </row>
    <row r="44" ht="17.5" customHeight="1" spans="1:7">
      <c r="A44" s="11"/>
      <c r="B44" s="11"/>
      <c r="C44" s="11"/>
      <c r="D44" s="11"/>
      <c r="E44" s="11" t="s">
        <v>225</v>
      </c>
      <c r="F44" s="11" t="s">
        <v>239</v>
      </c>
      <c r="G44" s="11"/>
    </row>
    <row r="45" ht="17.5" customHeight="1" spans="1:7">
      <c r="A45" s="11"/>
      <c r="B45" s="11" t="s">
        <v>124</v>
      </c>
      <c r="C45" s="11">
        <v>2022283401</v>
      </c>
      <c r="D45" s="11" t="s">
        <v>266</v>
      </c>
      <c r="E45" s="11" t="s">
        <v>55</v>
      </c>
      <c r="F45" s="11" t="s">
        <v>47</v>
      </c>
      <c r="G45" s="11">
        <v>2</v>
      </c>
    </row>
    <row r="46" ht="17.5" customHeight="1" spans="1:7">
      <c r="A46" s="11"/>
      <c r="B46" s="11" t="s">
        <v>126</v>
      </c>
      <c r="C46" s="11">
        <v>2022283623</v>
      </c>
      <c r="D46" s="11" t="s">
        <v>267</v>
      </c>
      <c r="E46" s="11" t="s">
        <v>29</v>
      </c>
      <c r="F46" s="11" t="s">
        <v>268</v>
      </c>
      <c r="G46" s="11">
        <v>20</v>
      </c>
    </row>
    <row r="47" ht="17.5" customHeight="1" spans="1:7">
      <c r="A47" s="11"/>
      <c r="B47" s="11"/>
      <c r="C47" s="11"/>
      <c r="D47" s="11"/>
      <c r="E47" s="11" t="s">
        <v>269</v>
      </c>
      <c r="F47" s="11" t="s">
        <v>270</v>
      </c>
      <c r="G47" s="11"/>
    </row>
    <row r="48" ht="17.5" customHeight="1" spans="1:7">
      <c r="A48" s="11"/>
      <c r="B48" s="11"/>
      <c r="C48" s="11"/>
      <c r="D48" s="11"/>
      <c r="E48" s="11" t="s">
        <v>271</v>
      </c>
      <c r="F48" s="11" t="s">
        <v>272</v>
      </c>
      <c r="G48" s="11"/>
    </row>
    <row r="49" ht="17.5" customHeight="1" spans="1:7">
      <c r="A49" s="11"/>
      <c r="B49" s="11"/>
      <c r="C49" s="11"/>
      <c r="D49" s="11"/>
      <c r="E49" s="11" t="s">
        <v>273</v>
      </c>
      <c r="F49" s="11" t="s">
        <v>270</v>
      </c>
      <c r="G49" s="11"/>
    </row>
    <row r="50" ht="17.5" customHeight="1" spans="1:7">
      <c r="A50" s="11"/>
      <c r="B50" s="11"/>
      <c r="C50" s="11"/>
      <c r="D50" s="11"/>
      <c r="E50" s="11" t="s">
        <v>274</v>
      </c>
      <c r="F50" s="11" t="s">
        <v>275</v>
      </c>
      <c r="G50" s="11"/>
    </row>
    <row r="51" ht="17.5" customHeight="1" spans="1:7">
      <c r="A51" s="11"/>
      <c r="B51" s="11"/>
      <c r="C51" s="11"/>
      <c r="D51" s="11"/>
      <c r="E51" s="11" t="s">
        <v>269</v>
      </c>
      <c r="F51" s="11" t="s">
        <v>276</v>
      </c>
      <c r="G51" s="11"/>
    </row>
    <row r="52" ht="17.5" customHeight="1" spans="1:7">
      <c r="A52" s="11"/>
      <c r="B52" s="11"/>
      <c r="C52" s="11"/>
      <c r="D52" s="11"/>
      <c r="E52" s="11" t="s">
        <v>277</v>
      </c>
      <c r="F52" s="11" t="s">
        <v>276</v>
      </c>
      <c r="G52" s="11"/>
    </row>
    <row r="53" ht="17.5" customHeight="1" spans="1:7">
      <c r="A53" s="11"/>
      <c r="B53" s="11"/>
      <c r="C53" s="11"/>
      <c r="D53" s="11"/>
      <c r="E53" s="11" t="s">
        <v>278</v>
      </c>
      <c r="F53" s="11" t="s">
        <v>276</v>
      </c>
      <c r="G53" s="11"/>
    </row>
    <row r="54" ht="17.5" customHeight="1" spans="1:7">
      <c r="A54" s="11"/>
      <c r="B54" s="11"/>
      <c r="C54" s="11"/>
      <c r="D54" s="11"/>
      <c r="E54" s="11" t="s">
        <v>279</v>
      </c>
      <c r="F54" s="11" t="s">
        <v>280</v>
      </c>
      <c r="G54" s="11"/>
    </row>
    <row r="55" ht="17.5" customHeight="1" spans="1:7">
      <c r="A55" s="11"/>
      <c r="B55" s="11"/>
      <c r="C55" s="11"/>
      <c r="D55" s="11"/>
      <c r="E55" s="11" t="s">
        <v>271</v>
      </c>
      <c r="F55" s="11" t="s">
        <v>280</v>
      </c>
      <c r="G55" s="11"/>
    </row>
    <row r="56" ht="17.5" customHeight="1" spans="1:7">
      <c r="A56" s="11"/>
      <c r="B56" s="11" t="s">
        <v>141</v>
      </c>
      <c r="C56" s="11">
        <v>2023284211</v>
      </c>
      <c r="D56" s="11" t="s">
        <v>281</v>
      </c>
      <c r="E56" s="11" t="s">
        <v>256</v>
      </c>
      <c r="F56" s="11" t="s">
        <v>239</v>
      </c>
      <c r="G56" s="11">
        <v>4</v>
      </c>
    </row>
    <row r="57" ht="17.5" customHeight="1" spans="1:7">
      <c r="A57" s="11"/>
      <c r="B57" s="11"/>
      <c r="C57" s="11"/>
      <c r="D57" s="11"/>
      <c r="E57" s="11" t="s">
        <v>258</v>
      </c>
      <c r="F57" s="11" t="s">
        <v>47</v>
      </c>
      <c r="G57" s="11"/>
    </row>
    <row r="58" ht="17.5" customHeight="1" spans="1:7">
      <c r="A58" s="11"/>
      <c r="B58" s="11" t="s">
        <v>44</v>
      </c>
      <c r="C58" s="11">
        <v>2022283206</v>
      </c>
      <c r="D58" s="11" t="s">
        <v>282</v>
      </c>
      <c r="E58" s="11" t="s">
        <v>277</v>
      </c>
      <c r="F58" s="11" t="s">
        <v>42</v>
      </c>
      <c r="G58" s="11">
        <v>5</v>
      </c>
    </row>
    <row r="59" ht="17.5" customHeight="1" spans="1:7">
      <c r="A59" s="11"/>
      <c r="B59" s="11"/>
      <c r="C59" s="11"/>
      <c r="D59" s="11"/>
      <c r="E59" s="11" t="s">
        <v>45</v>
      </c>
      <c r="F59" s="11" t="s">
        <v>47</v>
      </c>
      <c r="G59" s="11"/>
    </row>
    <row r="60" ht="17.5" customHeight="1" spans="1:7">
      <c r="A60" s="11"/>
      <c r="B60" s="11"/>
      <c r="C60" s="11">
        <v>2022283213</v>
      </c>
      <c r="D60" s="11" t="s">
        <v>48</v>
      </c>
      <c r="E60" s="11" t="s">
        <v>278</v>
      </c>
      <c r="F60" s="11" t="s">
        <v>239</v>
      </c>
      <c r="G60" s="11">
        <v>2</v>
      </c>
    </row>
    <row r="61" ht="17.5" customHeight="1" spans="1:7">
      <c r="A61" s="11"/>
      <c r="B61" s="11"/>
      <c r="C61" s="11">
        <v>2022283210</v>
      </c>
      <c r="D61" s="11" t="s">
        <v>283</v>
      </c>
      <c r="E61" s="11" t="s">
        <v>284</v>
      </c>
      <c r="F61" s="11" t="s">
        <v>285</v>
      </c>
      <c r="G61" s="11">
        <v>5</v>
      </c>
    </row>
    <row r="62" ht="17.5" customHeight="1" spans="1:7">
      <c r="A62" s="11"/>
      <c r="B62" s="11"/>
      <c r="C62" s="11"/>
      <c r="D62" s="11"/>
      <c r="E62" s="11" t="s">
        <v>286</v>
      </c>
      <c r="F62" s="11" t="s">
        <v>31</v>
      </c>
      <c r="G62" s="11"/>
    </row>
    <row r="63" ht="17.5" customHeight="1" spans="1:7">
      <c r="A63" s="11"/>
      <c r="B63" s="11"/>
      <c r="C63" s="11">
        <v>2022283239</v>
      </c>
      <c r="D63" s="11" t="s">
        <v>60</v>
      </c>
      <c r="E63" s="11" t="s">
        <v>55</v>
      </c>
      <c r="F63" s="11" t="s">
        <v>56</v>
      </c>
      <c r="G63" s="11">
        <v>3</v>
      </c>
    </row>
    <row r="64" ht="17.5" customHeight="1" spans="1:7">
      <c r="A64" s="11"/>
      <c r="B64" s="11"/>
      <c r="C64" s="11">
        <v>2022283242</v>
      </c>
      <c r="D64" s="11" t="s">
        <v>54</v>
      </c>
      <c r="E64" s="11" t="s">
        <v>55</v>
      </c>
      <c r="F64" s="11" t="s">
        <v>56</v>
      </c>
      <c r="G64" s="11">
        <v>3</v>
      </c>
    </row>
    <row r="65" ht="17.5" customHeight="1" spans="1:7">
      <c r="A65" s="11"/>
      <c r="B65" s="11"/>
      <c r="C65" s="11">
        <v>2022283241</v>
      </c>
      <c r="D65" s="11" t="s">
        <v>287</v>
      </c>
      <c r="E65" s="11" t="s">
        <v>288</v>
      </c>
      <c r="F65" s="11" t="s">
        <v>226</v>
      </c>
      <c r="G65" s="11">
        <v>2</v>
      </c>
    </row>
    <row r="66" ht="17.5" customHeight="1" spans="1:7">
      <c r="A66" s="11"/>
      <c r="B66" s="11" t="s">
        <v>119</v>
      </c>
      <c r="C66" s="11">
        <v>2022283140</v>
      </c>
      <c r="D66" s="11" t="s">
        <v>289</v>
      </c>
      <c r="E66" s="11" t="s">
        <v>277</v>
      </c>
      <c r="F66" s="11" t="s">
        <v>42</v>
      </c>
      <c r="G66" s="11">
        <v>12</v>
      </c>
    </row>
    <row r="67" ht="17.5" customHeight="1" spans="1:7">
      <c r="A67" s="11"/>
      <c r="B67" s="11"/>
      <c r="C67" s="11"/>
      <c r="D67" s="11"/>
      <c r="E67" s="11" t="s">
        <v>273</v>
      </c>
      <c r="F67" s="11" t="s">
        <v>239</v>
      </c>
      <c r="G67" s="11"/>
    </row>
    <row r="68" ht="17.5" customHeight="1" spans="1:7">
      <c r="A68" s="11"/>
      <c r="B68" s="11"/>
      <c r="C68" s="11"/>
      <c r="D68" s="11"/>
      <c r="E68" s="11" t="s">
        <v>290</v>
      </c>
      <c r="F68" s="11" t="s">
        <v>240</v>
      </c>
      <c r="G68" s="11"/>
    </row>
    <row r="69" ht="17.5" customHeight="1" spans="1:7">
      <c r="A69" s="11"/>
      <c r="B69" s="11"/>
      <c r="C69" s="11"/>
      <c r="D69" s="11"/>
      <c r="E69" s="11" t="s">
        <v>278</v>
      </c>
      <c r="F69" s="11" t="s">
        <v>239</v>
      </c>
      <c r="G69" s="11"/>
    </row>
    <row r="70" ht="17.5" customHeight="1" spans="1:7">
      <c r="A70" s="11"/>
      <c r="B70" s="11"/>
      <c r="C70" s="11"/>
      <c r="D70" s="11"/>
      <c r="E70" s="11" t="s">
        <v>269</v>
      </c>
      <c r="F70" s="11" t="s">
        <v>239</v>
      </c>
      <c r="G70" s="11"/>
    </row>
    <row r="71" ht="17.5" customHeight="1" spans="1:7">
      <c r="A71" s="11"/>
      <c r="B71" s="11"/>
      <c r="C71" s="11"/>
      <c r="D71" s="11"/>
      <c r="E71" s="11" t="s">
        <v>259</v>
      </c>
      <c r="F71" s="11" t="s">
        <v>291</v>
      </c>
      <c r="G71" s="11"/>
    </row>
    <row r="72" ht="17.5" customHeight="1" spans="1:7">
      <c r="A72" s="11"/>
      <c r="B72" s="11"/>
      <c r="C72" s="11"/>
      <c r="D72" s="11"/>
      <c r="E72" s="11" t="s">
        <v>288</v>
      </c>
      <c r="F72" s="11" t="s">
        <v>226</v>
      </c>
      <c r="G72" s="11"/>
    </row>
    <row r="73" ht="17.5" customHeight="1" spans="1:7">
      <c r="A73" s="11"/>
      <c r="B73" s="11"/>
      <c r="C73" s="11"/>
      <c r="D73" s="11"/>
      <c r="E73" s="11" t="s">
        <v>55</v>
      </c>
      <c r="F73" s="11" t="s">
        <v>56</v>
      </c>
      <c r="G73" s="11"/>
    </row>
    <row r="74" ht="17.5" customHeight="1" spans="1:7">
      <c r="A74" s="11"/>
      <c r="B74" s="11"/>
      <c r="C74" s="11"/>
      <c r="D74" s="11"/>
      <c r="E74" s="11" t="s">
        <v>269</v>
      </c>
      <c r="F74" s="11" t="s">
        <v>226</v>
      </c>
      <c r="G74" s="11"/>
    </row>
    <row r="75" ht="17.5" customHeight="1" spans="1:7">
      <c r="A75" s="11"/>
      <c r="B75" s="11"/>
      <c r="C75" s="11">
        <v>2022283101</v>
      </c>
      <c r="D75" s="11" t="s">
        <v>292</v>
      </c>
      <c r="E75" s="11" t="s">
        <v>278</v>
      </c>
      <c r="F75" s="11" t="s">
        <v>239</v>
      </c>
      <c r="G75" s="11">
        <v>2</v>
      </c>
    </row>
    <row r="76" ht="17.5" customHeight="1" spans="1:7">
      <c r="A76" s="11"/>
      <c r="B76" s="11"/>
      <c r="C76" s="11">
        <v>2022283121</v>
      </c>
      <c r="D76" s="11" t="s">
        <v>293</v>
      </c>
      <c r="E76" s="11" t="s">
        <v>274</v>
      </c>
      <c r="F76" s="11" t="s">
        <v>56</v>
      </c>
      <c r="G76" s="11">
        <v>5</v>
      </c>
    </row>
    <row r="77" ht="17.5" customHeight="1" spans="1:7">
      <c r="A77" s="11"/>
      <c r="B77" s="11"/>
      <c r="C77" s="11"/>
      <c r="D77" s="11"/>
      <c r="E77" s="11" t="s">
        <v>269</v>
      </c>
      <c r="F77" s="11" t="s">
        <v>226</v>
      </c>
      <c r="G77" s="11"/>
    </row>
    <row r="78" ht="17.5" customHeight="1" spans="1:7">
      <c r="A78" s="11"/>
      <c r="B78" s="11"/>
      <c r="C78" s="11">
        <v>2022283122</v>
      </c>
      <c r="D78" s="11" t="s">
        <v>294</v>
      </c>
      <c r="E78" s="11" t="s">
        <v>55</v>
      </c>
      <c r="F78" s="11" t="s">
        <v>56</v>
      </c>
      <c r="G78" s="11">
        <v>5</v>
      </c>
    </row>
    <row r="79" ht="17.5" customHeight="1" spans="1:7">
      <c r="A79" s="11"/>
      <c r="B79" s="11"/>
      <c r="C79" s="11"/>
      <c r="D79" s="11"/>
      <c r="E79" s="11" t="s">
        <v>269</v>
      </c>
      <c r="F79" s="11" t="s">
        <v>226</v>
      </c>
      <c r="G79" s="11"/>
    </row>
    <row r="80" ht="17.5" customHeight="1" spans="1:7">
      <c r="A80" s="11"/>
      <c r="B80" s="11"/>
      <c r="C80" s="11">
        <v>2022283123</v>
      </c>
      <c r="D80" s="11" t="s">
        <v>295</v>
      </c>
      <c r="E80" s="11" t="s">
        <v>55</v>
      </c>
      <c r="F80" s="11" t="s">
        <v>56</v>
      </c>
      <c r="G80" s="11">
        <v>5</v>
      </c>
    </row>
    <row r="81" ht="17.5" customHeight="1" spans="1:7">
      <c r="A81" s="11"/>
      <c r="B81" s="11"/>
      <c r="C81" s="11"/>
      <c r="D81" s="11"/>
      <c r="E81" s="11" t="s">
        <v>269</v>
      </c>
      <c r="F81" s="11" t="s">
        <v>226</v>
      </c>
      <c r="G81" s="11"/>
    </row>
    <row r="82" ht="17.5" customHeight="1" spans="1:7">
      <c r="A82" s="11"/>
      <c r="B82" s="11"/>
      <c r="C82" s="11">
        <v>2022283124</v>
      </c>
      <c r="D82" s="11" t="s">
        <v>296</v>
      </c>
      <c r="E82" s="11" t="s">
        <v>55</v>
      </c>
      <c r="F82" s="11" t="s">
        <v>56</v>
      </c>
      <c r="G82" s="11">
        <v>5</v>
      </c>
    </row>
    <row r="83" ht="17.5" customHeight="1" spans="1:7">
      <c r="A83" s="11"/>
      <c r="B83" s="11"/>
      <c r="C83" s="11"/>
      <c r="D83" s="11"/>
      <c r="E83" s="11" t="s">
        <v>269</v>
      </c>
      <c r="F83" s="11" t="s">
        <v>226</v>
      </c>
      <c r="G83" s="11"/>
    </row>
    <row r="84" ht="17.5" customHeight="1" spans="1:7">
      <c r="A84" s="11"/>
      <c r="B84" s="11"/>
      <c r="C84" s="11">
        <v>2022283125</v>
      </c>
      <c r="D84" s="11" t="s">
        <v>297</v>
      </c>
      <c r="E84" s="11" t="s">
        <v>55</v>
      </c>
      <c r="F84" s="11" t="s">
        <v>56</v>
      </c>
      <c r="G84" s="11">
        <v>5</v>
      </c>
    </row>
    <row r="85" ht="17.5" customHeight="1" spans="1:7">
      <c r="A85" s="11"/>
      <c r="B85" s="11"/>
      <c r="C85" s="11"/>
      <c r="D85" s="11"/>
      <c r="E85" s="11" t="s">
        <v>269</v>
      </c>
      <c r="F85" s="11" t="s">
        <v>226</v>
      </c>
      <c r="G85" s="11"/>
    </row>
    <row r="86" ht="17.5" customHeight="1" spans="1:7">
      <c r="A86" s="11"/>
      <c r="B86" s="11"/>
      <c r="C86" s="11">
        <v>2022283128</v>
      </c>
      <c r="D86" s="11" t="s">
        <v>298</v>
      </c>
      <c r="E86" s="11" t="s">
        <v>55</v>
      </c>
      <c r="F86" s="11" t="s">
        <v>56</v>
      </c>
      <c r="G86" s="11">
        <v>5</v>
      </c>
    </row>
    <row r="87" ht="17.5" customHeight="1" spans="1:7">
      <c r="A87" s="11"/>
      <c r="B87" s="11"/>
      <c r="C87" s="11"/>
      <c r="D87" s="11"/>
      <c r="E87" s="11" t="s">
        <v>269</v>
      </c>
      <c r="F87" s="11" t="s">
        <v>226</v>
      </c>
      <c r="G87" s="11"/>
    </row>
    <row r="88" ht="17.5" customHeight="1" spans="1:7">
      <c r="A88" s="11"/>
      <c r="B88" s="11"/>
      <c r="C88" s="11">
        <v>2022283130</v>
      </c>
      <c r="D88" s="11" t="s">
        <v>299</v>
      </c>
      <c r="E88" s="11" t="s">
        <v>55</v>
      </c>
      <c r="F88" s="11" t="s">
        <v>56</v>
      </c>
      <c r="G88" s="11">
        <v>5</v>
      </c>
    </row>
    <row r="89" ht="17.5" customHeight="1" spans="1:7">
      <c r="A89" s="11"/>
      <c r="B89" s="11"/>
      <c r="C89" s="11"/>
      <c r="D89" s="11"/>
      <c r="E89" s="11" t="s">
        <v>269</v>
      </c>
      <c r="F89" s="11" t="s">
        <v>226</v>
      </c>
      <c r="G89" s="11"/>
    </row>
    <row r="90" ht="17.5" customHeight="1" spans="1:7">
      <c r="A90" s="11"/>
      <c r="B90" s="11"/>
      <c r="C90" s="11">
        <v>2022283129</v>
      </c>
      <c r="D90" s="11" t="s">
        <v>300</v>
      </c>
      <c r="E90" s="11" t="s">
        <v>55</v>
      </c>
      <c r="F90" s="11" t="s">
        <v>56</v>
      </c>
      <c r="G90" s="11">
        <v>5</v>
      </c>
    </row>
    <row r="91" ht="17.5" customHeight="1" spans="1:7">
      <c r="A91" s="11"/>
      <c r="B91" s="11"/>
      <c r="C91" s="11"/>
      <c r="D91" s="11"/>
      <c r="E91" s="11" t="s">
        <v>269</v>
      </c>
      <c r="F91" s="11" t="s">
        <v>226</v>
      </c>
      <c r="G91" s="11"/>
    </row>
    <row r="92" ht="17.5" customHeight="1" spans="1:7">
      <c r="A92" s="11"/>
      <c r="B92" s="11"/>
      <c r="C92" s="11">
        <v>2022283136</v>
      </c>
      <c r="D92" s="15" t="s">
        <v>301</v>
      </c>
      <c r="E92" s="11" t="s">
        <v>55</v>
      </c>
      <c r="F92" s="11" t="s">
        <v>56</v>
      </c>
      <c r="G92" s="11">
        <v>5</v>
      </c>
    </row>
    <row r="93" ht="17.5" customHeight="1" spans="1:7">
      <c r="A93" s="11"/>
      <c r="B93" s="11"/>
      <c r="C93" s="11"/>
      <c r="D93" s="15"/>
      <c r="E93" s="11" t="s">
        <v>269</v>
      </c>
      <c r="F93" s="11" t="s">
        <v>226</v>
      </c>
      <c r="G93" s="11"/>
    </row>
    <row r="94" ht="17.5" customHeight="1" spans="1:7">
      <c r="A94" s="11"/>
      <c r="B94" s="11"/>
      <c r="C94" s="11">
        <v>2022283143</v>
      </c>
      <c r="D94" s="11" t="s">
        <v>302</v>
      </c>
      <c r="E94" s="11" t="s">
        <v>55</v>
      </c>
      <c r="F94" s="11" t="s">
        <v>56</v>
      </c>
      <c r="G94" s="11">
        <v>5</v>
      </c>
    </row>
    <row r="95" ht="17.5" customHeight="1" spans="1:7">
      <c r="A95" s="11"/>
      <c r="B95" s="11"/>
      <c r="C95" s="11"/>
      <c r="D95" s="11"/>
      <c r="E95" s="11" t="s">
        <v>269</v>
      </c>
      <c r="F95" s="11" t="s">
        <v>226</v>
      </c>
      <c r="G95" s="11"/>
    </row>
    <row r="96" ht="17.5" customHeight="1" spans="1:7">
      <c r="A96" s="11"/>
      <c r="B96" s="11" t="s">
        <v>112</v>
      </c>
      <c r="C96" s="11">
        <v>2021273112</v>
      </c>
      <c r="D96" s="11" t="s">
        <v>303</v>
      </c>
      <c r="E96" s="11" t="s">
        <v>304</v>
      </c>
      <c r="F96" s="11" t="s">
        <v>239</v>
      </c>
      <c r="G96" s="11">
        <v>8</v>
      </c>
    </row>
    <row r="97" ht="17.5" customHeight="1" spans="1:7">
      <c r="A97" s="11"/>
      <c r="B97" s="11"/>
      <c r="C97" s="11"/>
      <c r="D97" s="11"/>
      <c r="E97" s="11" t="s">
        <v>305</v>
      </c>
      <c r="F97" s="11" t="s">
        <v>239</v>
      </c>
      <c r="G97" s="11"/>
    </row>
    <row r="98" ht="17.5" customHeight="1" spans="1:7">
      <c r="A98" s="11"/>
      <c r="B98" s="11"/>
      <c r="C98" s="11"/>
      <c r="D98" s="11"/>
      <c r="E98" s="11" t="s">
        <v>306</v>
      </c>
      <c r="F98" s="11" t="s">
        <v>307</v>
      </c>
      <c r="G98" s="11"/>
    </row>
    <row r="99" ht="17.5" customHeight="1" spans="1:7">
      <c r="A99" s="11"/>
      <c r="B99" s="11"/>
      <c r="C99" s="11"/>
      <c r="D99" s="11"/>
      <c r="E99" s="11" t="s">
        <v>308</v>
      </c>
      <c r="F99" s="11" t="s">
        <v>232</v>
      </c>
      <c r="G99" s="11"/>
    </row>
    <row r="100" ht="17.5" customHeight="1" spans="1:7">
      <c r="A100" s="11"/>
      <c r="B100" s="11"/>
      <c r="C100" s="11">
        <v>2021273110</v>
      </c>
      <c r="D100" s="11" t="s">
        <v>309</v>
      </c>
      <c r="E100" s="11" t="s">
        <v>310</v>
      </c>
      <c r="F100" s="11" t="s">
        <v>42</v>
      </c>
      <c r="G100" s="11">
        <v>5</v>
      </c>
    </row>
    <row r="101" ht="17.5" customHeight="1" spans="1:7">
      <c r="A101" s="11"/>
      <c r="B101" s="11"/>
      <c r="C101" s="11"/>
      <c r="D101" s="11"/>
      <c r="E101" s="11" t="s">
        <v>308</v>
      </c>
      <c r="F101" s="11" t="s">
        <v>47</v>
      </c>
      <c r="G101" s="11"/>
    </row>
    <row r="102" ht="17.5" customHeight="1" spans="1:7">
      <c r="A102" s="11"/>
      <c r="B102" s="11" t="s">
        <v>62</v>
      </c>
      <c r="C102" s="11">
        <v>2022273206</v>
      </c>
      <c r="D102" s="11" t="s">
        <v>311</v>
      </c>
      <c r="E102" s="11" t="s">
        <v>273</v>
      </c>
      <c r="F102" s="11" t="s">
        <v>226</v>
      </c>
      <c r="G102" s="11">
        <v>5</v>
      </c>
    </row>
    <row r="103" ht="17.5" customHeight="1" spans="1:7">
      <c r="A103" s="11"/>
      <c r="B103" s="11"/>
      <c r="C103" s="11"/>
      <c r="D103" s="11"/>
      <c r="E103" s="11" t="s">
        <v>277</v>
      </c>
      <c r="F103" s="11" t="s">
        <v>56</v>
      </c>
      <c r="G103" s="11"/>
    </row>
    <row r="104" ht="17.5" customHeight="1" spans="1:7">
      <c r="A104" s="11"/>
      <c r="B104" s="11" t="s">
        <v>117</v>
      </c>
      <c r="C104" s="11">
        <v>2022273111</v>
      </c>
      <c r="D104" s="11" t="s">
        <v>312</v>
      </c>
      <c r="E104" s="11" t="s">
        <v>313</v>
      </c>
      <c r="F104" s="11" t="s">
        <v>226</v>
      </c>
      <c r="G104" s="11">
        <v>7</v>
      </c>
    </row>
    <row r="105" ht="17.5" customHeight="1" spans="1:7">
      <c r="A105" s="11"/>
      <c r="B105" s="11"/>
      <c r="C105" s="11"/>
      <c r="D105" s="11"/>
      <c r="E105" s="11" t="s">
        <v>63</v>
      </c>
      <c r="F105" s="11" t="s">
        <v>56</v>
      </c>
      <c r="G105" s="11"/>
    </row>
    <row r="106" ht="17.5" customHeight="1" spans="1:7">
      <c r="A106" s="11"/>
      <c r="B106" s="11"/>
      <c r="C106" s="11"/>
      <c r="D106" s="11"/>
      <c r="E106" s="11" t="s">
        <v>273</v>
      </c>
      <c r="F106" s="11" t="s">
        <v>226</v>
      </c>
      <c r="G106" s="11"/>
    </row>
    <row r="107" ht="17.5" customHeight="1" spans="1:7">
      <c r="A107" s="11" t="s">
        <v>219</v>
      </c>
      <c r="B107" s="11">
        <v>20202932</v>
      </c>
      <c r="C107" s="11">
        <v>2020293225</v>
      </c>
      <c r="D107" s="11" t="s">
        <v>314</v>
      </c>
      <c r="E107" s="15" t="s">
        <v>315</v>
      </c>
      <c r="F107" s="15" t="s">
        <v>316</v>
      </c>
      <c r="G107" s="11">
        <v>2</v>
      </c>
    </row>
    <row r="108" ht="17.5" customHeight="1" spans="1:7">
      <c r="A108" s="11"/>
      <c r="B108" s="11">
        <v>20233031</v>
      </c>
      <c r="C108" s="11">
        <v>2023303119</v>
      </c>
      <c r="D108" s="11" t="s">
        <v>317</v>
      </c>
      <c r="E108" s="15" t="s">
        <v>318</v>
      </c>
      <c r="F108" s="11" t="s">
        <v>319</v>
      </c>
      <c r="G108" s="11">
        <v>4</v>
      </c>
    </row>
    <row r="109" ht="17.5" customHeight="1" spans="1:7">
      <c r="A109" s="11"/>
      <c r="B109" s="11"/>
      <c r="C109" s="11"/>
      <c r="D109" s="11"/>
      <c r="E109" s="15" t="s">
        <v>320</v>
      </c>
      <c r="F109" s="11"/>
      <c r="G109" s="11"/>
    </row>
    <row r="110" ht="17.5" customHeight="1" spans="1:7">
      <c r="A110" s="11"/>
      <c r="B110" s="11">
        <v>20213031</v>
      </c>
      <c r="C110" s="11">
        <v>2021303140</v>
      </c>
      <c r="D110" s="11" t="s">
        <v>321</v>
      </c>
      <c r="E110" s="11" t="s">
        <v>322</v>
      </c>
      <c r="F110" s="11" t="s">
        <v>323</v>
      </c>
      <c r="G110" s="11">
        <v>10</v>
      </c>
    </row>
    <row r="111" ht="17.5" customHeight="1" spans="1:7">
      <c r="A111" s="11"/>
      <c r="B111" s="11"/>
      <c r="C111" s="11"/>
      <c r="D111" s="11"/>
      <c r="E111" s="11" t="s">
        <v>324</v>
      </c>
      <c r="F111" s="11"/>
      <c r="G111" s="11"/>
    </row>
    <row r="112" ht="17.5" customHeight="1" spans="1:7">
      <c r="A112" s="11"/>
      <c r="B112" s="11"/>
      <c r="C112" s="11"/>
      <c r="D112" s="11"/>
      <c r="E112" s="11" t="s">
        <v>325</v>
      </c>
      <c r="F112" s="11"/>
      <c r="G112" s="11"/>
    </row>
    <row r="113" ht="17.5" customHeight="1" spans="1:7">
      <c r="A113" s="11"/>
      <c r="B113" s="11"/>
      <c r="C113" s="11"/>
      <c r="D113" s="11"/>
      <c r="E113" s="11" t="s">
        <v>326</v>
      </c>
      <c r="F113" s="11"/>
      <c r="G113" s="11"/>
    </row>
    <row r="114" ht="17.5" customHeight="1" spans="1:7">
      <c r="A114" s="11"/>
      <c r="B114" s="11"/>
      <c r="C114" s="11"/>
      <c r="D114" s="11"/>
      <c r="E114" s="11" t="s">
        <v>327</v>
      </c>
      <c r="F114" s="11"/>
      <c r="G114" s="11"/>
    </row>
    <row r="115" ht="17.5" customHeight="1" spans="1:7">
      <c r="A115" s="11"/>
      <c r="B115" s="11"/>
      <c r="C115" s="11"/>
      <c r="D115" s="11"/>
      <c r="E115" s="11" t="s">
        <v>328</v>
      </c>
      <c r="F115" s="11"/>
      <c r="G115" s="11"/>
    </row>
    <row r="116" ht="17.5" customHeight="1" spans="1:7">
      <c r="A116" s="11"/>
      <c r="B116" s="11">
        <v>20233032</v>
      </c>
      <c r="C116" s="11">
        <v>2023303226</v>
      </c>
      <c r="D116" s="11" t="s">
        <v>329</v>
      </c>
      <c r="E116" s="11" t="s">
        <v>330</v>
      </c>
      <c r="F116" s="11" t="s">
        <v>331</v>
      </c>
      <c r="G116" s="11">
        <v>27</v>
      </c>
    </row>
    <row r="117" ht="17.5" customHeight="1" spans="1:7">
      <c r="A117" s="11"/>
      <c r="B117" s="11"/>
      <c r="C117" s="11"/>
      <c r="D117" s="11"/>
      <c r="E117" s="11" t="s">
        <v>332</v>
      </c>
      <c r="F117" s="11"/>
      <c r="G117" s="11"/>
    </row>
    <row r="118" ht="17.5" customHeight="1" spans="1:7">
      <c r="A118" s="11"/>
      <c r="B118" s="11"/>
      <c r="C118" s="11"/>
      <c r="D118" s="11"/>
      <c r="E118" s="11" t="s">
        <v>333</v>
      </c>
      <c r="F118" s="11"/>
      <c r="G118" s="11"/>
    </row>
    <row r="119" ht="17.5" customHeight="1" spans="1:7">
      <c r="A119" s="11"/>
      <c r="B119" s="11"/>
      <c r="C119" s="11"/>
      <c r="D119" s="11"/>
      <c r="E119" s="11" t="s">
        <v>334</v>
      </c>
      <c r="F119" s="11"/>
      <c r="G119" s="11"/>
    </row>
    <row r="120" ht="17.5" customHeight="1" spans="1:7">
      <c r="A120" s="11"/>
      <c r="B120" s="11"/>
      <c r="C120" s="11"/>
      <c r="D120" s="11"/>
      <c r="E120" s="11" t="s">
        <v>335</v>
      </c>
      <c r="F120" s="11"/>
      <c r="G120" s="11"/>
    </row>
    <row r="121" ht="17.5" customHeight="1" spans="1:7">
      <c r="A121" s="11"/>
      <c r="B121" s="11"/>
      <c r="C121" s="11"/>
      <c r="D121" s="11"/>
      <c r="E121" s="11" t="s">
        <v>264</v>
      </c>
      <c r="F121" s="11"/>
      <c r="G121" s="11"/>
    </row>
    <row r="122" ht="17.5" customHeight="1" spans="1:7">
      <c r="A122" s="11"/>
      <c r="B122" s="11"/>
      <c r="C122" s="11"/>
      <c r="D122" s="11"/>
      <c r="E122" s="11" t="s">
        <v>274</v>
      </c>
      <c r="F122" s="11"/>
      <c r="G122" s="11"/>
    </row>
    <row r="123" ht="17.5" customHeight="1" spans="1:7">
      <c r="A123" s="11"/>
      <c r="B123" s="11"/>
      <c r="C123" s="11"/>
      <c r="D123" s="11"/>
      <c r="E123" s="11" t="s">
        <v>336</v>
      </c>
      <c r="F123" s="11"/>
      <c r="G123" s="11"/>
    </row>
    <row r="124" ht="17.5" customHeight="1" spans="1:7">
      <c r="A124" s="11"/>
      <c r="B124" s="11"/>
      <c r="C124" s="11"/>
      <c r="D124" s="11"/>
      <c r="E124" s="11" t="s">
        <v>337</v>
      </c>
      <c r="F124" s="11"/>
      <c r="G124" s="11"/>
    </row>
    <row r="125" ht="17.5" customHeight="1" spans="1:7">
      <c r="A125" s="11"/>
      <c r="B125" s="11"/>
      <c r="C125" s="11"/>
      <c r="D125" s="11"/>
      <c r="E125" s="11" t="s">
        <v>225</v>
      </c>
      <c r="F125" s="11"/>
      <c r="G125" s="11"/>
    </row>
    <row r="126" ht="17.5" customHeight="1" spans="1:7">
      <c r="A126" s="11"/>
      <c r="B126" s="11"/>
      <c r="C126" s="11"/>
      <c r="D126" s="11"/>
      <c r="E126" s="11" t="s">
        <v>40</v>
      </c>
      <c r="F126" s="11"/>
      <c r="G126" s="11"/>
    </row>
    <row r="127" ht="17.5" customHeight="1" spans="1:7">
      <c r="A127" s="11"/>
      <c r="B127" s="11">
        <v>20222931</v>
      </c>
      <c r="C127" s="11">
        <v>2022293128</v>
      </c>
      <c r="D127" s="11" t="s">
        <v>338</v>
      </c>
      <c r="E127" s="11" t="s">
        <v>273</v>
      </c>
      <c r="F127" s="11" t="s">
        <v>339</v>
      </c>
      <c r="G127" s="11">
        <v>21</v>
      </c>
    </row>
    <row r="128" ht="17.5" customHeight="1" spans="1:7">
      <c r="A128" s="11"/>
      <c r="B128" s="11"/>
      <c r="C128" s="11"/>
      <c r="D128" s="11"/>
      <c r="E128" s="11" t="s">
        <v>278</v>
      </c>
      <c r="F128" s="11"/>
      <c r="G128" s="11"/>
    </row>
    <row r="129" ht="17.5" customHeight="1" spans="1:7">
      <c r="A129" s="11"/>
      <c r="B129" s="11"/>
      <c r="C129" s="11"/>
      <c r="D129" s="11"/>
      <c r="E129" s="11" t="s">
        <v>340</v>
      </c>
      <c r="F129" s="11"/>
      <c r="G129" s="11"/>
    </row>
    <row r="130" ht="17.5" customHeight="1" spans="1:7">
      <c r="A130" s="11"/>
      <c r="B130" s="11"/>
      <c r="C130" s="11"/>
      <c r="D130" s="11"/>
      <c r="E130" s="11" t="s">
        <v>341</v>
      </c>
      <c r="F130" s="11"/>
      <c r="G130" s="11"/>
    </row>
    <row r="131" ht="17.5" customHeight="1" spans="1:7">
      <c r="A131" s="11"/>
      <c r="B131" s="11"/>
      <c r="C131" s="11"/>
      <c r="D131" s="11"/>
      <c r="E131" s="11" t="s">
        <v>342</v>
      </c>
      <c r="F131" s="11"/>
      <c r="G131" s="11"/>
    </row>
    <row r="132" ht="17.5" customHeight="1" spans="1:7">
      <c r="A132" s="11"/>
      <c r="B132" s="11"/>
      <c r="C132" s="11"/>
      <c r="D132" s="11"/>
      <c r="E132" s="11" t="s">
        <v>274</v>
      </c>
      <c r="F132" s="11"/>
      <c r="G132" s="11"/>
    </row>
    <row r="133" ht="17.5" customHeight="1" spans="1:7">
      <c r="A133" s="11"/>
      <c r="B133" s="11"/>
      <c r="C133" s="11"/>
      <c r="D133" s="11"/>
      <c r="E133" s="11" t="s">
        <v>343</v>
      </c>
      <c r="F133" s="11"/>
      <c r="G133" s="11"/>
    </row>
    <row r="134" ht="17.5" customHeight="1" spans="1:7">
      <c r="A134" s="11"/>
      <c r="B134" s="11"/>
      <c r="C134" s="11">
        <v>2022293129</v>
      </c>
      <c r="D134" s="11" t="s">
        <v>344</v>
      </c>
      <c r="E134" s="11" t="s">
        <v>341</v>
      </c>
      <c r="F134" s="11" t="s">
        <v>345</v>
      </c>
      <c r="G134" s="11">
        <v>14</v>
      </c>
    </row>
    <row r="135" ht="17.5" customHeight="1" spans="1:7">
      <c r="A135" s="11"/>
      <c r="B135" s="11"/>
      <c r="C135" s="11"/>
      <c r="D135" s="11"/>
      <c r="E135" s="11" t="s">
        <v>342</v>
      </c>
      <c r="F135" s="11"/>
      <c r="G135" s="11"/>
    </row>
    <row r="136" ht="17.5" customHeight="1" spans="1:7">
      <c r="A136" s="11"/>
      <c r="B136" s="11"/>
      <c r="C136" s="11"/>
      <c r="D136" s="11"/>
      <c r="E136" s="11" t="s">
        <v>274</v>
      </c>
      <c r="F136" s="11"/>
      <c r="G136" s="11"/>
    </row>
    <row r="137" ht="17.5" customHeight="1" spans="1:7">
      <c r="A137" s="11"/>
      <c r="B137" s="11"/>
      <c r="C137" s="11"/>
      <c r="D137" s="11"/>
      <c r="E137" s="11" t="s">
        <v>343</v>
      </c>
      <c r="F137" s="11"/>
      <c r="G137" s="11"/>
    </row>
    <row r="138" ht="17.5" customHeight="1" spans="1:7">
      <c r="A138" s="11"/>
      <c r="B138" s="11"/>
      <c r="C138" s="11"/>
      <c r="D138" s="11"/>
      <c r="E138" s="11" t="s">
        <v>340</v>
      </c>
      <c r="F138" s="11"/>
      <c r="G138" s="11"/>
    </row>
    <row r="139" ht="17.5" customHeight="1" spans="1:7">
      <c r="A139" s="11"/>
      <c r="B139" s="11"/>
      <c r="C139" s="11">
        <v>2022293127</v>
      </c>
      <c r="D139" s="11" t="s">
        <v>346</v>
      </c>
      <c r="E139" s="11" t="s">
        <v>343</v>
      </c>
      <c r="F139" s="11" t="s">
        <v>347</v>
      </c>
      <c r="G139" s="11">
        <v>7</v>
      </c>
    </row>
    <row r="140" ht="17.5" customHeight="1" spans="1:7">
      <c r="A140" s="11"/>
      <c r="B140" s="11"/>
      <c r="C140" s="11"/>
      <c r="D140" s="11"/>
      <c r="E140" s="11" t="s">
        <v>340</v>
      </c>
      <c r="F140" s="11"/>
      <c r="G140" s="11"/>
    </row>
    <row r="141" ht="17.5" customHeight="1" spans="1:7">
      <c r="A141" s="11"/>
      <c r="B141" s="11"/>
      <c r="C141" s="11"/>
      <c r="D141" s="11"/>
      <c r="E141" s="11" t="s">
        <v>341</v>
      </c>
      <c r="F141" s="11"/>
      <c r="G141" s="11"/>
    </row>
    <row r="142" ht="17.5" customHeight="1" spans="1:7">
      <c r="A142" s="11"/>
      <c r="B142" s="11">
        <v>20232933</v>
      </c>
      <c r="C142" s="11">
        <v>2023293311</v>
      </c>
      <c r="D142" s="11" t="s">
        <v>348</v>
      </c>
      <c r="E142" s="11" t="s">
        <v>349</v>
      </c>
      <c r="F142" s="11" t="s">
        <v>347</v>
      </c>
      <c r="G142" s="11">
        <v>1</v>
      </c>
    </row>
    <row r="143" ht="17.5" customHeight="1" spans="1:7">
      <c r="A143" s="11"/>
      <c r="B143" s="11"/>
      <c r="C143" s="11">
        <v>2023293310</v>
      </c>
      <c r="D143" s="11" t="s">
        <v>350</v>
      </c>
      <c r="E143" s="11" t="s">
        <v>349</v>
      </c>
      <c r="F143" s="11" t="s">
        <v>347</v>
      </c>
      <c r="G143" s="11">
        <v>1</v>
      </c>
    </row>
    <row r="144" ht="17.5" customHeight="1" spans="1:7">
      <c r="A144" s="38" t="s">
        <v>6</v>
      </c>
      <c r="B144" s="11" t="s">
        <v>153</v>
      </c>
      <c r="C144" s="11">
        <v>2020253114</v>
      </c>
      <c r="D144" s="11" t="s">
        <v>351</v>
      </c>
      <c r="E144" s="11" t="s">
        <v>352</v>
      </c>
      <c r="F144" s="11" t="s">
        <v>353</v>
      </c>
      <c r="G144" s="11">
        <v>4</v>
      </c>
    </row>
    <row r="145" ht="17.5" customHeight="1" spans="1:7">
      <c r="A145" s="39"/>
      <c r="B145" s="11"/>
      <c r="C145" s="11">
        <v>2020253119</v>
      </c>
      <c r="D145" s="11" t="s">
        <v>354</v>
      </c>
      <c r="E145" s="11" t="s">
        <v>352</v>
      </c>
      <c r="F145" s="11" t="s">
        <v>353</v>
      </c>
      <c r="G145" s="11">
        <v>4</v>
      </c>
    </row>
    <row r="146" ht="17.5" customHeight="1" spans="1:7">
      <c r="A146" s="39"/>
      <c r="B146" s="11"/>
      <c r="C146" s="11">
        <v>2020253132</v>
      </c>
      <c r="D146" s="11" t="s">
        <v>355</v>
      </c>
      <c r="E146" s="11" t="s">
        <v>352</v>
      </c>
      <c r="F146" s="11" t="s">
        <v>353</v>
      </c>
      <c r="G146" s="11">
        <v>4</v>
      </c>
    </row>
    <row r="147" ht="17.5" customHeight="1" spans="1:7">
      <c r="A147" s="39"/>
      <c r="B147" s="11" t="s">
        <v>158</v>
      </c>
      <c r="C147" s="11">
        <v>2020253617</v>
      </c>
      <c r="D147" s="11" t="s">
        <v>356</v>
      </c>
      <c r="E147" s="11" t="s">
        <v>357</v>
      </c>
      <c r="F147" s="11" t="s">
        <v>31</v>
      </c>
      <c r="G147" s="11">
        <v>10</v>
      </c>
    </row>
    <row r="148" ht="17.5" customHeight="1" spans="1:7">
      <c r="A148" s="39"/>
      <c r="B148" s="11"/>
      <c r="C148" s="11"/>
      <c r="D148" s="11"/>
      <c r="E148" s="11" t="s">
        <v>358</v>
      </c>
      <c r="F148" s="11" t="s">
        <v>239</v>
      </c>
      <c r="G148" s="11"/>
    </row>
    <row r="149" ht="17.5" customHeight="1" spans="1:7">
      <c r="A149" s="39"/>
      <c r="B149" s="11"/>
      <c r="C149" s="11"/>
      <c r="D149" s="11"/>
      <c r="E149" s="11" t="s">
        <v>359</v>
      </c>
      <c r="F149" s="11" t="s">
        <v>239</v>
      </c>
      <c r="G149" s="11"/>
    </row>
    <row r="150" ht="17.5" customHeight="1" spans="1:7">
      <c r="A150" s="39"/>
      <c r="B150" s="11"/>
      <c r="C150" s="11"/>
      <c r="D150" s="11"/>
      <c r="E150" s="11" t="s">
        <v>357</v>
      </c>
      <c r="F150" s="11" t="s">
        <v>232</v>
      </c>
      <c r="G150" s="11"/>
    </row>
    <row r="151" ht="17.5" customHeight="1" spans="1:7">
      <c r="A151" s="39"/>
      <c r="B151" s="11"/>
      <c r="C151" s="11"/>
      <c r="D151" s="11"/>
      <c r="E151" s="11" t="s">
        <v>360</v>
      </c>
      <c r="F151" s="11" t="s">
        <v>226</v>
      </c>
      <c r="G151" s="11"/>
    </row>
    <row r="152" ht="17.5" customHeight="1" spans="1:7">
      <c r="A152" s="39"/>
      <c r="B152" s="11"/>
      <c r="C152" s="11">
        <v>2020253623</v>
      </c>
      <c r="D152" s="11" t="s">
        <v>361</v>
      </c>
      <c r="E152" s="11" t="s">
        <v>357</v>
      </c>
      <c r="F152" s="11" t="s">
        <v>31</v>
      </c>
      <c r="G152" s="11">
        <v>10</v>
      </c>
    </row>
    <row r="153" ht="17.5" customHeight="1" spans="1:7">
      <c r="A153" s="39"/>
      <c r="B153" s="11"/>
      <c r="C153" s="11"/>
      <c r="D153" s="11"/>
      <c r="E153" s="11" t="s">
        <v>358</v>
      </c>
      <c r="F153" s="11" t="s">
        <v>239</v>
      </c>
      <c r="G153" s="11"/>
    </row>
    <row r="154" ht="17.5" customHeight="1" spans="1:7">
      <c r="A154" s="39"/>
      <c r="B154" s="11"/>
      <c r="C154" s="11"/>
      <c r="D154" s="11"/>
      <c r="E154" s="11" t="s">
        <v>359</v>
      </c>
      <c r="F154" s="11" t="s">
        <v>239</v>
      </c>
      <c r="G154" s="11"/>
    </row>
    <row r="155" ht="17.5" customHeight="1" spans="1:7">
      <c r="A155" s="39"/>
      <c r="B155" s="11"/>
      <c r="C155" s="11"/>
      <c r="D155" s="11"/>
      <c r="E155" s="11" t="s">
        <v>357</v>
      </c>
      <c r="F155" s="11" t="s">
        <v>232</v>
      </c>
      <c r="G155" s="11"/>
    </row>
    <row r="156" ht="17.5" customHeight="1" spans="1:7">
      <c r="A156" s="39"/>
      <c r="B156" s="11"/>
      <c r="C156" s="11"/>
      <c r="D156" s="11"/>
      <c r="E156" s="11" t="s">
        <v>360</v>
      </c>
      <c r="F156" s="11" t="s">
        <v>226</v>
      </c>
      <c r="G156" s="11"/>
    </row>
    <row r="157" ht="17.5" customHeight="1" spans="1:7">
      <c r="A157" s="39"/>
      <c r="B157" s="11"/>
      <c r="C157" s="11">
        <v>2020253621</v>
      </c>
      <c r="D157" s="11" t="s">
        <v>362</v>
      </c>
      <c r="E157" s="11" t="s">
        <v>357</v>
      </c>
      <c r="F157" s="11" t="s">
        <v>31</v>
      </c>
      <c r="G157" s="11">
        <v>10</v>
      </c>
    </row>
    <row r="158" ht="17.5" customHeight="1" spans="1:7">
      <c r="A158" s="39"/>
      <c r="B158" s="11"/>
      <c r="C158" s="11"/>
      <c r="D158" s="11"/>
      <c r="E158" s="11" t="s">
        <v>358</v>
      </c>
      <c r="F158" s="11" t="s">
        <v>239</v>
      </c>
      <c r="G158" s="11"/>
    </row>
    <row r="159" ht="17.5" customHeight="1" spans="1:7">
      <c r="A159" s="39"/>
      <c r="B159" s="11"/>
      <c r="C159" s="11"/>
      <c r="D159" s="11"/>
      <c r="E159" s="11" t="s">
        <v>359</v>
      </c>
      <c r="F159" s="11" t="s">
        <v>239</v>
      </c>
      <c r="G159" s="11"/>
    </row>
    <row r="160" ht="17.5" customHeight="1" spans="1:7">
      <c r="A160" s="39"/>
      <c r="B160" s="11"/>
      <c r="C160" s="11"/>
      <c r="D160" s="11"/>
      <c r="E160" s="11" t="s">
        <v>357</v>
      </c>
      <c r="F160" s="11" t="s">
        <v>232</v>
      </c>
      <c r="G160" s="11"/>
    </row>
    <row r="161" ht="17.5" customHeight="1" spans="1:7">
      <c r="A161" s="39"/>
      <c r="B161" s="11"/>
      <c r="C161" s="11"/>
      <c r="D161" s="11"/>
      <c r="E161" s="11" t="s">
        <v>360</v>
      </c>
      <c r="F161" s="11" t="s">
        <v>226</v>
      </c>
      <c r="G161" s="11"/>
    </row>
    <row r="162" ht="17.5" customHeight="1" spans="1:7">
      <c r="A162" s="39"/>
      <c r="B162" s="11" t="s">
        <v>149</v>
      </c>
      <c r="C162" s="11">
        <v>2020243341</v>
      </c>
      <c r="D162" s="11" t="s">
        <v>363</v>
      </c>
      <c r="E162" s="11" t="s">
        <v>364</v>
      </c>
      <c r="F162" s="11" t="s">
        <v>31</v>
      </c>
      <c r="G162" s="11">
        <v>2</v>
      </c>
    </row>
    <row r="163" ht="17.5" customHeight="1" spans="1:7">
      <c r="A163" s="39"/>
      <c r="B163" s="11" t="s">
        <v>152</v>
      </c>
      <c r="C163" s="11">
        <v>2020243505</v>
      </c>
      <c r="D163" s="11" t="s">
        <v>365</v>
      </c>
      <c r="E163" s="11" t="s">
        <v>366</v>
      </c>
      <c r="F163" s="11" t="s">
        <v>31</v>
      </c>
      <c r="G163" s="11">
        <v>8</v>
      </c>
    </row>
    <row r="164" ht="17.5" customHeight="1" spans="1:7">
      <c r="A164" s="39"/>
      <c r="B164" s="11"/>
      <c r="C164" s="11"/>
      <c r="D164" s="11"/>
      <c r="E164" s="11" t="s">
        <v>367</v>
      </c>
      <c r="F164" s="11" t="s">
        <v>232</v>
      </c>
      <c r="G164" s="11"/>
    </row>
    <row r="165" ht="17.5" customHeight="1" spans="1:7">
      <c r="A165" s="39"/>
      <c r="B165" s="11"/>
      <c r="C165" s="11"/>
      <c r="D165" s="11"/>
      <c r="E165" s="11" t="s">
        <v>367</v>
      </c>
      <c r="F165" s="11" t="s">
        <v>47</v>
      </c>
      <c r="G165" s="11"/>
    </row>
    <row r="166" ht="17.5" customHeight="1" spans="1:7">
      <c r="A166" s="39"/>
      <c r="B166" s="11"/>
      <c r="C166" s="11"/>
      <c r="D166" s="11"/>
      <c r="E166" s="11" t="s">
        <v>366</v>
      </c>
      <c r="F166" s="11" t="s">
        <v>47</v>
      </c>
      <c r="G166" s="11"/>
    </row>
    <row r="167" ht="17.5" customHeight="1" spans="1:7">
      <c r="A167" s="39"/>
      <c r="B167" s="11"/>
      <c r="C167" s="11">
        <v>2020313111</v>
      </c>
      <c r="D167" s="11" t="s">
        <v>368</v>
      </c>
      <c r="E167" s="11" t="s">
        <v>366</v>
      </c>
      <c r="F167" s="11" t="s">
        <v>31</v>
      </c>
      <c r="G167" s="11">
        <v>8</v>
      </c>
    </row>
    <row r="168" ht="17.5" customHeight="1" spans="1:7">
      <c r="A168" s="39"/>
      <c r="B168" s="11"/>
      <c r="C168" s="11"/>
      <c r="D168" s="11"/>
      <c r="E168" s="11" t="s">
        <v>367</v>
      </c>
      <c r="F168" s="11" t="s">
        <v>232</v>
      </c>
      <c r="G168" s="11"/>
    </row>
    <row r="169" ht="17.5" customHeight="1" spans="1:7">
      <c r="A169" s="39"/>
      <c r="B169" s="11"/>
      <c r="C169" s="11"/>
      <c r="D169" s="11"/>
      <c r="E169" s="11" t="s">
        <v>367</v>
      </c>
      <c r="F169" s="11" t="s">
        <v>47</v>
      </c>
      <c r="G169" s="11"/>
    </row>
    <row r="170" ht="17.5" customHeight="1" spans="1:7">
      <c r="A170" s="39"/>
      <c r="B170" s="11"/>
      <c r="C170" s="11"/>
      <c r="D170" s="11"/>
      <c r="E170" s="11" t="s">
        <v>366</v>
      </c>
      <c r="F170" s="11" t="s">
        <v>47</v>
      </c>
      <c r="G170" s="11"/>
    </row>
    <row r="171" ht="17.5" customHeight="1" spans="1:7">
      <c r="A171" s="39"/>
      <c r="B171" s="11"/>
      <c r="C171" s="11">
        <v>2020243522</v>
      </c>
      <c r="D171" s="11" t="s">
        <v>369</v>
      </c>
      <c r="E171" s="11" t="s">
        <v>366</v>
      </c>
      <c r="F171" s="11" t="s">
        <v>31</v>
      </c>
      <c r="G171" s="11">
        <v>8</v>
      </c>
    </row>
    <row r="172" ht="17.5" customHeight="1" spans="1:7">
      <c r="A172" s="39"/>
      <c r="B172" s="11"/>
      <c r="C172" s="11"/>
      <c r="D172" s="11"/>
      <c r="E172" s="11" t="s">
        <v>367</v>
      </c>
      <c r="F172" s="11" t="s">
        <v>232</v>
      </c>
      <c r="G172" s="11"/>
    </row>
    <row r="173" ht="17.5" customHeight="1" spans="1:7">
      <c r="A173" s="39"/>
      <c r="B173" s="11"/>
      <c r="C173" s="11"/>
      <c r="D173" s="11"/>
      <c r="E173" s="11" t="s">
        <v>367</v>
      </c>
      <c r="F173" s="11" t="s">
        <v>47</v>
      </c>
      <c r="G173" s="11"/>
    </row>
    <row r="174" ht="17.5" customHeight="1" spans="1:7">
      <c r="A174" s="39"/>
      <c r="B174" s="11"/>
      <c r="C174" s="11"/>
      <c r="D174" s="11"/>
      <c r="E174" s="11" t="s">
        <v>366</v>
      </c>
      <c r="F174" s="11" t="s">
        <v>47</v>
      </c>
      <c r="G174" s="11"/>
    </row>
    <row r="175" ht="17.5" customHeight="1" spans="1:7">
      <c r="A175" s="39"/>
      <c r="B175" s="11"/>
      <c r="C175" s="11">
        <v>2020243543</v>
      </c>
      <c r="D175" s="11" t="s">
        <v>370</v>
      </c>
      <c r="E175" s="11" t="s">
        <v>366</v>
      </c>
      <c r="F175" s="11" t="s">
        <v>31</v>
      </c>
      <c r="G175" s="11">
        <v>8</v>
      </c>
    </row>
    <row r="176" ht="17.5" customHeight="1" spans="1:7">
      <c r="A176" s="39"/>
      <c r="B176" s="11"/>
      <c r="C176" s="11"/>
      <c r="D176" s="11"/>
      <c r="E176" s="11" t="s">
        <v>367</v>
      </c>
      <c r="F176" s="11" t="s">
        <v>232</v>
      </c>
      <c r="G176" s="11"/>
    </row>
    <row r="177" ht="17.5" customHeight="1" spans="1:7">
      <c r="A177" s="39"/>
      <c r="B177" s="11"/>
      <c r="C177" s="11"/>
      <c r="D177" s="11"/>
      <c r="E177" s="11" t="s">
        <v>367</v>
      </c>
      <c r="F177" s="11" t="s">
        <v>47</v>
      </c>
      <c r="G177" s="11"/>
    </row>
    <row r="178" ht="17.5" customHeight="1" spans="1:7">
      <c r="A178" s="39"/>
      <c r="B178" s="11"/>
      <c r="C178" s="11"/>
      <c r="D178" s="11"/>
      <c r="E178" s="11" t="s">
        <v>366</v>
      </c>
      <c r="F178" s="11" t="s">
        <v>47</v>
      </c>
      <c r="G178" s="11"/>
    </row>
    <row r="179" ht="17.5" customHeight="1" spans="1:7">
      <c r="A179" s="39"/>
      <c r="B179" s="11"/>
      <c r="C179" s="11">
        <v>2020243542</v>
      </c>
      <c r="D179" s="11" t="s">
        <v>371</v>
      </c>
      <c r="E179" s="11" t="s">
        <v>366</v>
      </c>
      <c r="F179" s="11" t="s">
        <v>31</v>
      </c>
      <c r="G179" s="11">
        <v>4</v>
      </c>
    </row>
    <row r="180" ht="17.5" customHeight="1" spans="1:7">
      <c r="A180" s="39"/>
      <c r="B180" s="11"/>
      <c r="C180" s="11"/>
      <c r="D180" s="11"/>
      <c r="E180" s="11" t="s">
        <v>366</v>
      </c>
      <c r="F180" s="11" t="s">
        <v>47</v>
      </c>
      <c r="G180" s="11"/>
    </row>
    <row r="181" ht="17.5" customHeight="1" spans="1:7">
      <c r="A181" s="39"/>
      <c r="B181" s="11" t="s">
        <v>162</v>
      </c>
      <c r="C181" s="11">
        <v>2021243406</v>
      </c>
      <c r="D181" s="11" t="s">
        <v>372</v>
      </c>
      <c r="E181" s="11" t="s">
        <v>373</v>
      </c>
      <c r="F181" s="11" t="s">
        <v>31</v>
      </c>
      <c r="G181" s="11">
        <v>15</v>
      </c>
    </row>
    <row r="182" ht="17.5" customHeight="1" spans="1:7">
      <c r="A182" s="39"/>
      <c r="B182" s="11"/>
      <c r="C182" s="11"/>
      <c r="D182" s="11"/>
      <c r="E182" s="11" t="s">
        <v>374</v>
      </c>
      <c r="F182" s="11" t="s">
        <v>31</v>
      </c>
      <c r="G182" s="11"/>
    </row>
    <row r="183" ht="17.5" customHeight="1" spans="1:7">
      <c r="A183" s="39"/>
      <c r="B183" s="11"/>
      <c r="C183" s="11"/>
      <c r="D183" s="11"/>
      <c r="E183" s="11" t="s">
        <v>375</v>
      </c>
      <c r="F183" s="11" t="s">
        <v>31</v>
      </c>
      <c r="G183" s="11"/>
    </row>
    <row r="184" ht="17.5" customHeight="1" spans="1:7">
      <c r="A184" s="39"/>
      <c r="B184" s="11"/>
      <c r="C184" s="11"/>
      <c r="D184" s="11"/>
      <c r="E184" s="11" t="s">
        <v>376</v>
      </c>
      <c r="F184" s="11" t="s">
        <v>239</v>
      </c>
      <c r="G184" s="11"/>
    </row>
    <row r="185" ht="17.5" customHeight="1" spans="1:7">
      <c r="A185" s="39"/>
      <c r="B185" s="11"/>
      <c r="C185" s="11"/>
      <c r="D185" s="11"/>
      <c r="E185" s="11" t="s">
        <v>377</v>
      </c>
      <c r="F185" s="11" t="s">
        <v>240</v>
      </c>
      <c r="G185" s="11"/>
    </row>
    <row r="186" ht="17.5" customHeight="1" spans="1:7">
      <c r="A186" s="39"/>
      <c r="B186" s="11"/>
      <c r="C186" s="11"/>
      <c r="D186" s="11"/>
      <c r="E186" s="11" t="s">
        <v>378</v>
      </c>
      <c r="F186" s="11" t="s">
        <v>239</v>
      </c>
      <c r="G186" s="11"/>
    </row>
    <row r="187" ht="17.5" customHeight="1" spans="1:7">
      <c r="A187" s="39"/>
      <c r="B187" s="11"/>
      <c r="C187" s="11"/>
      <c r="D187" s="11"/>
      <c r="E187" s="11" t="s">
        <v>379</v>
      </c>
      <c r="F187" s="11" t="s">
        <v>239</v>
      </c>
      <c r="G187" s="11"/>
    </row>
    <row r="188" ht="17.5" customHeight="1" spans="1:7">
      <c r="A188" s="39"/>
      <c r="B188" s="11"/>
      <c r="C188" s="11">
        <v>2021243404</v>
      </c>
      <c r="D188" s="11" t="s">
        <v>380</v>
      </c>
      <c r="E188" s="11" t="s">
        <v>381</v>
      </c>
      <c r="F188" s="11" t="s">
        <v>31</v>
      </c>
      <c r="G188" s="11">
        <v>2</v>
      </c>
    </row>
    <row r="189" ht="17.5" customHeight="1" spans="1:7">
      <c r="A189" s="39"/>
      <c r="B189" s="11" t="s">
        <v>165</v>
      </c>
      <c r="C189" s="11">
        <v>2021253223</v>
      </c>
      <c r="D189" s="11" t="s">
        <v>382</v>
      </c>
      <c r="E189" s="11" t="s">
        <v>383</v>
      </c>
      <c r="F189" s="11" t="s">
        <v>47</v>
      </c>
      <c r="G189" s="11">
        <v>2</v>
      </c>
    </row>
    <row r="190" ht="17.5" customHeight="1" spans="1:7">
      <c r="A190" s="39"/>
      <c r="B190" s="11" t="s">
        <v>159</v>
      </c>
      <c r="C190" s="11">
        <v>2021243244</v>
      </c>
      <c r="D190" s="11" t="s">
        <v>384</v>
      </c>
      <c r="E190" s="11" t="s">
        <v>385</v>
      </c>
      <c r="F190" s="11" t="s">
        <v>239</v>
      </c>
      <c r="G190" s="11">
        <v>2</v>
      </c>
    </row>
    <row r="191" ht="17.5" customHeight="1" spans="1:7">
      <c r="A191" s="39"/>
      <c r="B191" s="40" t="s">
        <v>161</v>
      </c>
      <c r="C191" s="11">
        <v>2021243340</v>
      </c>
      <c r="D191" s="11" t="s">
        <v>386</v>
      </c>
      <c r="E191" s="11" t="s">
        <v>377</v>
      </c>
      <c r="F191" s="11" t="s">
        <v>240</v>
      </c>
      <c r="G191" s="11">
        <v>3</v>
      </c>
    </row>
    <row r="192" ht="17.5" customHeight="1" spans="1:7">
      <c r="A192" s="39"/>
      <c r="B192" s="11" t="s">
        <v>167</v>
      </c>
      <c r="C192" s="11">
        <v>2021253417</v>
      </c>
      <c r="D192" s="11" t="s">
        <v>387</v>
      </c>
      <c r="E192" s="11" t="s">
        <v>388</v>
      </c>
      <c r="F192" s="11" t="s">
        <v>232</v>
      </c>
      <c r="G192" s="11">
        <v>2</v>
      </c>
    </row>
    <row r="193" ht="17.5" customHeight="1" spans="1:7">
      <c r="A193" s="39"/>
      <c r="B193" s="11" t="s">
        <v>168</v>
      </c>
      <c r="C193" s="11">
        <v>2021253530</v>
      </c>
      <c r="D193" s="11" t="s">
        <v>389</v>
      </c>
      <c r="E193" s="11" t="s">
        <v>390</v>
      </c>
      <c r="F193" s="11" t="s">
        <v>31</v>
      </c>
      <c r="G193" s="11">
        <v>16</v>
      </c>
    </row>
    <row r="194" ht="17.5" customHeight="1" spans="1:7">
      <c r="A194" s="39"/>
      <c r="B194" s="11"/>
      <c r="C194" s="11"/>
      <c r="D194" s="11"/>
      <c r="E194" s="11" t="s">
        <v>391</v>
      </c>
      <c r="F194" s="11" t="s">
        <v>31</v>
      </c>
      <c r="G194" s="11"/>
    </row>
    <row r="195" ht="17.5" customHeight="1" spans="1:7">
      <c r="A195" s="39"/>
      <c r="B195" s="11"/>
      <c r="C195" s="11"/>
      <c r="D195" s="11"/>
      <c r="E195" s="11" t="s">
        <v>392</v>
      </c>
      <c r="F195" s="11" t="s">
        <v>240</v>
      </c>
      <c r="G195" s="11"/>
    </row>
    <row r="196" ht="17.5" customHeight="1" spans="1:7">
      <c r="A196" s="39"/>
      <c r="B196" s="11"/>
      <c r="C196" s="11"/>
      <c r="D196" s="11"/>
      <c r="E196" s="11" t="s">
        <v>393</v>
      </c>
      <c r="F196" s="11" t="s">
        <v>239</v>
      </c>
      <c r="G196" s="11"/>
    </row>
    <row r="197" ht="17.5" customHeight="1" spans="1:7">
      <c r="A197" s="39"/>
      <c r="B197" s="11"/>
      <c r="C197" s="11"/>
      <c r="D197" s="11"/>
      <c r="E197" s="11" t="s">
        <v>394</v>
      </c>
      <c r="F197" s="11" t="s">
        <v>232</v>
      </c>
      <c r="G197" s="11"/>
    </row>
    <row r="198" ht="17.5" customHeight="1" spans="1:7">
      <c r="A198" s="39"/>
      <c r="B198" s="11"/>
      <c r="C198" s="11"/>
      <c r="D198" s="11"/>
      <c r="E198" s="11" t="s">
        <v>392</v>
      </c>
      <c r="F198" s="11" t="s">
        <v>240</v>
      </c>
      <c r="G198" s="11"/>
    </row>
    <row r="199" ht="17.5" customHeight="1" spans="1:7">
      <c r="A199" s="39"/>
      <c r="B199" s="11"/>
      <c r="C199" s="11"/>
      <c r="D199" s="11"/>
      <c r="E199" s="11" t="s">
        <v>395</v>
      </c>
      <c r="F199" s="11" t="s">
        <v>226</v>
      </c>
      <c r="G199" s="11"/>
    </row>
    <row r="200" ht="17.5" customHeight="1" spans="1:7">
      <c r="A200" s="39"/>
      <c r="B200" s="11"/>
      <c r="C200" s="11">
        <v>2021253504</v>
      </c>
      <c r="D200" s="11" t="s">
        <v>396</v>
      </c>
      <c r="E200" s="11" t="s">
        <v>391</v>
      </c>
      <c r="F200" s="11" t="s">
        <v>31</v>
      </c>
      <c r="G200" s="11">
        <v>14</v>
      </c>
    </row>
    <row r="201" ht="17.5" customHeight="1" spans="1:7">
      <c r="A201" s="39"/>
      <c r="B201" s="11"/>
      <c r="C201" s="11"/>
      <c r="D201" s="11"/>
      <c r="E201" s="11" t="s">
        <v>392</v>
      </c>
      <c r="F201" s="11" t="s">
        <v>240</v>
      </c>
      <c r="G201" s="11"/>
    </row>
    <row r="202" ht="17.5" customHeight="1" spans="1:7">
      <c r="A202" s="39"/>
      <c r="B202" s="11"/>
      <c r="C202" s="11"/>
      <c r="D202" s="11"/>
      <c r="E202" s="11" t="s">
        <v>393</v>
      </c>
      <c r="F202" s="11" t="s">
        <v>239</v>
      </c>
      <c r="G202" s="11"/>
    </row>
    <row r="203" ht="17.5" customHeight="1" spans="1:7">
      <c r="A203" s="39"/>
      <c r="B203" s="11"/>
      <c r="C203" s="11"/>
      <c r="D203" s="11"/>
      <c r="E203" s="11" t="s">
        <v>394</v>
      </c>
      <c r="F203" s="11" t="s">
        <v>232</v>
      </c>
      <c r="G203" s="11"/>
    </row>
    <row r="204" ht="17.5" customHeight="1" spans="1:7">
      <c r="A204" s="39"/>
      <c r="B204" s="11"/>
      <c r="C204" s="11"/>
      <c r="D204" s="11"/>
      <c r="E204" s="11" t="s">
        <v>392</v>
      </c>
      <c r="F204" s="11" t="s">
        <v>291</v>
      </c>
      <c r="G204" s="11"/>
    </row>
    <row r="205" ht="17.5" customHeight="1" spans="1:7">
      <c r="A205" s="39"/>
      <c r="B205" s="11"/>
      <c r="C205" s="11"/>
      <c r="D205" s="11"/>
      <c r="E205" s="11" t="s">
        <v>395</v>
      </c>
      <c r="F205" s="11" t="s">
        <v>226</v>
      </c>
      <c r="G205" s="11"/>
    </row>
    <row r="206" ht="17.5" customHeight="1" spans="1:7">
      <c r="A206" s="39"/>
      <c r="B206" s="11"/>
      <c r="C206" s="11">
        <v>2021253530</v>
      </c>
      <c r="D206" s="11" t="s">
        <v>397</v>
      </c>
      <c r="E206" s="11" t="s">
        <v>390</v>
      </c>
      <c r="F206" s="11" t="s">
        <v>31</v>
      </c>
      <c r="G206" s="11">
        <v>2</v>
      </c>
    </row>
    <row r="207" ht="17.5" customHeight="1" spans="1:7">
      <c r="A207" s="39"/>
      <c r="B207" s="11"/>
      <c r="C207" s="11">
        <v>2021253525</v>
      </c>
      <c r="D207" s="11" t="s">
        <v>398</v>
      </c>
      <c r="E207" s="11" t="s">
        <v>392</v>
      </c>
      <c r="F207" s="11" t="s">
        <v>240</v>
      </c>
      <c r="G207" s="11">
        <v>5</v>
      </c>
    </row>
    <row r="208" ht="17.5" customHeight="1" spans="1:7">
      <c r="A208" s="39"/>
      <c r="B208" s="11"/>
      <c r="C208" s="11"/>
      <c r="D208" s="11"/>
      <c r="E208" s="11" t="s">
        <v>393</v>
      </c>
      <c r="F208" s="11" t="s">
        <v>239</v>
      </c>
      <c r="G208" s="11"/>
    </row>
    <row r="209" ht="17.5" customHeight="1" spans="1:7">
      <c r="A209" s="39"/>
      <c r="B209" s="11"/>
      <c r="C209" s="11">
        <v>2021253534</v>
      </c>
      <c r="D209" s="11" t="s">
        <v>399</v>
      </c>
      <c r="E209" s="11" t="s">
        <v>392</v>
      </c>
      <c r="F209" s="11" t="s">
        <v>240</v>
      </c>
      <c r="G209" s="11">
        <v>5</v>
      </c>
    </row>
    <row r="210" ht="17.5" customHeight="1" spans="1:7">
      <c r="A210" s="39"/>
      <c r="B210" s="11"/>
      <c r="C210" s="11"/>
      <c r="D210" s="11"/>
      <c r="E210" s="11" t="s">
        <v>393</v>
      </c>
      <c r="F210" s="11" t="s">
        <v>239</v>
      </c>
      <c r="G210" s="11"/>
    </row>
    <row r="211" ht="17.5" customHeight="1" spans="1:7">
      <c r="A211" s="39"/>
      <c r="B211" s="11" t="s">
        <v>166</v>
      </c>
      <c r="C211" s="11">
        <v>2021253324</v>
      </c>
      <c r="D211" s="11" t="s">
        <v>400</v>
      </c>
      <c r="E211" s="11" t="s">
        <v>388</v>
      </c>
      <c r="F211" s="11" t="s">
        <v>47</v>
      </c>
      <c r="G211" s="11">
        <v>2</v>
      </c>
    </row>
    <row r="212" ht="17.5" customHeight="1" spans="1:7">
      <c r="A212" s="39"/>
      <c r="B212" s="11" t="s">
        <v>169</v>
      </c>
      <c r="C212" s="11">
        <v>2022253209</v>
      </c>
      <c r="D212" s="11" t="s">
        <v>401</v>
      </c>
      <c r="E212" s="11" t="s">
        <v>402</v>
      </c>
      <c r="F212" s="11" t="s">
        <v>232</v>
      </c>
      <c r="G212" s="11">
        <v>2</v>
      </c>
    </row>
    <row r="213" ht="17.5" customHeight="1" spans="1:7">
      <c r="A213" s="39"/>
      <c r="B213" s="11" t="s">
        <v>172</v>
      </c>
      <c r="C213" s="11">
        <v>2022243426</v>
      </c>
      <c r="D213" s="11" t="s">
        <v>403</v>
      </c>
      <c r="E213" s="11" t="s">
        <v>402</v>
      </c>
      <c r="F213" s="11" t="s">
        <v>226</v>
      </c>
      <c r="G213" s="11">
        <v>2</v>
      </c>
    </row>
    <row r="214" ht="17.5" customHeight="1" spans="1:7">
      <c r="A214" s="39"/>
      <c r="B214" s="11" t="s">
        <v>174</v>
      </c>
      <c r="C214" s="11">
        <v>2022243607</v>
      </c>
      <c r="D214" s="11" t="s">
        <v>404</v>
      </c>
      <c r="E214" s="11" t="s">
        <v>273</v>
      </c>
      <c r="F214" s="11" t="s">
        <v>239</v>
      </c>
      <c r="G214" s="11">
        <v>2</v>
      </c>
    </row>
    <row r="215" ht="17.5" customHeight="1" spans="1:7">
      <c r="A215" s="39"/>
      <c r="B215" s="11"/>
      <c r="C215" s="11">
        <v>2022243613</v>
      </c>
      <c r="D215" s="11" t="s">
        <v>405</v>
      </c>
      <c r="E215" s="11" t="s">
        <v>273</v>
      </c>
      <c r="F215" s="11" t="s">
        <v>239</v>
      </c>
      <c r="G215" s="11">
        <v>2</v>
      </c>
    </row>
    <row r="216" ht="17.5" customHeight="1" spans="1:7">
      <c r="A216" s="39"/>
      <c r="B216" s="11"/>
      <c r="C216" s="11">
        <v>2022243630</v>
      </c>
      <c r="D216" s="11" t="s">
        <v>406</v>
      </c>
      <c r="E216" s="11" t="s">
        <v>273</v>
      </c>
      <c r="F216" s="11" t="s">
        <v>239</v>
      </c>
      <c r="G216" s="11">
        <v>2</v>
      </c>
    </row>
    <row r="217" ht="17.5" customHeight="1" spans="1:7">
      <c r="A217" s="39"/>
      <c r="B217" s="11"/>
      <c r="C217" s="11">
        <v>2022243631</v>
      </c>
      <c r="D217" s="11" t="s">
        <v>407</v>
      </c>
      <c r="E217" s="11" t="s">
        <v>273</v>
      </c>
      <c r="F217" s="11" t="s">
        <v>239</v>
      </c>
      <c r="G217" s="11">
        <v>2</v>
      </c>
    </row>
    <row r="218" ht="17.5" customHeight="1" spans="1:7">
      <c r="A218" s="39"/>
      <c r="B218" s="11"/>
      <c r="C218" s="11">
        <v>2022243637</v>
      </c>
      <c r="D218" s="11" t="s">
        <v>408</v>
      </c>
      <c r="E218" s="11" t="s">
        <v>273</v>
      </c>
      <c r="F218" s="11" t="s">
        <v>239</v>
      </c>
      <c r="G218" s="11">
        <v>2</v>
      </c>
    </row>
    <row r="219" ht="17.5" customHeight="1" spans="1:7">
      <c r="A219" s="39"/>
      <c r="B219" s="11" t="s">
        <v>176</v>
      </c>
      <c r="C219" s="11">
        <v>2022253124</v>
      </c>
      <c r="D219" s="11" t="s">
        <v>409</v>
      </c>
      <c r="E219" s="11" t="s">
        <v>410</v>
      </c>
      <c r="F219" s="11" t="s">
        <v>239</v>
      </c>
      <c r="G219" s="11">
        <v>13</v>
      </c>
    </row>
    <row r="220" ht="17.5" customHeight="1" spans="1:7">
      <c r="A220" s="39"/>
      <c r="B220" s="11"/>
      <c r="C220" s="11"/>
      <c r="D220" s="11"/>
      <c r="E220" s="11" t="s">
        <v>411</v>
      </c>
      <c r="F220" s="11" t="s">
        <v>239</v>
      </c>
      <c r="G220" s="11"/>
    </row>
    <row r="221" ht="17.5" customHeight="1" spans="1:7">
      <c r="A221" s="39"/>
      <c r="B221" s="11"/>
      <c r="C221" s="11"/>
      <c r="D221" s="11"/>
      <c r="E221" s="11" t="s">
        <v>412</v>
      </c>
      <c r="F221" s="11" t="s">
        <v>239</v>
      </c>
      <c r="G221" s="11"/>
    </row>
    <row r="222" ht="17.5" customHeight="1" spans="1:7">
      <c r="A222" s="39"/>
      <c r="B222" s="11"/>
      <c r="C222" s="11"/>
      <c r="D222" s="11"/>
      <c r="E222" s="11" t="s">
        <v>413</v>
      </c>
      <c r="F222" s="11" t="s">
        <v>232</v>
      </c>
      <c r="G222" s="11"/>
    </row>
    <row r="223" ht="17.5" customHeight="1" spans="1:7">
      <c r="A223" s="39"/>
      <c r="B223" s="11"/>
      <c r="C223" s="11"/>
      <c r="D223" s="11"/>
      <c r="E223" s="11" t="s">
        <v>273</v>
      </c>
      <c r="F223" s="11" t="s">
        <v>226</v>
      </c>
      <c r="G223" s="11"/>
    </row>
    <row r="224" ht="17.5" customHeight="1" spans="1:7">
      <c r="A224" s="41"/>
      <c r="B224" s="11"/>
      <c r="C224" s="11"/>
      <c r="D224" s="11"/>
      <c r="E224" s="11" t="s">
        <v>414</v>
      </c>
      <c r="F224" s="11" t="s">
        <v>56</v>
      </c>
      <c r="G224" s="11"/>
    </row>
    <row r="225" ht="17.5" customHeight="1" spans="1:7">
      <c r="A225" s="15" t="s">
        <v>7</v>
      </c>
      <c r="B225" s="15" t="s">
        <v>199</v>
      </c>
      <c r="C225" s="15">
        <v>2021263440</v>
      </c>
      <c r="D225" s="15" t="s">
        <v>415</v>
      </c>
      <c r="E225" s="15" t="s">
        <v>416</v>
      </c>
      <c r="F225" s="15" t="s">
        <v>417</v>
      </c>
      <c r="G225" s="15">
        <v>8</v>
      </c>
    </row>
    <row r="226" ht="17.5" customHeight="1"/>
    <row r="227" ht="17.5" customHeight="1"/>
    <row r="228" ht="17.5" customHeight="1"/>
    <row r="229" ht="17.5" customHeight="1"/>
    <row r="230" ht="17.5" customHeight="1"/>
    <row r="231" ht="17.5" customHeight="1"/>
    <row r="232" ht="17.5" customHeight="1"/>
    <row r="233" ht="17.5" customHeight="1"/>
    <row r="234" ht="17.5" customHeight="1"/>
    <row r="235" ht="17.5" customHeight="1"/>
    <row r="236" ht="17.5" customHeight="1"/>
    <row r="237" ht="17.5" customHeight="1"/>
    <row r="238" ht="17.5" customHeight="1"/>
    <row r="239" ht="17.5" customHeight="1"/>
    <row r="240" ht="17.5" customHeight="1"/>
    <row r="241" ht="17.5" customHeight="1"/>
    <row r="242" ht="17.5" customHeight="1"/>
    <row r="243" ht="17.5" customHeight="1"/>
    <row r="244" ht="17.5" customHeight="1"/>
    <row r="245" ht="17.5" customHeight="1"/>
    <row r="246" ht="17.5" customHeight="1"/>
    <row r="247" ht="17.5" customHeight="1"/>
    <row r="248" ht="17.5" customHeight="1"/>
    <row r="249" ht="17.5" customHeight="1"/>
    <row r="250" ht="17.5" customHeight="1"/>
    <row r="251" ht="17.5" customHeight="1"/>
    <row r="252" ht="17.5" customHeight="1"/>
    <row r="253" ht="17.5" customHeight="1"/>
    <row r="254" ht="17.5" customHeight="1"/>
    <row r="255" ht="17.5" customHeight="1"/>
    <row r="256" ht="17.5" customHeight="1"/>
    <row r="257" ht="17.5" customHeight="1"/>
    <row r="258" ht="17.5" customHeight="1"/>
    <row r="259" ht="17.5" customHeight="1"/>
    <row r="260" ht="17.5" customHeight="1"/>
    <row r="261" ht="17.5" customHeight="1"/>
    <row r="262" ht="17.5" customHeight="1"/>
    <row r="263" ht="17.5" customHeight="1"/>
    <row r="264" ht="17.5" customHeight="1"/>
    <row r="265" ht="17.5" customHeight="1"/>
    <row r="266" ht="17.5" customHeight="1"/>
    <row r="267" ht="17.5" customHeight="1"/>
    <row r="268" ht="17.5" customHeight="1"/>
    <row r="269" ht="17.5" customHeight="1"/>
    <row r="270" ht="17.5" customHeight="1"/>
    <row r="271" ht="17.5" customHeight="1"/>
    <row r="272" ht="17.5" customHeight="1"/>
    <row r="273" ht="17.5" customHeight="1"/>
    <row r="274" ht="17.5" customHeight="1"/>
    <row r="275" ht="17.5" customHeight="1"/>
    <row r="276" ht="17.5" customHeight="1"/>
    <row r="277" ht="17.5" customHeight="1"/>
    <row r="278" ht="17.5" customHeight="1"/>
    <row r="279" ht="17.5" customHeight="1"/>
    <row r="280" ht="17.5" customHeight="1"/>
    <row r="281" ht="17.5" customHeight="1"/>
    <row r="282" ht="17.5" customHeight="1"/>
    <row r="283" ht="17.5" customHeight="1"/>
    <row r="284" ht="17.5" customHeight="1"/>
    <row r="285" ht="17.5" customHeight="1"/>
    <row r="286" ht="17.5" customHeight="1"/>
    <row r="287" ht="17.5" customHeight="1"/>
    <row r="288" ht="17.5" customHeight="1"/>
    <row r="289" ht="17.5" customHeight="1"/>
    <row r="290" ht="17.5" customHeight="1"/>
    <row r="291" ht="17.5" customHeight="1"/>
    <row r="292" ht="17.5" customHeight="1"/>
    <row r="293" ht="17.5" customHeight="1"/>
    <row r="294" ht="17.5" customHeight="1"/>
    <row r="295" ht="17.5" customHeight="1"/>
    <row r="296" ht="17.5" customHeight="1"/>
    <row r="297" ht="17.5" customHeight="1"/>
    <row r="298" ht="17.5" customHeight="1"/>
    <row r="299" ht="17.5" customHeight="1"/>
    <row r="300" ht="17.5" customHeight="1"/>
    <row r="301" ht="17.5" customHeight="1"/>
    <row r="302" ht="17.5" customHeight="1"/>
    <row r="303" ht="17.5" customHeight="1"/>
    <row r="304" ht="17.5" customHeight="1"/>
    <row r="305" ht="17.5" customHeight="1"/>
    <row r="306" ht="17.5" customHeight="1"/>
    <row r="307" ht="17.5" customHeight="1"/>
    <row r="308" ht="17.5" customHeight="1"/>
    <row r="309" ht="17.5" customHeight="1"/>
    <row r="310" ht="17.5" customHeight="1"/>
    <row r="311" ht="17.5" customHeight="1"/>
    <row r="312" ht="17.5" customHeight="1"/>
    <row r="313" ht="17.5" customHeight="1"/>
    <row r="314" ht="17.5" customHeight="1"/>
    <row r="315" ht="17.5" customHeight="1"/>
    <row r="316" ht="17.5" customHeight="1"/>
    <row r="317" ht="17.5" customHeight="1"/>
    <row r="318" ht="17.5" customHeight="1"/>
    <row r="319" ht="17.5" customHeight="1"/>
    <row r="320" ht="17.5" customHeight="1"/>
    <row r="321" ht="17.5" customHeight="1"/>
    <row r="322" ht="17.5" customHeight="1"/>
    <row r="323" ht="17.5" customHeight="1"/>
    <row r="324" ht="17.5" customHeight="1"/>
    <row r="325" ht="17.5" customHeight="1"/>
    <row r="326" ht="17.5" customHeight="1"/>
    <row r="327" ht="17.5" customHeight="1"/>
    <row r="328" ht="17.5" customHeight="1"/>
    <row r="329" ht="17.5" customHeight="1"/>
    <row r="330" ht="17.5" customHeight="1"/>
    <row r="331" ht="17.5" customHeight="1"/>
    <row r="332" ht="17.5" customHeight="1"/>
    <row r="333" ht="17.5" customHeight="1"/>
    <row r="334" ht="17.5" customHeight="1"/>
    <row r="335" ht="17.5" customHeight="1"/>
    <row r="336" ht="17.5" customHeight="1"/>
    <row r="337" ht="17.5" customHeight="1"/>
    <row r="338" ht="17.5" customHeight="1"/>
    <row r="339" ht="17.5" customHeight="1"/>
    <row r="340" ht="17.5" customHeight="1"/>
    <row r="341" ht="17.5" customHeight="1"/>
    <row r="342" ht="17.5" customHeight="1"/>
    <row r="343" ht="17.5" customHeight="1"/>
    <row r="344" ht="17.5" customHeight="1"/>
    <row r="345" ht="17.5" customHeight="1"/>
    <row r="346" ht="17.5" customHeight="1"/>
    <row r="347" ht="17.5" customHeight="1"/>
    <row r="348" ht="17.5" customHeight="1"/>
    <row r="349" ht="17.5" customHeight="1"/>
    <row r="350" ht="17.5" customHeight="1"/>
    <row r="351" ht="17.5" customHeight="1"/>
    <row r="352" ht="17.5" customHeight="1"/>
    <row r="353" ht="17.5" customHeight="1"/>
    <row r="354" ht="17.5" customHeight="1"/>
    <row r="355" ht="17.5" customHeight="1"/>
    <row r="356" ht="17.5" customHeight="1"/>
    <row r="357" ht="17.5" customHeight="1"/>
    <row r="358" ht="17.5" customHeight="1"/>
    <row r="359" ht="17.5" customHeight="1"/>
    <row r="360" ht="17.5" customHeight="1"/>
    <row r="361" ht="17.5" customHeight="1"/>
    <row r="362" ht="17.5" customHeight="1"/>
    <row r="363" ht="17.5" customHeight="1"/>
    <row r="364" ht="17.5" customHeight="1"/>
    <row r="365" ht="17.5" customHeight="1"/>
    <row r="366" ht="17.5" customHeight="1"/>
    <row r="367" ht="17.5" customHeight="1"/>
    <row r="368" ht="17.5" customHeight="1"/>
    <row r="369" ht="17.5" customHeight="1"/>
    <row r="370" ht="17.5" customHeight="1"/>
    <row r="371" ht="17.5" customHeight="1"/>
    <row r="372" ht="17.5" customHeight="1"/>
    <row r="373" ht="17.5" customHeight="1"/>
    <row r="374" ht="17.5" customHeight="1"/>
    <row r="375" ht="17.5" customHeight="1"/>
    <row r="376" ht="17.5" customHeight="1"/>
    <row r="377" ht="17.5" customHeight="1"/>
    <row r="378" ht="17.5" customHeight="1"/>
    <row r="379" ht="17.5" customHeight="1"/>
    <row r="380" ht="17.5" customHeight="1"/>
    <row r="381" ht="17.5" customHeight="1"/>
    <row r="382" ht="17.5" customHeight="1"/>
    <row r="383" ht="17.5" customHeight="1"/>
    <row r="384" ht="17.5" customHeight="1"/>
    <row r="385" ht="17.5" customHeight="1"/>
    <row r="386" ht="17.5" customHeight="1"/>
    <row r="387" ht="17.5" customHeight="1"/>
    <row r="388" ht="17.5" customHeight="1"/>
  </sheetData>
  <mergeCells count="176">
    <mergeCell ref="A1:G1"/>
    <mergeCell ref="A3:A22"/>
    <mergeCell ref="A23:A106"/>
    <mergeCell ref="A107:A143"/>
    <mergeCell ref="A144:A224"/>
    <mergeCell ref="B3:B8"/>
    <mergeCell ref="B9:B13"/>
    <mergeCell ref="B14:B15"/>
    <mergeCell ref="B16:B18"/>
    <mergeCell ref="B19:B21"/>
    <mergeCell ref="B23:B24"/>
    <mergeCell ref="B25:B29"/>
    <mergeCell ref="B30:B44"/>
    <mergeCell ref="B46:B55"/>
    <mergeCell ref="B56:B57"/>
    <mergeCell ref="B58:B65"/>
    <mergeCell ref="B66:B95"/>
    <mergeCell ref="B96:B101"/>
    <mergeCell ref="B102:B103"/>
    <mergeCell ref="B104:B106"/>
    <mergeCell ref="B108:B109"/>
    <mergeCell ref="B110:B115"/>
    <mergeCell ref="B116:B126"/>
    <mergeCell ref="B127:B141"/>
    <mergeCell ref="B142:B143"/>
    <mergeCell ref="B144:B146"/>
    <mergeCell ref="B147:B161"/>
    <mergeCell ref="B163:B180"/>
    <mergeCell ref="B181:B188"/>
    <mergeCell ref="B193:B210"/>
    <mergeCell ref="B214:B218"/>
    <mergeCell ref="B219:B224"/>
    <mergeCell ref="C3:C6"/>
    <mergeCell ref="C9:C13"/>
    <mergeCell ref="C14:C15"/>
    <mergeCell ref="C25:C29"/>
    <mergeCell ref="C30:C32"/>
    <mergeCell ref="C33:C42"/>
    <mergeCell ref="C43:C44"/>
    <mergeCell ref="C46:C55"/>
    <mergeCell ref="C56:C57"/>
    <mergeCell ref="C58:C59"/>
    <mergeCell ref="C61:C62"/>
    <mergeCell ref="C66:C74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9"/>
    <mergeCell ref="C100:C101"/>
    <mergeCell ref="C102:C103"/>
    <mergeCell ref="C104:C106"/>
    <mergeCell ref="C108:C109"/>
    <mergeCell ref="C110:C115"/>
    <mergeCell ref="C116:C126"/>
    <mergeCell ref="C127:C133"/>
    <mergeCell ref="C134:C138"/>
    <mergeCell ref="C139:C141"/>
    <mergeCell ref="C147:C151"/>
    <mergeCell ref="C152:C156"/>
    <mergeCell ref="C157:C161"/>
    <mergeCell ref="C163:C166"/>
    <mergeCell ref="C167:C170"/>
    <mergeCell ref="C171:C174"/>
    <mergeCell ref="C175:C178"/>
    <mergeCell ref="C179:C180"/>
    <mergeCell ref="C181:C187"/>
    <mergeCell ref="C193:C199"/>
    <mergeCell ref="C200:C205"/>
    <mergeCell ref="C207:C208"/>
    <mergeCell ref="C209:C210"/>
    <mergeCell ref="C219:C224"/>
    <mergeCell ref="D3:D6"/>
    <mergeCell ref="D9:D13"/>
    <mergeCell ref="D14:D15"/>
    <mergeCell ref="D25:D29"/>
    <mergeCell ref="D30:D32"/>
    <mergeCell ref="D33:D42"/>
    <mergeCell ref="D43:D44"/>
    <mergeCell ref="D46:D55"/>
    <mergeCell ref="D56:D57"/>
    <mergeCell ref="D58:D59"/>
    <mergeCell ref="D61:D62"/>
    <mergeCell ref="D66:D74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9"/>
    <mergeCell ref="D100:D101"/>
    <mergeCell ref="D102:D103"/>
    <mergeCell ref="D104:D106"/>
    <mergeCell ref="D108:D109"/>
    <mergeCell ref="D110:D115"/>
    <mergeCell ref="D116:D126"/>
    <mergeCell ref="D127:D133"/>
    <mergeCell ref="D134:D138"/>
    <mergeCell ref="D139:D141"/>
    <mergeCell ref="D147:D151"/>
    <mergeCell ref="D152:D156"/>
    <mergeCell ref="D157:D161"/>
    <mergeCell ref="D163:D166"/>
    <mergeCell ref="D167:D170"/>
    <mergeCell ref="D171:D174"/>
    <mergeCell ref="D175:D178"/>
    <mergeCell ref="D179:D180"/>
    <mergeCell ref="D181:D187"/>
    <mergeCell ref="D193:D199"/>
    <mergeCell ref="D200:D205"/>
    <mergeCell ref="D207:D208"/>
    <mergeCell ref="D209:D210"/>
    <mergeCell ref="D219:D224"/>
    <mergeCell ref="F108:F109"/>
    <mergeCell ref="F110:F115"/>
    <mergeCell ref="F116:F126"/>
    <mergeCell ref="F127:F133"/>
    <mergeCell ref="F134:F138"/>
    <mergeCell ref="F139:F141"/>
    <mergeCell ref="G3:G6"/>
    <mergeCell ref="G9:G13"/>
    <mergeCell ref="G14:G15"/>
    <mergeCell ref="G25:G29"/>
    <mergeCell ref="G30:G32"/>
    <mergeCell ref="G33:G42"/>
    <mergeCell ref="G43:G44"/>
    <mergeCell ref="G46:G55"/>
    <mergeCell ref="G56:G57"/>
    <mergeCell ref="G58:G59"/>
    <mergeCell ref="G61:G62"/>
    <mergeCell ref="G66:G74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9"/>
    <mergeCell ref="G100:G101"/>
    <mergeCell ref="G102:G103"/>
    <mergeCell ref="G104:G106"/>
    <mergeCell ref="G108:G109"/>
    <mergeCell ref="G110:G115"/>
    <mergeCell ref="G116:G126"/>
    <mergeCell ref="G127:G133"/>
    <mergeCell ref="G134:G138"/>
    <mergeCell ref="G139:G141"/>
    <mergeCell ref="G147:G151"/>
    <mergeCell ref="G152:G156"/>
    <mergeCell ref="G157:G161"/>
    <mergeCell ref="G163:G166"/>
    <mergeCell ref="G167:G170"/>
    <mergeCell ref="G171:G174"/>
    <mergeCell ref="G175:G178"/>
    <mergeCell ref="G179:G180"/>
    <mergeCell ref="G181:G187"/>
    <mergeCell ref="G193:G199"/>
    <mergeCell ref="G200:G205"/>
    <mergeCell ref="G207:G208"/>
    <mergeCell ref="G209:G210"/>
    <mergeCell ref="G219:G224"/>
  </mergeCells>
  <dataValidations count="1">
    <dataValidation type="list" allowBlank="1" showErrorMessage="1" sqref="B29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5" sqref="I15"/>
    </sheetView>
  </sheetViews>
  <sheetFormatPr defaultColWidth="9" defaultRowHeight="14.4"/>
  <cols>
    <col min="1" max="1" width="14.7222222222222" customWidth="1"/>
    <col min="2" max="2" width="10" customWidth="1"/>
    <col min="3" max="3" width="7.81481481481481" customWidth="1"/>
    <col min="4" max="4" width="10.6666666666667" customWidth="1"/>
    <col min="5" max="5" width="10" customWidth="1"/>
    <col min="6" max="6" width="8.36111111111111" customWidth="1"/>
  </cols>
  <sheetData>
    <row r="1" ht="20.4" spans="1:13">
      <c r="A1" s="24" t="s">
        <v>418</v>
      </c>
      <c r="B1" s="25"/>
      <c r="C1" s="25"/>
      <c r="D1" s="25"/>
      <c r="E1" s="25"/>
      <c r="F1" s="26"/>
      <c r="G1" s="27"/>
      <c r="H1" s="27"/>
      <c r="I1" s="27"/>
      <c r="J1" s="27"/>
      <c r="K1" s="27"/>
      <c r="L1" s="27"/>
      <c r="M1" s="27"/>
    </row>
    <row r="2" ht="15.6" spans="1:6">
      <c r="A2" s="28" t="s">
        <v>17</v>
      </c>
      <c r="B2" s="28" t="s">
        <v>419</v>
      </c>
      <c r="C2" s="28" t="s">
        <v>21</v>
      </c>
      <c r="D2" s="29" t="s">
        <v>420</v>
      </c>
      <c r="E2" s="28" t="s">
        <v>23</v>
      </c>
      <c r="F2" s="28" t="s">
        <v>26</v>
      </c>
    </row>
    <row r="3" ht="15.6" spans="1:6">
      <c r="A3" s="15" t="s">
        <v>4</v>
      </c>
      <c r="B3" s="15">
        <v>20233032</v>
      </c>
      <c r="C3" s="11" t="s">
        <v>421</v>
      </c>
      <c r="D3" s="11">
        <v>9.19</v>
      </c>
      <c r="E3" s="11">
        <v>2</v>
      </c>
      <c r="F3" s="11" t="s">
        <v>422</v>
      </c>
    </row>
    <row r="4" ht="15.6" spans="1:6">
      <c r="A4" s="15"/>
      <c r="B4" s="15"/>
      <c r="C4" s="11" t="s">
        <v>423</v>
      </c>
      <c r="D4" s="11"/>
      <c r="E4" s="11"/>
      <c r="F4" s="11" t="s">
        <v>422</v>
      </c>
    </row>
    <row r="5" ht="15.6" spans="1:6">
      <c r="A5" s="15"/>
      <c r="B5" s="11">
        <v>20232933</v>
      </c>
      <c r="C5" s="11" t="s">
        <v>424</v>
      </c>
      <c r="D5" s="11">
        <v>9.21</v>
      </c>
      <c r="E5" s="11">
        <v>2</v>
      </c>
      <c r="F5" s="11" t="s">
        <v>422</v>
      </c>
    </row>
    <row r="6" ht="15.6" spans="1:6">
      <c r="A6" s="15"/>
      <c r="B6" s="11"/>
      <c r="C6" s="11" t="s">
        <v>425</v>
      </c>
      <c r="D6" s="11"/>
      <c r="E6" s="11"/>
      <c r="F6" s="11" t="s">
        <v>422</v>
      </c>
    </row>
    <row r="7" ht="15.6" spans="1:6">
      <c r="A7" s="15"/>
      <c r="B7" s="11"/>
      <c r="C7" s="11" t="s">
        <v>426</v>
      </c>
      <c r="D7" s="11"/>
      <c r="E7" s="11"/>
      <c r="F7" s="11" t="s">
        <v>422</v>
      </c>
    </row>
    <row r="8" ht="15.6" spans="1:6">
      <c r="A8" s="15" t="s">
        <v>7</v>
      </c>
      <c r="B8" s="11">
        <v>20232635</v>
      </c>
      <c r="C8" s="11" t="s">
        <v>427</v>
      </c>
      <c r="D8" s="11">
        <v>9.17</v>
      </c>
      <c r="E8" s="11">
        <v>2</v>
      </c>
      <c r="F8" s="11" t="s">
        <v>422</v>
      </c>
    </row>
    <row r="9" ht="15.6" spans="1:6">
      <c r="A9" s="15"/>
      <c r="B9" s="11">
        <v>20232636</v>
      </c>
      <c r="C9" s="11" t="s">
        <v>428</v>
      </c>
      <c r="D9" s="11">
        <v>9.19</v>
      </c>
      <c r="E9" s="11">
        <v>2</v>
      </c>
      <c r="F9" s="11" t="s">
        <v>429</v>
      </c>
    </row>
  </sheetData>
  <mergeCells count="9">
    <mergeCell ref="A1:F1"/>
    <mergeCell ref="A3:A7"/>
    <mergeCell ref="A8:A9"/>
    <mergeCell ref="B3:B4"/>
    <mergeCell ref="B5:B7"/>
    <mergeCell ref="D3:D4"/>
    <mergeCell ref="D5:D7"/>
    <mergeCell ref="E3:E4"/>
    <mergeCell ref="E5:E7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L17" sqref="L17"/>
    </sheetView>
  </sheetViews>
  <sheetFormatPr defaultColWidth="9" defaultRowHeight="14.4"/>
  <cols>
    <col min="1" max="1" width="17.0925925925926" customWidth="1"/>
    <col min="2" max="2" width="5.62962962962963" customWidth="1"/>
    <col min="3" max="3" width="14.7222222222222" customWidth="1"/>
    <col min="4" max="11" width="7.81481481481481" customWidth="1"/>
    <col min="12" max="12" width="7.72222222222222" customWidth="1"/>
    <col min="13" max="15" width="7.81481481481481" customWidth="1"/>
    <col min="16" max="16" width="10" customWidth="1"/>
    <col min="17" max="17" width="28.8148148148148" customWidth="1"/>
    <col min="18" max="18" width="24.1759259259259" customWidth="1"/>
  </cols>
  <sheetData>
    <row r="1" ht="15.6" spans="1:19">
      <c r="A1" s="12" t="s">
        <v>430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31.2" spans="1:19">
      <c r="A2" s="13" t="s">
        <v>17</v>
      </c>
      <c r="B2" s="13" t="s">
        <v>66</v>
      </c>
      <c r="C2" s="13" t="s">
        <v>18</v>
      </c>
      <c r="D2" s="14" t="s">
        <v>431</v>
      </c>
      <c r="E2" s="14" t="s">
        <v>432</v>
      </c>
      <c r="F2" s="14" t="s">
        <v>433</v>
      </c>
      <c r="G2" s="14" t="s">
        <v>434</v>
      </c>
      <c r="H2" s="14" t="s">
        <v>435</v>
      </c>
      <c r="I2" s="14" t="s">
        <v>436</v>
      </c>
      <c r="J2" s="14" t="s">
        <v>437</v>
      </c>
      <c r="K2" s="14" t="s">
        <v>438</v>
      </c>
      <c r="L2" s="14" t="s">
        <v>439</v>
      </c>
      <c r="M2" s="14" t="s">
        <v>440</v>
      </c>
      <c r="N2" s="14" t="s">
        <v>441</v>
      </c>
      <c r="O2" s="18" t="s">
        <v>442</v>
      </c>
      <c r="P2" s="14" t="s">
        <v>443</v>
      </c>
      <c r="Q2" s="13" t="s">
        <v>26</v>
      </c>
      <c r="R2" s="13" t="s">
        <v>444</v>
      </c>
      <c r="S2" s="21"/>
    </row>
    <row r="3" ht="15.6" spans="1:21">
      <c r="A3" s="15" t="s">
        <v>4</v>
      </c>
      <c r="B3" s="15">
        <v>1</v>
      </c>
      <c r="C3" s="11">
        <v>20232331</v>
      </c>
      <c r="D3" s="11" t="s">
        <v>445</v>
      </c>
      <c r="E3" s="11" t="s">
        <v>445</v>
      </c>
      <c r="F3" s="11" t="s">
        <v>445</v>
      </c>
      <c r="G3" s="11" t="s">
        <v>445</v>
      </c>
      <c r="H3" s="11" t="s">
        <v>445</v>
      </c>
      <c r="I3" s="11" t="s">
        <v>445</v>
      </c>
      <c r="J3" s="11" t="s">
        <v>445</v>
      </c>
      <c r="K3" s="11" t="s">
        <v>445</v>
      </c>
      <c r="L3" s="11" t="s">
        <v>445</v>
      </c>
      <c r="M3" s="11" t="s">
        <v>445</v>
      </c>
      <c r="N3" s="11" t="s">
        <v>445</v>
      </c>
      <c r="O3" s="11" t="s">
        <v>445</v>
      </c>
      <c r="P3" s="11" t="s">
        <v>445</v>
      </c>
      <c r="Q3" s="11"/>
      <c r="R3" s="11"/>
      <c r="S3" s="22"/>
      <c r="T3" s="23"/>
      <c r="U3" s="23"/>
    </row>
    <row r="4" ht="15.6" spans="1:21">
      <c r="A4" s="15"/>
      <c r="B4" s="15">
        <v>2</v>
      </c>
      <c r="C4" s="11">
        <v>20232332</v>
      </c>
      <c r="D4" s="11" t="s">
        <v>445</v>
      </c>
      <c r="E4" s="11" t="s">
        <v>445</v>
      </c>
      <c r="F4" s="11" t="s">
        <v>445</v>
      </c>
      <c r="G4" s="11" t="s">
        <v>445</v>
      </c>
      <c r="H4" s="11" t="s">
        <v>445</v>
      </c>
      <c r="I4" s="11" t="s">
        <v>445</v>
      </c>
      <c r="J4" s="11" t="s">
        <v>445</v>
      </c>
      <c r="K4" s="11" t="s">
        <v>445</v>
      </c>
      <c r="L4" s="11" t="s">
        <v>445</v>
      </c>
      <c r="M4" s="11" t="s">
        <v>445</v>
      </c>
      <c r="N4" s="11" t="s">
        <v>445</v>
      </c>
      <c r="O4" s="11" t="s">
        <v>445</v>
      </c>
      <c r="P4" s="11" t="s">
        <v>445</v>
      </c>
      <c r="Q4" s="11"/>
      <c r="R4" s="11"/>
      <c r="S4" s="22"/>
      <c r="T4" s="23"/>
      <c r="U4" s="23"/>
    </row>
    <row r="5" ht="15.6" spans="1:21">
      <c r="A5" s="15"/>
      <c r="B5" s="15">
        <v>3</v>
      </c>
      <c r="C5" s="11">
        <v>20232333</v>
      </c>
      <c r="D5" s="11" t="s">
        <v>445</v>
      </c>
      <c r="E5" s="11" t="s">
        <v>445</v>
      </c>
      <c r="F5" s="11" t="s">
        <v>445</v>
      </c>
      <c r="G5" s="11" t="s">
        <v>445</v>
      </c>
      <c r="H5" s="11" t="s">
        <v>445</v>
      </c>
      <c r="I5" s="11" t="s">
        <v>445</v>
      </c>
      <c r="J5" s="11" t="s">
        <v>445</v>
      </c>
      <c r="K5" s="11" t="s">
        <v>445</v>
      </c>
      <c r="L5" s="11" t="s">
        <v>445</v>
      </c>
      <c r="M5" s="11" t="s">
        <v>445</v>
      </c>
      <c r="N5" s="11" t="s">
        <v>445</v>
      </c>
      <c r="O5" s="11" t="s">
        <v>445</v>
      </c>
      <c r="P5" s="11" t="s">
        <v>445</v>
      </c>
      <c r="Q5" s="11"/>
      <c r="R5" s="11"/>
      <c r="S5" s="22"/>
      <c r="T5" s="23"/>
      <c r="U5" s="23"/>
    </row>
    <row r="6" ht="15.6" spans="1:21">
      <c r="A6" s="15"/>
      <c r="B6" s="15">
        <v>4</v>
      </c>
      <c r="C6" s="11">
        <v>20232931</v>
      </c>
      <c r="D6" s="11" t="s">
        <v>445</v>
      </c>
      <c r="E6" s="11" t="s">
        <v>445</v>
      </c>
      <c r="F6" s="11" t="s">
        <v>445</v>
      </c>
      <c r="G6" s="11" t="s">
        <v>445</v>
      </c>
      <c r="H6" s="11" t="s">
        <v>445</v>
      </c>
      <c r="I6" s="11" t="s">
        <v>445</v>
      </c>
      <c r="J6" s="11">
        <v>5</v>
      </c>
      <c r="K6" s="11">
        <v>5</v>
      </c>
      <c r="L6" s="11" t="s">
        <v>445</v>
      </c>
      <c r="M6" s="11" t="s">
        <v>445</v>
      </c>
      <c r="N6" s="19">
        <f t="shared" ref="N4:N25" si="0">SUM(D6:M6)</f>
        <v>10</v>
      </c>
      <c r="O6" s="20">
        <f t="shared" ref="O4:O25" si="1">AVERAGE(N6/5)</f>
        <v>2</v>
      </c>
      <c r="P6" s="11">
        <f t="shared" ref="P4:P12" si="2">RANK(O6,O$3:O$12)</f>
        <v>1</v>
      </c>
      <c r="Q6" s="11"/>
      <c r="R6" s="11"/>
      <c r="S6" s="22"/>
      <c r="T6" s="23"/>
      <c r="U6" s="23"/>
    </row>
    <row r="7" ht="15.6" spans="1:21">
      <c r="A7" s="15"/>
      <c r="B7" s="15">
        <v>5</v>
      </c>
      <c r="C7" s="11">
        <v>20232932</v>
      </c>
      <c r="D7" s="11" t="s">
        <v>445</v>
      </c>
      <c r="E7" s="11" t="s">
        <v>445</v>
      </c>
      <c r="F7" s="11" t="s">
        <v>445</v>
      </c>
      <c r="G7" s="11" t="s">
        <v>445</v>
      </c>
      <c r="H7" s="11" t="s">
        <v>445</v>
      </c>
      <c r="I7" s="11" t="s">
        <v>445</v>
      </c>
      <c r="J7" s="11">
        <v>5</v>
      </c>
      <c r="K7" s="11">
        <v>5</v>
      </c>
      <c r="L7" s="11" t="s">
        <v>445</v>
      </c>
      <c r="M7" s="11" t="s">
        <v>445</v>
      </c>
      <c r="N7" s="19">
        <f t="shared" si="0"/>
        <v>10</v>
      </c>
      <c r="O7" s="20">
        <f t="shared" si="1"/>
        <v>2</v>
      </c>
      <c r="P7" s="11">
        <f t="shared" si="2"/>
        <v>1</v>
      </c>
      <c r="Q7" s="11"/>
      <c r="R7" s="11"/>
      <c r="S7" s="22"/>
      <c r="T7" s="23"/>
      <c r="U7" s="23"/>
    </row>
    <row r="8" ht="15.6" spans="1:21">
      <c r="A8" s="15"/>
      <c r="B8" s="15">
        <v>6</v>
      </c>
      <c r="C8" s="11">
        <v>20232933</v>
      </c>
      <c r="D8" s="11" t="s">
        <v>445</v>
      </c>
      <c r="E8" s="11" t="s">
        <v>445</v>
      </c>
      <c r="F8" s="11" t="s">
        <v>445</v>
      </c>
      <c r="G8" s="11" t="s">
        <v>445</v>
      </c>
      <c r="H8" s="11" t="s">
        <v>445</v>
      </c>
      <c r="I8" s="11" t="s">
        <v>445</v>
      </c>
      <c r="J8" s="11">
        <v>5</v>
      </c>
      <c r="K8" s="11">
        <v>5</v>
      </c>
      <c r="L8" s="11" t="s">
        <v>445</v>
      </c>
      <c r="M8" s="11" t="s">
        <v>445</v>
      </c>
      <c r="N8" s="19">
        <f t="shared" si="0"/>
        <v>10</v>
      </c>
      <c r="O8" s="20">
        <f t="shared" si="1"/>
        <v>2</v>
      </c>
      <c r="P8" s="11">
        <f t="shared" si="2"/>
        <v>1</v>
      </c>
      <c r="Q8" s="11"/>
      <c r="R8" s="11"/>
      <c r="S8" s="22"/>
      <c r="T8" s="23"/>
      <c r="U8" s="23"/>
    </row>
    <row r="9" ht="15.6" spans="1:21">
      <c r="A9" s="15"/>
      <c r="B9" s="15">
        <v>7</v>
      </c>
      <c r="C9" s="11">
        <v>20232934</v>
      </c>
      <c r="D9" s="11" t="s">
        <v>445</v>
      </c>
      <c r="E9" s="11" t="s">
        <v>445</v>
      </c>
      <c r="F9" s="11" t="s">
        <v>445</v>
      </c>
      <c r="G9" s="11" t="s">
        <v>445</v>
      </c>
      <c r="H9" s="11" t="s">
        <v>445</v>
      </c>
      <c r="I9" s="11" t="s">
        <v>445</v>
      </c>
      <c r="J9" s="11" t="s">
        <v>445</v>
      </c>
      <c r="K9" s="11" t="s">
        <v>445</v>
      </c>
      <c r="L9" s="11" t="s">
        <v>445</v>
      </c>
      <c r="M9" s="11" t="s">
        <v>445</v>
      </c>
      <c r="N9" s="11" t="s">
        <v>445</v>
      </c>
      <c r="O9" s="11" t="s">
        <v>445</v>
      </c>
      <c r="P9" s="11" t="s">
        <v>445</v>
      </c>
      <c r="Q9" s="11"/>
      <c r="R9" s="15"/>
      <c r="S9" s="22"/>
      <c r="T9" s="23"/>
      <c r="U9" s="23"/>
    </row>
    <row r="10" ht="15.6" spans="1:21">
      <c r="A10" s="15"/>
      <c r="B10" s="15">
        <v>8</v>
      </c>
      <c r="C10" s="11">
        <v>20233031</v>
      </c>
      <c r="D10" s="11" t="s">
        <v>445</v>
      </c>
      <c r="E10" s="11" t="s">
        <v>445</v>
      </c>
      <c r="F10" s="11">
        <v>5</v>
      </c>
      <c r="G10" s="11">
        <v>5</v>
      </c>
      <c r="H10" s="11" t="s">
        <v>445</v>
      </c>
      <c r="I10" s="11" t="s">
        <v>445</v>
      </c>
      <c r="J10" s="11" t="s">
        <v>445</v>
      </c>
      <c r="K10" s="11" t="s">
        <v>445</v>
      </c>
      <c r="L10" s="11" t="s">
        <v>445</v>
      </c>
      <c r="M10" s="11" t="s">
        <v>445</v>
      </c>
      <c r="N10" s="19">
        <f t="shared" si="0"/>
        <v>10</v>
      </c>
      <c r="O10" s="20">
        <f t="shared" si="1"/>
        <v>2</v>
      </c>
      <c r="P10" s="11">
        <f t="shared" si="2"/>
        <v>1</v>
      </c>
      <c r="Q10" s="11"/>
      <c r="R10" s="11"/>
      <c r="S10" s="22"/>
      <c r="T10" s="23"/>
      <c r="U10" s="23"/>
    </row>
    <row r="11" ht="15.6" spans="1:21">
      <c r="A11" s="15"/>
      <c r="B11" s="15">
        <v>9</v>
      </c>
      <c r="C11" s="11">
        <v>20233032</v>
      </c>
      <c r="D11" s="11" t="s">
        <v>445</v>
      </c>
      <c r="E11" s="11" t="s">
        <v>445</v>
      </c>
      <c r="F11" s="11">
        <v>5</v>
      </c>
      <c r="G11" s="11">
        <v>5</v>
      </c>
      <c r="H11" s="11" t="s">
        <v>445</v>
      </c>
      <c r="I11" s="11" t="s">
        <v>445</v>
      </c>
      <c r="J11" s="11" t="s">
        <v>445</v>
      </c>
      <c r="K11" s="11" t="s">
        <v>445</v>
      </c>
      <c r="L11" s="11" t="s">
        <v>445</v>
      </c>
      <c r="M11" s="11" t="s">
        <v>445</v>
      </c>
      <c r="N11" s="19">
        <f t="shared" si="0"/>
        <v>10</v>
      </c>
      <c r="O11" s="20">
        <f t="shared" si="1"/>
        <v>2</v>
      </c>
      <c r="P11" s="11">
        <f t="shared" si="2"/>
        <v>1</v>
      </c>
      <c r="Q11" s="11"/>
      <c r="R11" s="11"/>
      <c r="S11" s="22"/>
      <c r="T11" s="23"/>
      <c r="U11" s="23"/>
    </row>
    <row r="12" ht="15.6" spans="1:21">
      <c r="A12" s="15"/>
      <c r="B12" s="15">
        <v>10</v>
      </c>
      <c r="C12" s="11">
        <v>20233033</v>
      </c>
      <c r="D12" s="11" t="s">
        <v>445</v>
      </c>
      <c r="E12" s="11" t="s">
        <v>445</v>
      </c>
      <c r="F12" s="11">
        <v>5</v>
      </c>
      <c r="G12" s="11">
        <v>5</v>
      </c>
      <c r="H12" s="11" t="s">
        <v>445</v>
      </c>
      <c r="I12" s="11" t="s">
        <v>445</v>
      </c>
      <c r="J12" s="11" t="s">
        <v>445</v>
      </c>
      <c r="K12" s="11" t="s">
        <v>445</v>
      </c>
      <c r="L12" s="11" t="s">
        <v>445</v>
      </c>
      <c r="M12" s="11" t="s">
        <v>445</v>
      </c>
      <c r="N12" s="19">
        <f t="shared" si="0"/>
        <v>10</v>
      </c>
      <c r="O12" s="20">
        <f t="shared" si="1"/>
        <v>2</v>
      </c>
      <c r="P12" s="11">
        <f t="shared" si="2"/>
        <v>1</v>
      </c>
      <c r="Q12" s="11"/>
      <c r="R12" s="11"/>
      <c r="S12" s="22"/>
      <c r="T12" s="23"/>
      <c r="U12" s="23"/>
    </row>
    <row r="13" ht="15.6" spans="1:21">
      <c r="A13" s="16" t="s">
        <v>5</v>
      </c>
      <c r="B13" s="16">
        <v>1</v>
      </c>
      <c r="C13" s="16">
        <v>20232131</v>
      </c>
      <c r="D13" s="16" t="s">
        <v>445</v>
      </c>
      <c r="E13" s="16" t="s">
        <v>445</v>
      </c>
      <c r="F13" s="16" t="s">
        <v>445</v>
      </c>
      <c r="G13" s="16" t="s">
        <v>445</v>
      </c>
      <c r="H13" s="16" t="s">
        <v>445</v>
      </c>
      <c r="I13" s="16" t="s">
        <v>445</v>
      </c>
      <c r="J13" s="16" t="s">
        <v>445</v>
      </c>
      <c r="K13" s="16" t="s">
        <v>445</v>
      </c>
      <c r="L13" s="16" t="s">
        <v>445</v>
      </c>
      <c r="M13" s="16" t="s">
        <v>445</v>
      </c>
      <c r="N13" s="16" t="s">
        <v>445</v>
      </c>
      <c r="O13" s="16" t="s">
        <v>445</v>
      </c>
      <c r="P13" s="16" t="s">
        <v>445</v>
      </c>
      <c r="Q13" s="11"/>
      <c r="R13" s="11"/>
      <c r="S13" s="22"/>
      <c r="T13" s="23"/>
      <c r="U13" s="23"/>
    </row>
    <row r="14" ht="15.6" spans="1:21">
      <c r="A14" s="16"/>
      <c r="B14" s="16">
        <v>2</v>
      </c>
      <c r="C14" s="16">
        <v>20232132</v>
      </c>
      <c r="D14" s="16" t="s">
        <v>445</v>
      </c>
      <c r="E14" s="16" t="s">
        <v>445</v>
      </c>
      <c r="F14" s="16" t="s">
        <v>445</v>
      </c>
      <c r="G14" s="16" t="s">
        <v>445</v>
      </c>
      <c r="H14" s="16" t="s">
        <v>445</v>
      </c>
      <c r="I14" s="16" t="s">
        <v>445</v>
      </c>
      <c r="J14" s="16" t="s">
        <v>445</v>
      </c>
      <c r="K14" s="16" t="s">
        <v>445</v>
      </c>
      <c r="L14" s="16" t="s">
        <v>445</v>
      </c>
      <c r="M14" s="16" t="s">
        <v>445</v>
      </c>
      <c r="N14" s="16" t="s">
        <v>445</v>
      </c>
      <c r="O14" s="16" t="s">
        <v>445</v>
      </c>
      <c r="P14" s="16" t="s">
        <v>445</v>
      </c>
      <c r="Q14" s="11"/>
      <c r="R14" s="11"/>
      <c r="S14" s="22"/>
      <c r="T14" s="23"/>
      <c r="U14" s="23"/>
    </row>
    <row r="15" ht="15.6" spans="1:21">
      <c r="A15" s="16"/>
      <c r="B15" s="16">
        <v>3</v>
      </c>
      <c r="C15" s="16">
        <v>20232133</v>
      </c>
      <c r="D15" s="16" t="s">
        <v>445</v>
      </c>
      <c r="E15" s="16" t="s">
        <v>445</v>
      </c>
      <c r="F15" s="16" t="s">
        <v>445</v>
      </c>
      <c r="G15" s="16" t="s">
        <v>445</v>
      </c>
      <c r="H15" s="16" t="s">
        <v>445</v>
      </c>
      <c r="I15" s="16" t="s">
        <v>445</v>
      </c>
      <c r="J15" s="16" t="s">
        <v>445</v>
      </c>
      <c r="K15" s="16" t="s">
        <v>445</v>
      </c>
      <c r="L15" s="16" t="s">
        <v>445</v>
      </c>
      <c r="M15" s="16" t="s">
        <v>445</v>
      </c>
      <c r="N15" s="16" t="s">
        <v>445</v>
      </c>
      <c r="O15" s="16" t="s">
        <v>445</v>
      </c>
      <c r="P15" s="16" t="s">
        <v>445</v>
      </c>
      <c r="Q15" s="11"/>
      <c r="R15" s="11"/>
      <c r="S15" s="22"/>
      <c r="T15" s="23"/>
      <c r="U15" s="23"/>
    </row>
    <row r="16" ht="15.6" spans="1:21">
      <c r="A16" s="16"/>
      <c r="B16" s="16">
        <v>4</v>
      </c>
      <c r="C16" s="16">
        <v>20232134</v>
      </c>
      <c r="D16" s="16" t="s">
        <v>445</v>
      </c>
      <c r="E16" s="16" t="s">
        <v>445</v>
      </c>
      <c r="F16" s="16" t="s">
        <v>445</v>
      </c>
      <c r="G16" s="16" t="s">
        <v>445</v>
      </c>
      <c r="H16" s="16" t="s">
        <v>445</v>
      </c>
      <c r="I16" s="16" t="s">
        <v>445</v>
      </c>
      <c r="J16" s="16" t="s">
        <v>445</v>
      </c>
      <c r="K16" s="16" t="s">
        <v>445</v>
      </c>
      <c r="L16" s="16" t="s">
        <v>445</v>
      </c>
      <c r="M16" s="16" t="s">
        <v>445</v>
      </c>
      <c r="N16" s="16" t="s">
        <v>445</v>
      </c>
      <c r="O16" s="16" t="s">
        <v>445</v>
      </c>
      <c r="P16" s="16" t="s">
        <v>445</v>
      </c>
      <c r="Q16" s="11"/>
      <c r="R16" s="11"/>
      <c r="S16" s="22"/>
      <c r="T16" s="23"/>
      <c r="U16" s="23"/>
    </row>
    <row r="17" ht="15.6" spans="1:21">
      <c r="A17" s="16"/>
      <c r="B17" s="16">
        <v>5</v>
      </c>
      <c r="C17" s="16">
        <v>20232135</v>
      </c>
      <c r="D17" s="16" t="s">
        <v>445</v>
      </c>
      <c r="E17" s="16" t="s">
        <v>445</v>
      </c>
      <c r="F17" s="16" t="s">
        <v>445</v>
      </c>
      <c r="G17" s="16" t="s">
        <v>445</v>
      </c>
      <c r="H17" s="16" t="s">
        <v>445</v>
      </c>
      <c r="I17" s="16" t="s">
        <v>445</v>
      </c>
      <c r="J17" s="16" t="s">
        <v>445</v>
      </c>
      <c r="K17" s="16" t="s">
        <v>445</v>
      </c>
      <c r="L17" s="16" t="s">
        <v>445</v>
      </c>
      <c r="M17" s="16" t="s">
        <v>445</v>
      </c>
      <c r="N17" s="16" t="s">
        <v>445</v>
      </c>
      <c r="O17" s="16" t="s">
        <v>445</v>
      </c>
      <c r="P17" s="16" t="s">
        <v>445</v>
      </c>
      <c r="Q17" s="11"/>
      <c r="R17" s="11"/>
      <c r="S17" s="22"/>
      <c r="T17" s="23"/>
      <c r="U17" s="23"/>
    </row>
    <row r="18" ht="15.6" spans="1:21">
      <c r="A18" s="16"/>
      <c r="B18" s="16">
        <v>6</v>
      </c>
      <c r="C18" s="16">
        <v>20232136</v>
      </c>
      <c r="D18" s="16" t="s">
        <v>445</v>
      </c>
      <c r="E18" s="16" t="s">
        <v>445</v>
      </c>
      <c r="F18" s="16" t="s">
        <v>445</v>
      </c>
      <c r="G18" s="16" t="s">
        <v>445</v>
      </c>
      <c r="H18" s="16" t="s">
        <v>445</v>
      </c>
      <c r="I18" s="16" t="s">
        <v>445</v>
      </c>
      <c r="J18" s="16" t="s">
        <v>445</v>
      </c>
      <c r="K18" s="16" t="s">
        <v>445</v>
      </c>
      <c r="L18" s="16" t="s">
        <v>445</v>
      </c>
      <c r="M18" s="16" t="s">
        <v>445</v>
      </c>
      <c r="N18" s="16" t="s">
        <v>445</v>
      </c>
      <c r="O18" s="16" t="s">
        <v>445</v>
      </c>
      <c r="P18" s="16" t="s">
        <v>445</v>
      </c>
      <c r="Q18" s="11"/>
      <c r="R18" s="11"/>
      <c r="S18" s="22"/>
      <c r="T18" s="23"/>
      <c r="U18" s="23"/>
    </row>
    <row r="19" ht="15.6" spans="1:21">
      <c r="A19" s="17" t="s">
        <v>7</v>
      </c>
      <c r="B19" s="17">
        <v>1</v>
      </c>
      <c r="C19" s="16" t="s">
        <v>207</v>
      </c>
      <c r="D19" s="11">
        <v>5</v>
      </c>
      <c r="E19" s="11">
        <v>5</v>
      </c>
      <c r="F19" s="11">
        <v>5</v>
      </c>
      <c r="G19" s="11">
        <v>5</v>
      </c>
      <c r="H19" s="11">
        <v>5</v>
      </c>
      <c r="I19" s="11">
        <v>2</v>
      </c>
      <c r="J19" s="11" t="s">
        <v>445</v>
      </c>
      <c r="K19" s="11" t="s">
        <v>445</v>
      </c>
      <c r="L19" s="11" t="s">
        <v>445</v>
      </c>
      <c r="M19" s="11" t="s">
        <v>445</v>
      </c>
      <c r="N19" s="19">
        <f t="shared" si="0"/>
        <v>27</v>
      </c>
      <c r="O19" s="20">
        <f t="shared" si="1"/>
        <v>5.4</v>
      </c>
      <c r="P19" s="11">
        <f>RANK(O19,O$19:O$24)</f>
        <v>6</v>
      </c>
      <c r="Q19" s="11" t="s">
        <v>446</v>
      </c>
      <c r="R19" s="11" t="s">
        <v>447</v>
      </c>
      <c r="S19" s="22"/>
      <c r="T19" s="23"/>
      <c r="U19" s="23"/>
    </row>
    <row r="20" ht="15.6" spans="1:21">
      <c r="A20" s="17"/>
      <c r="B20" s="17">
        <v>2</v>
      </c>
      <c r="C20" s="16" t="s">
        <v>208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5</v>
      </c>
      <c r="J20" s="11" t="s">
        <v>445</v>
      </c>
      <c r="K20" s="11" t="s">
        <v>445</v>
      </c>
      <c r="L20" s="11" t="s">
        <v>445</v>
      </c>
      <c r="M20" s="11" t="s">
        <v>445</v>
      </c>
      <c r="N20" s="19">
        <f t="shared" si="0"/>
        <v>30</v>
      </c>
      <c r="O20" s="20">
        <f t="shared" si="1"/>
        <v>6</v>
      </c>
      <c r="P20" s="11">
        <f t="shared" ref="P20:P24" si="3">RANK(O20,O$19:O$24)</f>
        <v>1</v>
      </c>
      <c r="Q20" s="11" t="s">
        <v>446</v>
      </c>
      <c r="R20" s="11"/>
      <c r="S20" s="22"/>
      <c r="T20" s="23"/>
      <c r="U20" s="23"/>
    </row>
    <row r="21" ht="15.6" spans="1:21">
      <c r="A21" s="17"/>
      <c r="B21" s="17">
        <v>3</v>
      </c>
      <c r="C21" s="16" t="s">
        <v>209</v>
      </c>
      <c r="D21" s="11">
        <v>5</v>
      </c>
      <c r="E21" s="11">
        <v>5</v>
      </c>
      <c r="F21" s="11">
        <v>5</v>
      </c>
      <c r="G21" s="11">
        <v>5</v>
      </c>
      <c r="H21" s="11">
        <v>5</v>
      </c>
      <c r="I21" s="11">
        <v>3</v>
      </c>
      <c r="J21" s="11" t="s">
        <v>445</v>
      </c>
      <c r="K21" s="11" t="s">
        <v>445</v>
      </c>
      <c r="L21" s="11" t="s">
        <v>445</v>
      </c>
      <c r="M21" s="11" t="s">
        <v>445</v>
      </c>
      <c r="N21" s="19">
        <f t="shared" si="0"/>
        <v>28</v>
      </c>
      <c r="O21" s="20">
        <f t="shared" si="1"/>
        <v>5.6</v>
      </c>
      <c r="P21" s="11">
        <f t="shared" si="3"/>
        <v>4</v>
      </c>
      <c r="Q21" s="11" t="s">
        <v>446</v>
      </c>
      <c r="R21" s="11" t="s">
        <v>448</v>
      </c>
      <c r="S21" s="22"/>
      <c r="T21" s="23"/>
      <c r="U21" s="23"/>
    </row>
    <row r="22" ht="15.6" spans="1:21">
      <c r="A22" s="17"/>
      <c r="B22" s="17">
        <v>4</v>
      </c>
      <c r="C22" s="16" t="s">
        <v>210</v>
      </c>
      <c r="D22" s="11">
        <v>5</v>
      </c>
      <c r="E22" s="11">
        <v>5</v>
      </c>
      <c r="F22" s="11">
        <v>5</v>
      </c>
      <c r="G22" s="11">
        <v>5</v>
      </c>
      <c r="H22" s="11">
        <v>5</v>
      </c>
      <c r="I22" s="11">
        <v>3</v>
      </c>
      <c r="J22" s="11" t="s">
        <v>445</v>
      </c>
      <c r="K22" s="11" t="s">
        <v>445</v>
      </c>
      <c r="L22" s="11" t="s">
        <v>445</v>
      </c>
      <c r="M22" s="11" t="s">
        <v>445</v>
      </c>
      <c r="N22" s="19">
        <f t="shared" si="0"/>
        <v>28</v>
      </c>
      <c r="O22" s="20">
        <f t="shared" si="1"/>
        <v>5.6</v>
      </c>
      <c r="P22" s="11">
        <f t="shared" si="3"/>
        <v>4</v>
      </c>
      <c r="Q22" s="11" t="s">
        <v>446</v>
      </c>
      <c r="R22" s="11" t="s">
        <v>448</v>
      </c>
      <c r="S22" s="22"/>
      <c r="T22" s="23"/>
      <c r="U22" s="23"/>
    </row>
    <row r="23" ht="15.6" spans="1:21">
      <c r="A23" s="17"/>
      <c r="B23" s="17">
        <v>5</v>
      </c>
      <c r="C23" s="16" t="s">
        <v>211</v>
      </c>
      <c r="D23" s="11">
        <v>5</v>
      </c>
      <c r="E23" s="11">
        <v>5</v>
      </c>
      <c r="F23" s="11">
        <v>5</v>
      </c>
      <c r="G23" s="11">
        <v>5</v>
      </c>
      <c r="H23" s="11">
        <v>5</v>
      </c>
      <c r="I23" s="11">
        <v>5</v>
      </c>
      <c r="J23" s="11" t="s">
        <v>445</v>
      </c>
      <c r="K23" s="11" t="s">
        <v>445</v>
      </c>
      <c r="L23" s="11" t="s">
        <v>445</v>
      </c>
      <c r="M23" s="11" t="s">
        <v>445</v>
      </c>
      <c r="N23" s="19">
        <f t="shared" si="0"/>
        <v>30</v>
      </c>
      <c r="O23" s="20">
        <f t="shared" si="1"/>
        <v>6</v>
      </c>
      <c r="P23" s="11">
        <f t="shared" si="3"/>
        <v>1</v>
      </c>
      <c r="Q23" s="11" t="s">
        <v>446</v>
      </c>
      <c r="R23" s="11"/>
      <c r="S23" s="22"/>
      <c r="T23" s="23"/>
      <c r="U23" s="23"/>
    </row>
    <row r="24" ht="15.6" spans="1:21">
      <c r="A24" s="17"/>
      <c r="B24" s="17">
        <v>6</v>
      </c>
      <c r="C24" s="16" t="s">
        <v>212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 t="s">
        <v>445</v>
      </c>
      <c r="K24" s="11" t="s">
        <v>445</v>
      </c>
      <c r="L24" s="11" t="s">
        <v>445</v>
      </c>
      <c r="M24" s="11" t="s">
        <v>445</v>
      </c>
      <c r="N24" s="19">
        <f t="shared" si="0"/>
        <v>30</v>
      </c>
      <c r="O24" s="20">
        <f t="shared" si="1"/>
        <v>6</v>
      </c>
      <c r="P24" s="11">
        <f t="shared" si="3"/>
        <v>1</v>
      </c>
      <c r="Q24" s="11" t="s">
        <v>446</v>
      </c>
      <c r="R24" s="11"/>
      <c r="S24" s="22"/>
      <c r="T24" s="23"/>
      <c r="U24" s="23"/>
    </row>
    <row r="25" ht="15.6" spans="1:21">
      <c r="A25" s="11" t="s">
        <v>8</v>
      </c>
      <c r="B25" s="11">
        <v>1</v>
      </c>
      <c r="C25" s="11" t="s">
        <v>214</v>
      </c>
      <c r="D25" s="11">
        <v>5</v>
      </c>
      <c r="E25" s="11">
        <v>5</v>
      </c>
      <c r="F25" s="11">
        <v>5</v>
      </c>
      <c r="G25" s="11">
        <v>5</v>
      </c>
      <c r="H25" s="11">
        <v>5</v>
      </c>
      <c r="I25" s="11">
        <v>5</v>
      </c>
      <c r="J25" s="11">
        <v>5</v>
      </c>
      <c r="K25" s="11">
        <v>5</v>
      </c>
      <c r="L25" s="11">
        <v>5</v>
      </c>
      <c r="M25" s="11">
        <v>5</v>
      </c>
      <c r="N25" s="19">
        <f t="shared" si="0"/>
        <v>50</v>
      </c>
      <c r="O25" s="20">
        <f t="shared" si="1"/>
        <v>10</v>
      </c>
      <c r="P25" s="11">
        <f>RANK(O25,O$25:O$25)</f>
        <v>1</v>
      </c>
      <c r="Q25" s="11"/>
      <c r="R25" s="11"/>
      <c r="S25" s="22"/>
      <c r="T25" s="23"/>
      <c r="U25" s="23"/>
    </row>
  </sheetData>
  <mergeCells count="4">
    <mergeCell ref="A1:S1"/>
    <mergeCell ref="A3:A12"/>
    <mergeCell ref="A13:A18"/>
    <mergeCell ref="A19:A2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7" sqref="J17"/>
    </sheetView>
  </sheetViews>
  <sheetFormatPr defaultColWidth="8.72222222222222" defaultRowHeight="14.4" outlineLevelCol="7"/>
  <cols>
    <col min="1" max="1" width="14.7222222222222" customWidth="1"/>
    <col min="2" max="3" width="7.62962962962963" customWidth="1"/>
    <col min="4" max="4" width="8.09259259259259" customWidth="1"/>
    <col min="5" max="5" width="7.62962962962963" customWidth="1"/>
    <col min="6" max="6" width="7.90740740740741" customWidth="1"/>
    <col min="7" max="8" width="7.62962962962963" customWidth="1"/>
  </cols>
  <sheetData>
    <row r="1" ht="22.2" spans="1:8">
      <c r="A1" s="6" t="s">
        <v>449</v>
      </c>
      <c r="B1" s="7"/>
      <c r="C1" s="7"/>
      <c r="D1" s="7"/>
      <c r="E1" s="7"/>
      <c r="F1" s="7"/>
      <c r="G1" s="7"/>
      <c r="H1" s="7"/>
    </row>
    <row r="2" ht="20.4" spans="1:8">
      <c r="A2" s="8" t="s">
        <v>17</v>
      </c>
      <c r="B2" s="9" t="s">
        <v>18</v>
      </c>
      <c r="C2" s="9" t="s">
        <v>19</v>
      </c>
      <c r="D2" s="9" t="s">
        <v>21</v>
      </c>
      <c r="E2" s="9" t="s">
        <v>20</v>
      </c>
      <c r="F2" s="9" t="s">
        <v>450</v>
      </c>
      <c r="G2" s="10" t="s">
        <v>451</v>
      </c>
      <c r="H2" s="9" t="s">
        <v>26</v>
      </c>
    </row>
    <row r="3" ht="15.6" spans="1:8">
      <c r="A3" s="11" t="s">
        <v>2</v>
      </c>
      <c r="B3" s="11" t="s">
        <v>452</v>
      </c>
      <c r="C3" s="11"/>
      <c r="D3" s="11"/>
      <c r="E3" s="11"/>
      <c r="F3" s="11"/>
      <c r="G3" s="11"/>
      <c r="H3" s="11"/>
    </row>
    <row r="4" ht="17.5" customHeight="1" spans="1:8">
      <c r="A4" s="11" t="s">
        <v>3</v>
      </c>
      <c r="B4" s="11"/>
      <c r="C4" s="11"/>
      <c r="D4" s="11"/>
      <c r="E4" s="11"/>
      <c r="F4" s="11"/>
      <c r="G4" s="11"/>
      <c r="H4" s="11"/>
    </row>
    <row r="5" ht="15.6" spans="1:8">
      <c r="A5" s="11" t="s">
        <v>4</v>
      </c>
      <c r="B5" s="11"/>
      <c r="C5" s="11"/>
      <c r="D5" s="11"/>
      <c r="E5" s="11"/>
      <c r="F5" s="11"/>
      <c r="G5" s="11"/>
      <c r="H5" s="11"/>
    </row>
    <row r="6" ht="15.6" spans="1:8">
      <c r="A6" s="11" t="s">
        <v>5</v>
      </c>
      <c r="B6" s="11"/>
      <c r="C6" s="11"/>
      <c r="D6" s="11"/>
      <c r="E6" s="11"/>
      <c r="F6" s="11"/>
      <c r="G6" s="11"/>
      <c r="H6" s="11"/>
    </row>
    <row r="7" ht="15.6" spans="1:8">
      <c r="A7" s="11" t="s">
        <v>6</v>
      </c>
      <c r="B7" s="11"/>
      <c r="C7" s="11"/>
      <c r="D7" s="11"/>
      <c r="E7" s="11"/>
      <c r="F7" s="11"/>
      <c r="G7" s="11"/>
      <c r="H7" s="11"/>
    </row>
    <row r="8" ht="15.6" spans="1:8">
      <c r="A8" s="11" t="s">
        <v>7</v>
      </c>
      <c r="B8" s="11"/>
      <c r="C8" s="11"/>
      <c r="D8" s="11"/>
      <c r="E8" s="11"/>
      <c r="F8" s="11"/>
      <c r="G8" s="11"/>
      <c r="H8" s="11"/>
    </row>
    <row r="9" ht="15.6" spans="1:8">
      <c r="A9" s="11" t="s">
        <v>453</v>
      </c>
      <c r="B9" s="11"/>
      <c r="C9" s="11"/>
      <c r="D9" s="11"/>
      <c r="E9" s="11"/>
      <c r="F9" s="11"/>
      <c r="G9" s="11"/>
      <c r="H9" s="11"/>
    </row>
  </sheetData>
  <mergeCells count="2">
    <mergeCell ref="A1:H1"/>
    <mergeCell ref="B3:H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tabSelected="1" topLeftCell="A130" workbookViewId="0">
      <selection activeCell="A3" sqref="A3:A24"/>
    </sheetView>
  </sheetViews>
  <sheetFormatPr defaultColWidth="8.72222222222222" defaultRowHeight="14.4" outlineLevelCol="4"/>
  <cols>
    <col min="1" max="1" width="20" customWidth="1"/>
    <col min="2" max="2" width="7.62962962962963" customWidth="1"/>
    <col min="3" max="3" width="11.7222222222222" customWidth="1"/>
    <col min="4" max="4" width="13.9074074074074" customWidth="1"/>
    <col min="5" max="5" width="7.62962962962963" customWidth="1"/>
  </cols>
  <sheetData>
    <row r="1" ht="22.2" spans="1:5">
      <c r="A1" s="1" t="s">
        <v>454</v>
      </c>
      <c r="B1" s="1"/>
      <c r="C1" s="1"/>
      <c r="D1" s="1"/>
      <c r="E1" s="1"/>
    </row>
    <row r="2" ht="20.4" spans="1:5">
      <c r="A2" s="2" t="s">
        <v>17</v>
      </c>
      <c r="B2" s="2" t="s">
        <v>66</v>
      </c>
      <c r="C2" s="2" t="s">
        <v>18</v>
      </c>
      <c r="D2" s="2" t="s">
        <v>454</v>
      </c>
      <c r="E2" s="2" t="s">
        <v>26</v>
      </c>
    </row>
    <row r="3" ht="17.4" spans="1:5">
      <c r="A3" s="3" t="s">
        <v>2</v>
      </c>
      <c r="B3" s="4">
        <v>1</v>
      </c>
      <c r="C3" s="4">
        <v>20203631</v>
      </c>
      <c r="D3" s="4" t="s">
        <v>455</v>
      </c>
      <c r="E3" s="4"/>
    </row>
    <row r="4" ht="17.4" spans="1:5">
      <c r="A4" s="3"/>
      <c r="B4" s="4">
        <v>2</v>
      </c>
      <c r="C4" s="4">
        <v>20203632</v>
      </c>
      <c r="D4" s="4" t="s">
        <v>455</v>
      </c>
      <c r="E4" s="4"/>
    </row>
    <row r="5" ht="17.4" spans="1:5">
      <c r="A5" s="3"/>
      <c r="B5" s="4">
        <v>3</v>
      </c>
      <c r="C5" s="4">
        <v>20203633</v>
      </c>
      <c r="D5" s="4" t="s">
        <v>455</v>
      </c>
      <c r="E5" s="4"/>
    </row>
    <row r="6" ht="17.4" spans="1:5">
      <c r="A6" s="3"/>
      <c r="B6" s="4">
        <v>4</v>
      </c>
      <c r="C6" s="4">
        <v>20203634</v>
      </c>
      <c r="D6" s="4" t="s">
        <v>455</v>
      </c>
      <c r="E6" s="4"/>
    </row>
    <row r="7" ht="17.4" spans="1:5">
      <c r="A7" s="3"/>
      <c r="B7" s="4">
        <v>5</v>
      </c>
      <c r="C7" s="4">
        <v>20203635</v>
      </c>
      <c r="D7" s="4" t="s">
        <v>455</v>
      </c>
      <c r="E7" s="4"/>
    </row>
    <row r="8" ht="17.4" spans="1:5">
      <c r="A8" s="3"/>
      <c r="B8" s="4">
        <v>6</v>
      </c>
      <c r="C8" s="4">
        <v>20213631</v>
      </c>
      <c r="D8" s="4" t="s">
        <v>455</v>
      </c>
      <c r="E8" s="4"/>
    </row>
    <row r="9" ht="17.4" spans="1:5">
      <c r="A9" s="3"/>
      <c r="B9" s="4">
        <v>7</v>
      </c>
      <c r="C9" s="4">
        <v>20213632</v>
      </c>
      <c r="D9" s="4" t="s">
        <v>455</v>
      </c>
      <c r="E9" s="4"/>
    </row>
    <row r="10" ht="17.4" spans="1:5">
      <c r="A10" s="3"/>
      <c r="B10" s="4">
        <v>8</v>
      </c>
      <c r="C10" s="4">
        <v>20213633</v>
      </c>
      <c r="D10" s="4" t="s">
        <v>455</v>
      </c>
      <c r="E10" s="4"/>
    </row>
    <row r="11" ht="17.4" spans="1:5">
      <c r="A11" s="3"/>
      <c r="B11" s="4">
        <v>9</v>
      </c>
      <c r="C11" s="4">
        <v>20213634</v>
      </c>
      <c r="D11" s="4" t="s">
        <v>455</v>
      </c>
      <c r="E11" s="4"/>
    </row>
    <row r="12" ht="17.4" spans="1:5">
      <c r="A12" s="3"/>
      <c r="B12" s="4">
        <v>10</v>
      </c>
      <c r="C12" s="4">
        <v>20213635</v>
      </c>
      <c r="D12" s="4" t="s">
        <v>455</v>
      </c>
      <c r="E12" s="4"/>
    </row>
    <row r="13" ht="17.4" spans="1:5">
      <c r="A13" s="3"/>
      <c r="B13" s="4">
        <v>11</v>
      </c>
      <c r="C13" s="4">
        <v>20213641</v>
      </c>
      <c r="D13" s="4" t="s">
        <v>455</v>
      </c>
      <c r="E13" s="4"/>
    </row>
    <row r="14" ht="17.4" spans="1:5">
      <c r="A14" s="3"/>
      <c r="B14" s="4">
        <v>12</v>
      </c>
      <c r="C14" s="4">
        <v>20213642</v>
      </c>
      <c r="D14" s="4" t="s">
        <v>455</v>
      </c>
      <c r="E14" s="4"/>
    </row>
    <row r="15" ht="17.4" spans="1:5">
      <c r="A15" s="3"/>
      <c r="B15" s="4">
        <v>13</v>
      </c>
      <c r="C15" s="3">
        <v>20223631</v>
      </c>
      <c r="D15" s="4" t="s">
        <v>455</v>
      </c>
      <c r="E15" s="3"/>
    </row>
    <row r="16" ht="17.4" spans="1:5">
      <c r="A16" s="3"/>
      <c r="B16" s="4">
        <v>14</v>
      </c>
      <c r="C16" s="4">
        <v>20223632</v>
      </c>
      <c r="D16" s="4" t="s">
        <v>455</v>
      </c>
      <c r="E16" s="4"/>
    </row>
    <row r="17" ht="17.4" spans="1:5">
      <c r="A17" s="3"/>
      <c r="B17" s="4">
        <v>15</v>
      </c>
      <c r="C17" s="4">
        <v>20223633</v>
      </c>
      <c r="D17" s="4" t="s">
        <v>455</v>
      </c>
      <c r="E17" s="4"/>
    </row>
    <row r="18" ht="17.4" spans="1:5">
      <c r="A18" s="3"/>
      <c r="B18" s="4">
        <v>16</v>
      </c>
      <c r="C18" s="4">
        <v>20223634</v>
      </c>
      <c r="D18" s="4" t="s">
        <v>455</v>
      </c>
      <c r="E18" s="4"/>
    </row>
    <row r="19" ht="17.4" spans="1:5">
      <c r="A19" s="3"/>
      <c r="B19" s="4">
        <v>17</v>
      </c>
      <c r="C19" s="4">
        <v>20223635</v>
      </c>
      <c r="D19" s="4" t="s">
        <v>455</v>
      </c>
      <c r="E19" s="4"/>
    </row>
    <row r="20" ht="17.4" spans="1:5">
      <c r="A20" s="3"/>
      <c r="B20" s="4">
        <v>18</v>
      </c>
      <c r="C20" s="4">
        <v>20223636</v>
      </c>
      <c r="D20" s="4" t="s">
        <v>455</v>
      </c>
      <c r="E20" s="4"/>
    </row>
    <row r="21" ht="17.4" spans="1:5">
      <c r="A21" s="3"/>
      <c r="B21" s="4">
        <v>19</v>
      </c>
      <c r="C21" s="4">
        <v>20223637</v>
      </c>
      <c r="D21" s="4" t="s">
        <v>455</v>
      </c>
      <c r="E21" s="4"/>
    </row>
    <row r="22" ht="17.4" spans="1:5">
      <c r="A22" s="3"/>
      <c r="B22" s="4">
        <v>20</v>
      </c>
      <c r="C22" s="4">
        <v>20223641</v>
      </c>
      <c r="D22" s="4" t="s">
        <v>455</v>
      </c>
      <c r="E22" s="4"/>
    </row>
    <row r="23" ht="17.4" spans="1:5">
      <c r="A23" s="3"/>
      <c r="B23" s="4">
        <v>21</v>
      </c>
      <c r="C23" s="4">
        <v>20223642</v>
      </c>
      <c r="D23" s="4" t="s">
        <v>455</v>
      </c>
      <c r="E23" s="4"/>
    </row>
    <row r="24" ht="17.4" spans="1:5">
      <c r="A24" s="3"/>
      <c r="B24" s="4">
        <v>22</v>
      </c>
      <c r="C24" s="4">
        <v>20223643</v>
      </c>
      <c r="D24" s="4" t="s">
        <v>455</v>
      </c>
      <c r="E24" s="4"/>
    </row>
    <row r="25" ht="17.4" spans="1:5">
      <c r="A25" s="3" t="s">
        <v>3</v>
      </c>
      <c r="B25" s="4">
        <v>1</v>
      </c>
      <c r="C25" s="4">
        <v>20202731</v>
      </c>
      <c r="D25" s="4" t="s">
        <v>455</v>
      </c>
      <c r="E25" s="4"/>
    </row>
    <row r="26" ht="17.4" spans="1:5">
      <c r="A26" s="3"/>
      <c r="B26" s="4">
        <v>2</v>
      </c>
      <c r="C26" s="4">
        <v>20202831</v>
      </c>
      <c r="D26" s="4" t="s">
        <v>455</v>
      </c>
      <c r="E26" s="4"/>
    </row>
    <row r="27" ht="17.4" spans="1:5">
      <c r="A27" s="3"/>
      <c r="B27" s="4">
        <v>3</v>
      </c>
      <c r="C27" s="4">
        <v>20202832</v>
      </c>
      <c r="D27" s="4" t="s">
        <v>455</v>
      </c>
      <c r="E27" s="4"/>
    </row>
    <row r="28" ht="17.4" spans="1:5">
      <c r="A28" s="3"/>
      <c r="B28" s="4">
        <v>4</v>
      </c>
      <c r="C28" s="4">
        <v>20202833</v>
      </c>
      <c r="D28" s="4" t="s">
        <v>455</v>
      </c>
      <c r="E28" s="4"/>
    </row>
    <row r="29" ht="17.4" spans="1:5">
      <c r="A29" s="3"/>
      <c r="B29" s="4">
        <v>5</v>
      </c>
      <c r="C29" s="4">
        <v>20212731</v>
      </c>
      <c r="D29" s="4" t="s">
        <v>455</v>
      </c>
      <c r="E29" s="4"/>
    </row>
    <row r="30" ht="17.4" spans="1:5">
      <c r="A30" s="3"/>
      <c r="B30" s="4">
        <v>6</v>
      </c>
      <c r="C30" s="4">
        <v>20212831</v>
      </c>
      <c r="D30" s="4" t="s">
        <v>455</v>
      </c>
      <c r="E30" s="4"/>
    </row>
    <row r="31" ht="17.4" spans="1:5">
      <c r="A31" s="3"/>
      <c r="B31" s="4">
        <v>7</v>
      </c>
      <c r="C31" s="4">
        <v>20212832</v>
      </c>
      <c r="D31" s="4" t="s">
        <v>455</v>
      </c>
      <c r="E31" s="4"/>
    </row>
    <row r="32" ht="17.4" spans="1:5">
      <c r="A32" s="3"/>
      <c r="B32" s="4">
        <v>8</v>
      </c>
      <c r="C32" s="4">
        <v>20222731</v>
      </c>
      <c r="D32" s="4" t="s">
        <v>455</v>
      </c>
      <c r="E32" s="4"/>
    </row>
    <row r="33" ht="17.4" spans="1:5">
      <c r="A33" s="3"/>
      <c r="B33" s="4">
        <v>9</v>
      </c>
      <c r="C33" s="4">
        <v>20222732</v>
      </c>
      <c r="D33" s="4" t="s">
        <v>455</v>
      </c>
      <c r="E33" s="4"/>
    </row>
    <row r="34" ht="17.4" spans="1:5">
      <c r="A34" s="3"/>
      <c r="B34" s="4">
        <v>10</v>
      </c>
      <c r="C34" s="4">
        <v>20222831</v>
      </c>
      <c r="D34" s="4" t="s">
        <v>455</v>
      </c>
      <c r="E34" s="4"/>
    </row>
    <row r="35" ht="17.4" spans="1:5">
      <c r="A35" s="3"/>
      <c r="B35" s="4">
        <v>11</v>
      </c>
      <c r="C35" s="4">
        <v>20222832</v>
      </c>
      <c r="D35" s="4" t="s">
        <v>455</v>
      </c>
      <c r="E35" s="4"/>
    </row>
    <row r="36" ht="17.4" spans="1:5">
      <c r="A36" s="3"/>
      <c r="B36" s="4">
        <v>12</v>
      </c>
      <c r="C36" s="4">
        <v>20222833</v>
      </c>
      <c r="D36" s="4" t="s">
        <v>455</v>
      </c>
      <c r="E36" s="4"/>
    </row>
    <row r="37" ht="17.4" spans="1:5">
      <c r="A37" s="3"/>
      <c r="B37" s="4">
        <v>13</v>
      </c>
      <c r="C37" s="4">
        <v>20222834</v>
      </c>
      <c r="D37" s="4" t="s">
        <v>455</v>
      </c>
      <c r="E37" s="4"/>
    </row>
    <row r="38" ht="17.4" spans="1:5">
      <c r="A38" s="3"/>
      <c r="B38" s="4">
        <v>14</v>
      </c>
      <c r="C38" s="4">
        <v>20222835</v>
      </c>
      <c r="D38" s="4" t="s">
        <v>455</v>
      </c>
      <c r="E38" s="4"/>
    </row>
    <row r="39" ht="17.4" spans="1:5">
      <c r="A39" s="3"/>
      <c r="B39" s="4">
        <v>15</v>
      </c>
      <c r="C39" s="4">
        <v>20222836</v>
      </c>
      <c r="D39" s="4" t="s">
        <v>455</v>
      </c>
      <c r="E39" s="4"/>
    </row>
    <row r="40" ht="17.4" spans="1:5">
      <c r="A40" s="3"/>
      <c r="B40" s="4">
        <v>16</v>
      </c>
      <c r="C40" s="4">
        <v>20222837</v>
      </c>
      <c r="D40" s="4" t="s">
        <v>455</v>
      </c>
      <c r="E40" s="4"/>
    </row>
    <row r="41" ht="17.4" spans="1:5">
      <c r="A41" s="3"/>
      <c r="B41" s="4">
        <v>17</v>
      </c>
      <c r="C41" s="4">
        <v>20222841</v>
      </c>
      <c r="D41" s="4" t="s">
        <v>455</v>
      </c>
      <c r="E41" s="4"/>
    </row>
    <row r="42" ht="17.4" spans="1:5">
      <c r="A42" s="3"/>
      <c r="B42" s="4">
        <v>18</v>
      </c>
      <c r="C42" s="4">
        <v>20222842</v>
      </c>
      <c r="D42" s="4" t="s">
        <v>455</v>
      </c>
      <c r="E42" s="4"/>
    </row>
    <row r="43" ht="17.4" spans="1:5">
      <c r="A43" s="3"/>
      <c r="B43" s="4">
        <v>19</v>
      </c>
      <c r="C43" s="4">
        <v>20222843</v>
      </c>
      <c r="D43" s="4" t="s">
        <v>455</v>
      </c>
      <c r="E43" s="4"/>
    </row>
    <row r="44" ht="17.4" spans="1:5">
      <c r="A44" s="3"/>
      <c r="B44" s="4">
        <v>20</v>
      </c>
      <c r="C44" s="4">
        <v>20222844</v>
      </c>
      <c r="D44" s="4" t="s">
        <v>455</v>
      </c>
      <c r="E44" s="4"/>
    </row>
    <row r="45" ht="17.4" spans="1:5">
      <c r="A45" s="3" t="s">
        <v>4</v>
      </c>
      <c r="B45" s="4">
        <v>1</v>
      </c>
      <c r="C45" s="4">
        <v>20202331</v>
      </c>
      <c r="D45" s="4" t="s">
        <v>455</v>
      </c>
      <c r="E45" s="4"/>
    </row>
    <row r="46" ht="17.4" spans="1:5">
      <c r="A46" s="3"/>
      <c r="B46" s="4">
        <v>2</v>
      </c>
      <c r="C46" s="4">
        <v>20202332</v>
      </c>
      <c r="D46" s="4" t="s">
        <v>455</v>
      </c>
      <c r="E46" s="4"/>
    </row>
    <row r="47" ht="17.4" spans="1:5">
      <c r="A47" s="3"/>
      <c r="B47" s="4">
        <v>3</v>
      </c>
      <c r="C47" s="4">
        <v>20202931</v>
      </c>
      <c r="D47" s="4" t="s">
        <v>455</v>
      </c>
      <c r="E47" s="4"/>
    </row>
    <row r="48" ht="17.4" spans="1:5">
      <c r="A48" s="3"/>
      <c r="B48" s="4">
        <v>4</v>
      </c>
      <c r="C48" s="4">
        <v>20202932</v>
      </c>
      <c r="D48" s="4" t="s">
        <v>455</v>
      </c>
      <c r="E48" s="4"/>
    </row>
    <row r="49" ht="17.4" spans="1:5">
      <c r="A49" s="3"/>
      <c r="B49" s="4">
        <v>5</v>
      </c>
      <c r="C49" s="3">
        <v>20202933</v>
      </c>
      <c r="D49" s="4" t="s">
        <v>455</v>
      </c>
      <c r="E49" s="4"/>
    </row>
    <row r="50" ht="17.4" spans="1:5">
      <c r="A50" s="3"/>
      <c r="B50" s="4">
        <v>6</v>
      </c>
      <c r="C50" s="4">
        <v>20203031</v>
      </c>
      <c r="D50" s="4" t="s">
        <v>455</v>
      </c>
      <c r="E50" s="4"/>
    </row>
    <row r="51" ht="17.4" spans="1:5">
      <c r="A51" s="3"/>
      <c r="B51" s="4">
        <v>7</v>
      </c>
      <c r="C51" s="4">
        <v>20203032</v>
      </c>
      <c r="D51" s="4" t="s">
        <v>455</v>
      </c>
      <c r="E51" s="4"/>
    </row>
    <row r="52" ht="17.4" spans="1:5">
      <c r="A52" s="3"/>
      <c r="B52" s="4">
        <v>8</v>
      </c>
      <c r="C52" s="4">
        <v>20203033</v>
      </c>
      <c r="D52" s="4" t="s">
        <v>455</v>
      </c>
      <c r="E52" s="4"/>
    </row>
    <row r="53" ht="17.4" spans="1:5">
      <c r="A53" s="3"/>
      <c r="B53" s="4">
        <v>9</v>
      </c>
      <c r="C53" s="4">
        <v>20203034</v>
      </c>
      <c r="D53" s="4" t="s">
        <v>455</v>
      </c>
      <c r="E53" s="4"/>
    </row>
    <row r="54" ht="17.4" spans="1:5">
      <c r="A54" s="3"/>
      <c r="B54" s="4">
        <v>10</v>
      </c>
      <c r="C54" s="4">
        <v>20203035</v>
      </c>
      <c r="D54" s="4" t="s">
        <v>455</v>
      </c>
      <c r="E54" s="4"/>
    </row>
    <row r="55" ht="17.4" spans="1:5">
      <c r="A55" s="3"/>
      <c r="B55" s="4">
        <v>11</v>
      </c>
      <c r="C55" s="4">
        <v>20203036</v>
      </c>
      <c r="D55" s="4" t="s">
        <v>455</v>
      </c>
      <c r="E55" s="4"/>
    </row>
    <row r="56" ht="17.4" spans="1:5">
      <c r="A56" s="3"/>
      <c r="B56" s="4">
        <v>12</v>
      </c>
      <c r="C56" s="4">
        <v>20212331</v>
      </c>
      <c r="D56" s="4" t="s">
        <v>455</v>
      </c>
      <c r="E56" s="4"/>
    </row>
    <row r="57" ht="17.4" spans="1:5">
      <c r="A57" s="3"/>
      <c r="B57" s="4">
        <v>13</v>
      </c>
      <c r="C57" s="4">
        <v>20212332</v>
      </c>
      <c r="D57" s="4" t="s">
        <v>455</v>
      </c>
      <c r="E57" s="4"/>
    </row>
    <row r="58" ht="17.4" spans="1:5">
      <c r="A58" s="3"/>
      <c r="B58" s="4">
        <v>14</v>
      </c>
      <c r="C58" s="4">
        <v>20212333</v>
      </c>
      <c r="D58" s="4" t="s">
        <v>455</v>
      </c>
      <c r="E58" s="4"/>
    </row>
    <row r="59" ht="17.4" spans="1:5">
      <c r="A59" s="3"/>
      <c r="B59" s="4">
        <v>15</v>
      </c>
      <c r="C59" s="4">
        <v>20212931</v>
      </c>
      <c r="D59" s="4" t="s">
        <v>455</v>
      </c>
      <c r="E59" s="4"/>
    </row>
    <row r="60" ht="17.4" spans="1:5">
      <c r="A60" s="3"/>
      <c r="B60" s="4">
        <v>16</v>
      </c>
      <c r="C60" s="4">
        <v>20212932</v>
      </c>
      <c r="D60" s="4" t="s">
        <v>455</v>
      </c>
      <c r="E60" s="4"/>
    </row>
    <row r="61" ht="17.4" spans="1:5">
      <c r="A61" s="3"/>
      <c r="B61" s="4">
        <v>17</v>
      </c>
      <c r="C61" s="4">
        <v>20212933</v>
      </c>
      <c r="D61" s="4" t="s">
        <v>455</v>
      </c>
      <c r="E61" s="4"/>
    </row>
    <row r="62" ht="17.4" spans="1:5">
      <c r="A62" s="3"/>
      <c r="B62" s="4">
        <v>18</v>
      </c>
      <c r="C62" s="4">
        <v>20213031</v>
      </c>
      <c r="D62" s="4" t="s">
        <v>455</v>
      </c>
      <c r="E62" s="4"/>
    </row>
    <row r="63" ht="17.4" spans="1:5">
      <c r="A63" s="3"/>
      <c r="B63" s="4">
        <v>19</v>
      </c>
      <c r="C63" s="4">
        <v>20213032</v>
      </c>
      <c r="D63" s="4" t="s">
        <v>455</v>
      </c>
      <c r="E63" s="4"/>
    </row>
    <row r="64" ht="17.4" spans="1:5">
      <c r="A64" s="3"/>
      <c r="B64" s="4">
        <v>20</v>
      </c>
      <c r="C64" s="4">
        <v>20213033</v>
      </c>
      <c r="D64" s="4" t="s">
        <v>455</v>
      </c>
      <c r="E64" s="4"/>
    </row>
    <row r="65" ht="17.4" spans="1:5">
      <c r="A65" s="3"/>
      <c r="B65" s="4">
        <v>21</v>
      </c>
      <c r="C65" s="3">
        <v>20222331</v>
      </c>
      <c r="D65" s="4" t="s">
        <v>455</v>
      </c>
      <c r="E65" s="4"/>
    </row>
    <row r="66" ht="17.4" spans="1:5">
      <c r="A66" s="3"/>
      <c r="B66" s="4">
        <v>22</v>
      </c>
      <c r="C66" s="4">
        <v>20222332</v>
      </c>
      <c r="D66" s="4" t="s">
        <v>455</v>
      </c>
      <c r="E66" s="4"/>
    </row>
    <row r="67" ht="17.4" spans="1:5">
      <c r="A67" s="3"/>
      <c r="B67" s="4">
        <v>23</v>
      </c>
      <c r="C67" s="4">
        <v>20222333</v>
      </c>
      <c r="D67" s="4" t="s">
        <v>455</v>
      </c>
      <c r="E67" s="4"/>
    </row>
    <row r="68" ht="17.4" spans="1:5">
      <c r="A68" s="3"/>
      <c r="B68" s="4">
        <v>24</v>
      </c>
      <c r="C68" s="4">
        <v>20222931</v>
      </c>
      <c r="D68" s="4" t="s">
        <v>455</v>
      </c>
      <c r="E68" s="4"/>
    </row>
    <row r="69" ht="17.4" spans="1:5">
      <c r="A69" s="3"/>
      <c r="B69" s="4">
        <v>25</v>
      </c>
      <c r="C69" s="4">
        <v>20222932</v>
      </c>
      <c r="D69" s="4" t="s">
        <v>455</v>
      </c>
      <c r="E69" s="4"/>
    </row>
    <row r="70" ht="17.4" spans="1:5">
      <c r="A70" s="3"/>
      <c r="B70" s="4">
        <v>26</v>
      </c>
      <c r="C70" s="4">
        <v>20222933</v>
      </c>
      <c r="D70" s="4" t="s">
        <v>455</v>
      </c>
      <c r="E70" s="4"/>
    </row>
    <row r="71" ht="17.4" spans="1:5">
      <c r="A71" s="3"/>
      <c r="B71" s="4">
        <v>27</v>
      </c>
      <c r="C71" s="4">
        <v>20222934</v>
      </c>
      <c r="D71" s="4" t="s">
        <v>455</v>
      </c>
      <c r="E71" s="4"/>
    </row>
    <row r="72" ht="17.4" spans="1:5">
      <c r="A72" s="3"/>
      <c r="B72" s="4">
        <v>28</v>
      </c>
      <c r="C72" s="4">
        <v>20222941</v>
      </c>
      <c r="D72" s="4" t="s">
        <v>455</v>
      </c>
      <c r="E72" s="4"/>
    </row>
    <row r="73" ht="17.4" spans="1:5">
      <c r="A73" s="3"/>
      <c r="B73" s="4">
        <v>29</v>
      </c>
      <c r="C73" s="4">
        <v>20223031</v>
      </c>
      <c r="D73" s="4" t="s">
        <v>455</v>
      </c>
      <c r="E73" s="4"/>
    </row>
    <row r="74" ht="17.4" spans="1:5">
      <c r="A74" s="3"/>
      <c r="B74" s="4">
        <v>30</v>
      </c>
      <c r="C74" s="4">
        <v>20223032</v>
      </c>
      <c r="D74" s="4" t="s">
        <v>455</v>
      </c>
      <c r="E74" s="4"/>
    </row>
    <row r="75" ht="17.4" spans="1:5">
      <c r="A75" s="3"/>
      <c r="B75" s="4">
        <v>31</v>
      </c>
      <c r="C75" s="4">
        <v>20223033</v>
      </c>
      <c r="D75" s="4" t="s">
        <v>455</v>
      </c>
      <c r="E75" s="4"/>
    </row>
    <row r="76" ht="17.4" spans="1:5">
      <c r="A76" s="3" t="s">
        <v>5</v>
      </c>
      <c r="B76" s="4">
        <v>1</v>
      </c>
      <c r="C76" s="4">
        <v>20202131</v>
      </c>
      <c r="D76" s="4" t="s">
        <v>455</v>
      </c>
      <c r="E76" s="4"/>
    </row>
    <row r="77" ht="17.4" spans="1:5">
      <c r="A77" s="3"/>
      <c r="B77" s="4">
        <v>2</v>
      </c>
      <c r="C77" s="4">
        <v>20202132</v>
      </c>
      <c r="D77" s="4" t="s">
        <v>455</v>
      </c>
      <c r="E77" s="4"/>
    </row>
    <row r="78" ht="17.4" spans="1:5">
      <c r="A78" s="3"/>
      <c r="B78" s="4">
        <v>3</v>
      </c>
      <c r="C78" s="4">
        <v>20202133</v>
      </c>
      <c r="D78" s="4" t="s">
        <v>455</v>
      </c>
      <c r="E78" s="4"/>
    </row>
    <row r="79" ht="17.4" spans="1:5">
      <c r="A79" s="3"/>
      <c r="B79" s="4">
        <v>4</v>
      </c>
      <c r="C79" s="4">
        <v>20202134</v>
      </c>
      <c r="D79" s="4" t="s">
        <v>455</v>
      </c>
      <c r="E79" s="4"/>
    </row>
    <row r="80" ht="17.4" spans="1:5">
      <c r="A80" s="3"/>
      <c r="B80" s="4">
        <v>5</v>
      </c>
      <c r="C80" s="4">
        <v>20202135</v>
      </c>
      <c r="D80" s="4" t="s">
        <v>455</v>
      </c>
      <c r="E80" s="4"/>
    </row>
    <row r="81" ht="17.4" spans="1:5">
      <c r="A81" s="3"/>
      <c r="B81" s="4">
        <v>6</v>
      </c>
      <c r="C81" s="4">
        <v>20202136</v>
      </c>
      <c r="D81" s="4" t="s">
        <v>455</v>
      </c>
      <c r="E81" s="4"/>
    </row>
    <row r="82" ht="17.4" spans="1:5">
      <c r="A82" s="3"/>
      <c r="B82" s="4">
        <v>7</v>
      </c>
      <c r="C82" s="4">
        <v>20202137</v>
      </c>
      <c r="D82" s="4" t="s">
        <v>455</v>
      </c>
      <c r="E82" s="4"/>
    </row>
    <row r="83" ht="17.4" spans="1:5">
      <c r="A83" s="3"/>
      <c r="B83" s="4">
        <v>8</v>
      </c>
      <c r="C83" s="4">
        <v>20203131</v>
      </c>
      <c r="D83" s="4" t="s">
        <v>455</v>
      </c>
      <c r="E83" s="4"/>
    </row>
    <row r="84" ht="17.4" spans="1:5">
      <c r="A84" s="3"/>
      <c r="B84" s="4">
        <v>9</v>
      </c>
      <c r="C84" s="4">
        <v>20203132</v>
      </c>
      <c r="D84" s="4" t="s">
        <v>455</v>
      </c>
      <c r="E84" s="4"/>
    </row>
    <row r="85" ht="17.4" spans="1:5">
      <c r="A85" s="3"/>
      <c r="B85" s="4">
        <v>10</v>
      </c>
      <c r="C85" s="4">
        <v>20212131</v>
      </c>
      <c r="D85" s="4" t="s">
        <v>455</v>
      </c>
      <c r="E85" s="4"/>
    </row>
    <row r="86" ht="17.4" spans="1:5">
      <c r="A86" s="3"/>
      <c r="B86" s="4">
        <v>11</v>
      </c>
      <c r="C86" s="4">
        <v>20212132</v>
      </c>
      <c r="D86" s="4" t="s">
        <v>455</v>
      </c>
      <c r="E86" s="4"/>
    </row>
    <row r="87" ht="17.4" spans="1:5">
      <c r="A87" s="3"/>
      <c r="B87" s="4">
        <v>12</v>
      </c>
      <c r="C87" s="4">
        <v>20212133</v>
      </c>
      <c r="D87" s="4" t="s">
        <v>455</v>
      </c>
      <c r="E87" s="4"/>
    </row>
    <row r="88" ht="17.4" spans="1:5">
      <c r="A88" s="3"/>
      <c r="B88" s="4">
        <v>13</v>
      </c>
      <c r="C88" s="4">
        <v>20212134</v>
      </c>
      <c r="D88" s="4" t="s">
        <v>455</v>
      </c>
      <c r="E88" s="4"/>
    </row>
    <row r="89" ht="17.4" spans="1:5">
      <c r="A89" s="3"/>
      <c r="B89" s="4">
        <v>14</v>
      </c>
      <c r="C89" s="4">
        <v>20212135</v>
      </c>
      <c r="D89" s="4" t="s">
        <v>455</v>
      </c>
      <c r="E89" s="4"/>
    </row>
    <row r="90" ht="17.4" spans="1:5">
      <c r="A90" s="3"/>
      <c r="B90" s="4">
        <v>15</v>
      </c>
      <c r="C90" s="4">
        <v>20212136</v>
      </c>
      <c r="D90" s="4" t="s">
        <v>455</v>
      </c>
      <c r="E90" s="4"/>
    </row>
    <row r="91" ht="17.4" spans="1:5">
      <c r="A91" s="3"/>
      <c r="B91" s="4">
        <v>16</v>
      </c>
      <c r="C91" s="4">
        <v>20212137</v>
      </c>
      <c r="D91" s="4" t="s">
        <v>455</v>
      </c>
      <c r="E91" s="4"/>
    </row>
    <row r="92" ht="17.4" spans="1:5">
      <c r="A92" s="3"/>
      <c r="B92" s="4">
        <v>17</v>
      </c>
      <c r="C92" s="4">
        <v>20212138</v>
      </c>
      <c r="D92" s="4" t="s">
        <v>455</v>
      </c>
      <c r="E92" s="4"/>
    </row>
    <row r="93" ht="17.4" spans="1:5">
      <c r="A93" s="3"/>
      <c r="B93" s="4">
        <v>18</v>
      </c>
      <c r="C93" s="4">
        <v>20212141</v>
      </c>
      <c r="D93" s="4" t="s">
        <v>455</v>
      </c>
      <c r="E93" s="4"/>
    </row>
    <row r="94" ht="17.4" spans="1:5">
      <c r="A94" s="3"/>
      <c r="B94" s="4">
        <v>19</v>
      </c>
      <c r="C94" s="4">
        <v>20212142</v>
      </c>
      <c r="D94" s="4" t="s">
        <v>455</v>
      </c>
      <c r="E94" s="4"/>
    </row>
    <row r="95" ht="17.4" spans="1:5">
      <c r="A95" s="3"/>
      <c r="B95" s="4">
        <v>20</v>
      </c>
      <c r="C95" s="4">
        <v>20212143</v>
      </c>
      <c r="D95" s="4" t="s">
        <v>455</v>
      </c>
      <c r="E95" s="4"/>
    </row>
    <row r="96" ht="17.4" spans="1:5">
      <c r="A96" s="3"/>
      <c r="B96" s="4">
        <v>21</v>
      </c>
      <c r="C96" s="4">
        <v>20212144</v>
      </c>
      <c r="D96" s="4" t="s">
        <v>455</v>
      </c>
      <c r="E96" s="4"/>
    </row>
    <row r="97" ht="17.4" spans="1:5">
      <c r="A97" s="3"/>
      <c r="B97" s="4">
        <v>22</v>
      </c>
      <c r="C97" s="4">
        <v>20212145</v>
      </c>
      <c r="D97" s="4" t="s">
        <v>455</v>
      </c>
      <c r="E97" s="4"/>
    </row>
    <row r="98" ht="17.4" spans="1:5">
      <c r="A98" s="3"/>
      <c r="B98" s="4">
        <v>23</v>
      </c>
      <c r="C98" s="4">
        <v>20212151</v>
      </c>
      <c r="D98" s="4" t="s">
        <v>455</v>
      </c>
      <c r="E98" s="4"/>
    </row>
    <row r="99" ht="17.4" spans="1:5">
      <c r="A99" s="3"/>
      <c r="B99" s="4">
        <v>24</v>
      </c>
      <c r="C99" s="4">
        <v>20212152</v>
      </c>
      <c r="D99" s="4" t="s">
        <v>455</v>
      </c>
      <c r="E99" s="4"/>
    </row>
    <row r="100" ht="17.4" spans="1:5">
      <c r="A100" s="3"/>
      <c r="B100" s="4">
        <v>25</v>
      </c>
      <c r="C100" s="4">
        <v>20212154</v>
      </c>
      <c r="D100" s="4" t="s">
        <v>455</v>
      </c>
      <c r="E100" s="4"/>
    </row>
    <row r="101" ht="17.4" spans="1:5">
      <c r="A101" s="3"/>
      <c r="B101" s="4">
        <v>26</v>
      </c>
      <c r="C101" s="4">
        <v>20213131</v>
      </c>
      <c r="D101" s="4" t="s">
        <v>455</v>
      </c>
      <c r="E101" s="4"/>
    </row>
    <row r="102" ht="17.4" spans="1:5">
      <c r="A102" s="3"/>
      <c r="B102" s="4">
        <v>27</v>
      </c>
      <c r="C102" s="4">
        <v>20222131</v>
      </c>
      <c r="D102" s="4" t="s">
        <v>455</v>
      </c>
      <c r="E102" s="4"/>
    </row>
    <row r="103" ht="17.4" spans="1:5">
      <c r="A103" s="3"/>
      <c r="B103" s="4">
        <v>28</v>
      </c>
      <c r="C103" s="4">
        <v>20222132</v>
      </c>
      <c r="D103" s="4" t="s">
        <v>455</v>
      </c>
      <c r="E103" s="4"/>
    </row>
    <row r="104" ht="17.4" spans="1:5">
      <c r="A104" s="3"/>
      <c r="B104" s="4">
        <v>29</v>
      </c>
      <c r="C104" s="4">
        <v>20222133</v>
      </c>
      <c r="D104" s="4" t="s">
        <v>455</v>
      </c>
      <c r="E104" s="4"/>
    </row>
    <row r="105" ht="17.4" spans="1:5">
      <c r="A105" s="3"/>
      <c r="B105" s="4">
        <v>30</v>
      </c>
      <c r="C105" s="4">
        <v>20222134</v>
      </c>
      <c r="D105" s="4" t="s">
        <v>455</v>
      </c>
      <c r="E105" s="4"/>
    </row>
    <row r="106" ht="17.4" spans="1:5">
      <c r="A106" s="3"/>
      <c r="B106" s="4">
        <v>31</v>
      </c>
      <c r="C106" s="4">
        <v>20222135</v>
      </c>
      <c r="D106" s="4" t="s">
        <v>455</v>
      </c>
      <c r="E106" s="4"/>
    </row>
    <row r="107" ht="17.4" spans="1:5">
      <c r="A107" s="3"/>
      <c r="B107" s="4">
        <v>32</v>
      </c>
      <c r="C107" s="4">
        <v>20222136</v>
      </c>
      <c r="D107" s="4" t="s">
        <v>455</v>
      </c>
      <c r="E107" s="4"/>
    </row>
    <row r="108" ht="17.4" spans="1:5">
      <c r="A108" s="3"/>
      <c r="B108" s="4">
        <v>33</v>
      </c>
      <c r="C108" s="4">
        <v>20222141</v>
      </c>
      <c r="D108" s="4" t="s">
        <v>455</v>
      </c>
      <c r="E108" s="4"/>
    </row>
    <row r="109" ht="17.4" spans="1:5">
      <c r="A109" s="3"/>
      <c r="B109" s="4">
        <v>34</v>
      </c>
      <c r="C109" s="4">
        <v>20222142</v>
      </c>
      <c r="D109" s="4" t="s">
        <v>455</v>
      </c>
      <c r="E109" s="4"/>
    </row>
    <row r="110" ht="17.4" spans="1:5">
      <c r="A110" s="3"/>
      <c r="B110" s="4">
        <v>35</v>
      </c>
      <c r="C110" s="4">
        <v>20222143</v>
      </c>
      <c r="D110" s="4" t="s">
        <v>455</v>
      </c>
      <c r="E110" s="4"/>
    </row>
    <row r="111" ht="17.4" spans="1:5">
      <c r="A111" s="3"/>
      <c r="B111" s="4">
        <v>36</v>
      </c>
      <c r="C111" s="4">
        <v>20222144</v>
      </c>
      <c r="D111" s="4" t="s">
        <v>455</v>
      </c>
      <c r="E111" s="4"/>
    </row>
    <row r="112" ht="17.4" spans="1:5">
      <c r="A112" s="3" t="s">
        <v>6</v>
      </c>
      <c r="B112" s="4">
        <v>1</v>
      </c>
      <c r="C112" s="5">
        <v>20202430</v>
      </c>
      <c r="D112" s="4" t="s">
        <v>455</v>
      </c>
      <c r="E112" s="4"/>
    </row>
    <row r="113" ht="17.4" spans="1:5">
      <c r="A113" s="3"/>
      <c r="B113" s="4">
        <v>2</v>
      </c>
      <c r="C113" s="5">
        <v>20202431</v>
      </c>
      <c r="D113" s="4" t="s">
        <v>455</v>
      </c>
      <c r="E113" s="4"/>
    </row>
    <row r="114" ht="17.4" spans="1:5">
      <c r="A114" s="3"/>
      <c r="B114" s="4">
        <v>3</v>
      </c>
      <c r="C114" s="5">
        <v>20202432</v>
      </c>
      <c r="D114" s="4" t="s">
        <v>455</v>
      </c>
      <c r="E114" s="4"/>
    </row>
    <row r="115" ht="17.4" spans="1:5">
      <c r="A115" s="3"/>
      <c r="B115" s="4">
        <v>4</v>
      </c>
      <c r="C115" s="5">
        <v>20202433</v>
      </c>
      <c r="D115" s="4" t="s">
        <v>455</v>
      </c>
      <c r="E115" s="4"/>
    </row>
    <row r="116" ht="17.4" spans="1:5">
      <c r="A116" s="3"/>
      <c r="B116" s="4">
        <v>5</v>
      </c>
      <c r="C116" s="5">
        <v>20202434</v>
      </c>
      <c r="D116" s="4" t="s">
        <v>455</v>
      </c>
      <c r="E116" s="4"/>
    </row>
    <row r="117" ht="17.4" spans="1:5">
      <c r="A117" s="3"/>
      <c r="B117" s="4">
        <v>6</v>
      </c>
      <c r="C117" s="5">
        <v>20202435</v>
      </c>
      <c r="D117" s="4" t="s">
        <v>455</v>
      </c>
      <c r="E117" s="4"/>
    </row>
    <row r="118" ht="17.4" spans="1:5">
      <c r="A118" s="3"/>
      <c r="B118" s="4">
        <v>7</v>
      </c>
      <c r="C118" s="5">
        <v>20202531</v>
      </c>
      <c r="D118" s="4" t="s">
        <v>455</v>
      </c>
      <c r="E118" s="4"/>
    </row>
    <row r="119" ht="17.4" spans="1:5">
      <c r="A119" s="3"/>
      <c r="B119" s="4">
        <v>8</v>
      </c>
      <c r="C119" s="5">
        <v>20202532</v>
      </c>
      <c r="D119" s="4" t="s">
        <v>455</v>
      </c>
      <c r="E119" s="4"/>
    </row>
    <row r="120" ht="17.4" spans="1:5">
      <c r="A120" s="3"/>
      <c r="B120" s="4">
        <v>9</v>
      </c>
      <c r="C120" s="5">
        <v>20202533</v>
      </c>
      <c r="D120" s="4" t="s">
        <v>455</v>
      </c>
      <c r="E120" s="4"/>
    </row>
    <row r="121" ht="17.4" spans="1:5">
      <c r="A121" s="3"/>
      <c r="B121" s="4">
        <v>10</v>
      </c>
      <c r="C121" s="5">
        <v>20202534</v>
      </c>
      <c r="D121" s="4" t="s">
        <v>455</v>
      </c>
      <c r="E121" s="4"/>
    </row>
    <row r="122" ht="17.4" spans="1:5">
      <c r="A122" s="3"/>
      <c r="B122" s="4">
        <v>11</v>
      </c>
      <c r="C122" s="5">
        <v>20202535</v>
      </c>
      <c r="D122" s="4" t="s">
        <v>455</v>
      </c>
      <c r="E122" s="4"/>
    </row>
    <row r="123" ht="17.4" spans="1:5">
      <c r="A123" s="3"/>
      <c r="B123" s="4">
        <v>12</v>
      </c>
      <c r="C123" s="5">
        <v>20202536</v>
      </c>
      <c r="D123" s="4" t="s">
        <v>455</v>
      </c>
      <c r="E123" s="4"/>
    </row>
    <row r="124" ht="17.4" spans="1:5">
      <c r="A124" s="3"/>
      <c r="B124" s="4">
        <v>13</v>
      </c>
      <c r="C124" s="5">
        <v>20212431</v>
      </c>
      <c r="D124" s="4" t="s">
        <v>455</v>
      </c>
      <c r="E124" s="4"/>
    </row>
    <row r="125" ht="17.4" spans="1:5">
      <c r="A125" s="3"/>
      <c r="B125" s="4">
        <v>14</v>
      </c>
      <c r="C125" s="5">
        <v>20212432</v>
      </c>
      <c r="D125" s="4" t="s">
        <v>455</v>
      </c>
      <c r="E125" s="4"/>
    </row>
    <row r="126" ht="17.4" spans="1:5">
      <c r="A126" s="3"/>
      <c r="B126" s="4">
        <v>15</v>
      </c>
      <c r="C126" s="5">
        <v>20212433</v>
      </c>
      <c r="D126" s="4" t="s">
        <v>455</v>
      </c>
      <c r="E126" s="4"/>
    </row>
    <row r="127" ht="17.4" spans="1:5">
      <c r="A127" s="3"/>
      <c r="B127" s="4">
        <v>16</v>
      </c>
      <c r="C127" s="5">
        <v>20212434</v>
      </c>
      <c r="D127" s="4" t="s">
        <v>455</v>
      </c>
      <c r="E127" s="4"/>
    </row>
    <row r="128" ht="17.4" spans="1:5">
      <c r="A128" s="3"/>
      <c r="B128" s="4">
        <v>17</v>
      </c>
      <c r="C128" s="5">
        <v>20212435</v>
      </c>
      <c r="D128" s="4" t="s">
        <v>455</v>
      </c>
      <c r="E128" s="4"/>
    </row>
    <row r="129" ht="17.4" spans="1:5">
      <c r="A129" s="3"/>
      <c r="B129" s="4">
        <v>18</v>
      </c>
      <c r="C129" s="5">
        <v>20212531</v>
      </c>
      <c r="D129" s="4" t="s">
        <v>455</v>
      </c>
      <c r="E129" s="4"/>
    </row>
    <row r="130" ht="17.4" spans="1:5">
      <c r="A130" s="3"/>
      <c r="B130" s="4">
        <v>19</v>
      </c>
      <c r="C130" s="5">
        <v>20212532</v>
      </c>
      <c r="D130" s="4" t="s">
        <v>455</v>
      </c>
      <c r="E130" s="4"/>
    </row>
    <row r="131" ht="17.4" spans="1:5">
      <c r="A131" s="3"/>
      <c r="B131" s="4">
        <v>20</v>
      </c>
      <c r="C131" s="5">
        <v>20212533</v>
      </c>
      <c r="D131" s="4" t="s">
        <v>455</v>
      </c>
      <c r="E131" s="4"/>
    </row>
    <row r="132" ht="17.4" spans="1:5">
      <c r="A132" s="3"/>
      <c r="B132" s="4">
        <v>21</v>
      </c>
      <c r="C132" s="5">
        <v>20212534</v>
      </c>
      <c r="D132" s="4" t="s">
        <v>455</v>
      </c>
      <c r="E132" s="4"/>
    </row>
    <row r="133" ht="17.4" spans="1:5">
      <c r="A133" s="3"/>
      <c r="B133" s="4">
        <v>22</v>
      </c>
      <c r="C133" s="5">
        <v>20212535</v>
      </c>
      <c r="D133" s="4" t="s">
        <v>455</v>
      </c>
      <c r="E133" s="4"/>
    </row>
    <row r="134" ht="17.4" spans="1:5">
      <c r="A134" s="3"/>
      <c r="B134" s="4">
        <v>23</v>
      </c>
      <c r="C134" s="5">
        <v>20222431</v>
      </c>
      <c r="D134" s="4" t="s">
        <v>455</v>
      </c>
      <c r="E134" s="4"/>
    </row>
    <row r="135" ht="17.4" spans="1:5">
      <c r="A135" s="3"/>
      <c r="B135" s="4">
        <v>24</v>
      </c>
      <c r="C135" s="5">
        <v>20222432</v>
      </c>
      <c r="D135" s="4" t="s">
        <v>455</v>
      </c>
      <c r="E135" s="4"/>
    </row>
    <row r="136" ht="17.4" spans="1:5">
      <c r="A136" s="3"/>
      <c r="B136" s="4">
        <v>25</v>
      </c>
      <c r="C136" s="5">
        <v>20222433</v>
      </c>
      <c r="D136" s="4" t="s">
        <v>455</v>
      </c>
      <c r="E136" s="4"/>
    </row>
    <row r="137" ht="17.4" spans="1:5">
      <c r="A137" s="3"/>
      <c r="B137" s="4">
        <v>26</v>
      </c>
      <c r="C137" s="5">
        <v>20222434</v>
      </c>
      <c r="D137" s="4" t="s">
        <v>455</v>
      </c>
      <c r="E137" s="4"/>
    </row>
    <row r="138" ht="17.4" spans="1:5">
      <c r="A138" s="3"/>
      <c r="B138" s="4">
        <v>27</v>
      </c>
      <c r="C138" s="5">
        <v>20222435</v>
      </c>
      <c r="D138" s="4" t="s">
        <v>455</v>
      </c>
      <c r="E138" s="4"/>
    </row>
    <row r="139" ht="17.4" spans="1:5">
      <c r="A139" s="3"/>
      <c r="B139" s="4">
        <v>28</v>
      </c>
      <c r="C139" s="5">
        <v>20222436</v>
      </c>
      <c r="D139" s="4" t="s">
        <v>455</v>
      </c>
      <c r="E139" s="4"/>
    </row>
    <row r="140" ht="17.4" spans="1:5">
      <c r="A140" s="3"/>
      <c r="B140" s="4">
        <v>29</v>
      </c>
      <c r="C140" s="5">
        <v>20222441</v>
      </c>
      <c r="D140" s="4" t="s">
        <v>455</v>
      </c>
      <c r="E140" s="4"/>
    </row>
    <row r="141" ht="17.4" spans="1:5">
      <c r="A141" s="3"/>
      <c r="B141" s="4">
        <v>30</v>
      </c>
      <c r="C141" s="5">
        <v>20222531</v>
      </c>
      <c r="D141" s="4" t="s">
        <v>455</v>
      </c>
      <c r="E141" s="4"/>
    </row>
    <row r="142" ht="17.4" spans="1:5">
      <c r="A142" s="3"/>
      <c r="B142" s="4">
        <v>31</v>
      </c>
      <c r="C142" s="5">
        <v>20222532</v>
      </c>
      <c r="D142" s="4" t="s">
        <v>455</v>
      </c>
      <c r="E142" s="4"/>
    </row>
    <row r="143" ht="17.4" spans="1:5">
      <c r="A143" s="3"/>
      <c r="B143" s="4">
        <v>32</v>
      </c>
      <c r="C143" s="5">
        <v>20222533</v>
      </c>
      <c r="D143" s="4" t="s">
        <v>455</v>
      </c>
      <c r="E143" s="4"/>
    </row>
    <row r="144" ht="17.4" spans="1:5">
      <c r="A144" s="3"/>
      <c r="B144" s="4">
        <v>33</v>
      </c>
      <c r="C144" s="5">
        <v>20222541</v>
      </c>
      <c r="D144" s="4" t="s">
        <v>455</v>
      </c>
      <c r="E144" s="4"/>
    </row>
    <row r="145" ht="17.4" spans="1:5">
      <c r="A145" s="3" t="s">
        <v>7</v>
      </c>
      <c r="B145" s="4">
        <v>1</v>
      </c>
      <c r="C145" s="5">
        <v>20202631</v>
      </c>
      <c r="D145" s="4" t="s">
        <v>455</v>
      </c>
      <c r="E145" s="4"/>
    </row>
    <row r="146" ht="17.4" spans="1:5">
      <c r="A146" s="3"/>
      <c r="B146" s="4">
        <v>2</v>
      </c>
      <c r="C146" s="5">
        <v>20202632</v>
      </c>
      <c r="D146" s="4" t="s">
        <v>455</v>
      </c>
      <c r="E146" s="4"/>
    </row>
    <row r="147" ht="17.4" spans="1:5">
      <c r="A147" s="3"/>
      <c r="B147" s="4">
        <v>3</v>
      </c>
      <c r="C147" s="5">
        <v>20202633</v>
      </c>
      <c r="D147" s="4" t="s">
        <v>455</v>
      </c>
      <c r="E147" s="4"/>
    </row>
    <row r="148" ht="17.4" spans="1:5">
      <c r="A148" s="3"/>
      <c r="B148" s="4">
        <v>4</v>
      </c>
      <c r="C148" s="5">
        <v>20202634</v>
      </c>
      <c r="D148" s="4" t="s">
        <v>455</v>
      </c>
      <c r="E148" s="4"/>
    </row>
    <row r="149" ht="17.4" spans="1:5">
      <c r="A149" s="3"/>
      <c r="B149" s="4">
        <v>5</v>
      </c>
      <c r="C149" s="5">
        <v>20212631</v>
      </c>
      <c r="D149" s="4" t="s">
        <v>455</v>
      </c>
      <c r="E149" s="4"/>
    </row>
    <row r="150" ht="17.4" spans="1:5">
      <c r="A150" s="3"/>
      <c r="B150" s="4">
        <v>6</v>
      </c>
      <c r="C150" s="5">
        <v>20212632</v>
      </c>
      <c r="D150" s="4" t="s">
        <v>455</v>
      </c>
      <c r="E150" s="4"/>
    </row>
    <row r="151" ht="17.4" spans="1:5">
      <c r="A151" s="3"/>
      <c r="B151" s="4">
        <v>7</v>
      </c>
      <c r="C151" s="5">
        <v>20212633</v>
      </c>
      <c r="D151" s="4" t="s">
        <v>455</v>
      </c>
      <c r="E151" s="4"/>
    </row>
    <row r="152" ht="17.4" spans="1:5">
      <c r="A152" s="3"/>
      <c r="B152" s="4">
        <v>8</v>
      </c>
      <c r="C152" s="5">
        <v>20212634</v>
      </c>
      <c r="D152" s="4" t="s">
        <v>455</v>
      </c>
      <c r="E152" s="4"/>
    </row>
    <row r="153" ht="17.4" spans="1:5">
      <c r="A153" s="3"/>
      <c r="B153" s="4">
        <v>9</v>
      </c>
      <c r="C153" s="5">
        <v>20222631</v>
      </c>
      <c r="D153" s="4" t="s">
        <v>455</v>
      </c>
      <c r="E153" s="4"/>
    </row>
    <row r="154" ht="17.4" spans="1:5">
      <c r="A154" s="3"/>
      <c r="B154" s="4">
        <v>10</v>
      </c>
      <c r="C154" s="5">
        <v>20222632</v>
      </c>
      <c r="D154" s="4" t="s">
        <v>455</v>
      </c>
      <c r="E154" s="4"/>
    </row>
    <row r="155" ht="17.4" spans="1:5">
      <c r="A155" s="3"/>
      <c r="B155" s="4">
        <v>11</v>
      </c>
      <c r="C155" s="5">
        <v>20222633</v>
      </c>
      <c r="D155" s="4" t="s">
        <v>455</v>
      </c>
      <c r="E155" s="4"/>
    </row>
    <row r="156" ht="17.4" spans="1:5">
      <c r="A156" s="3"/>
      <c r="B156" s="4">
        <v>12</v>
      </c>
      <c r="C156" s="5">
        <v>20222634</v>
      </c>
      <c r="D156" s="4" t="s">
        <v>455</v>
      </c>
      <c r="E156" s="4"/>
    </row>
    <row r="157" ht="17.4" spans="1:5">
      <c r="A157" s="3"/>
      <c r="B157" s="4">
        <v>13</v>
      </c>
      <c r="C157" s="5">
        <v>20222635</v>
      </c>
      <c r="D157" s="4" t="s">
        <v>455</v>
      </c>
      <c r="E157" s="4"/>
    </row>
    <row r="158" ht="17.4" spans="1:5">
      <c r="A158" s="3"/>
      <c r="B158" s="4">
        <v>14</v>
      </c>
      <c r="C158" s="5">
        <v>20222641</v>
      </c>
      <c r="D158" s="4" t="s">
        <v>455</v>
      </c>
      <c r="E158" s="4"/>
    </row>
    <row r="159" ht="17.4" spans="1:5">
      <c r="A159" s="3"/>
      <c r="B159" s="4">
        <v>15</v>
      </c>
      <c r="C159" s="5">
        <v>20222642</v>
      </c>
      <c r="D159" s="4" t="s">
        <v>455</v>
      </c>
      <c r="E159" s="4"/>
    </row>
    <row r="160" ht="17.4" spans="1:5">
      <c r="A160" s="4" t="s">
        <v>8</v>
      </c>
      <c r="B160" s="4">
        <v>1</v>
      </c>
      <c r="C160" s="4">
        <v>20223531</v>
      </c>
      <c r="D160" s="4" t="s">
        <v>455</v>
      </c>
      <c r="E160" s="4"/>
    </row>
    <row r="161" ht="14.15" customHeight="1"/>
    <row r="162" ht="14.15" customHeight="1"/>
    <row r="163" ht="14.15" customHeight="1"/>
  </sheetData>
  <mergeCells count="7">
    <mergeCell ref="A1:E1"/>
    <mergeCell ref="A3:A24"/>
    <mergeCell ref="A25:A44"/>
    <mergeCell ref="A45:A75"/>
    <mergeCell ref="A76:A111"/>
    <mergeCell ref="A112:A144"/>
    <mergeCell ref="A145:A1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学院学风反馈表</vt:lpstr>
      <vt:lpstr>日常旷课名单</vt:lpstr>
      <vt:lpstr>日常旷课率</vt:lpstr>
      <vt:lpstr>日常请假率</vt:lpstr>
      <vt:lpstr>日常请假名单</vt:lpstr>
      <vt:lpstr>晚自习请假名单</vt:lpstr>
      <vt:lpstr>晚自修风气统计表</vt:lpstr>
      <vt:lpstr>日常迟到早退名单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3DD776CC60094856B9F3F21765597E04_13</vt:lpwstr>
  </property>
  <property fmtid="{D5CDD505-2E9C-101B-9397-08002B2CF9AE}" pid="3" name="KSOProductBuildVer">
    <vt:lpwstr>2052-12.1.0.17133</vt:lpwstr>
  </property>
</Properties>
</file>