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MagicShin\Desktop\"/>
    </mc:Choice>
  </mc:AlternateContent>
  <xr:revisionPtr revIDLastSave="0" documentId="13_ncr:1_{92E5A9A4-9E4A-4278-8EC5-0ECC134105F8}" xr6:coauthVersionLast="47" xr6:coauthVersionMax="47" xr10:uidLastSave="{00000000-0000-0000-0000-000000000000}"/>
  <bookViews>
    <workbookView xWindow="-110" yWindow="-110" windowWidth="21820" windowHeight="13900" tabRatio="950" xr2:uid="{00000000-000D-0000-FFFF-FFFF00000000}"/>
  </bookViews>
  <sheets>
    <sheet name="学院学分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日常请假名单!$A$2:$I$298</definedName>
    <definedName name="_xlnm._FilterDatabase" localSheetId="10" hidden="1">统计表!$A$2:$E$205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P11" i="8"/>
  <c r="O11" i="8"/>
  <c r="N11" i="8"/>
  <c r="O10" i="8"/>
  <c r="P10" i="8" s="1"/>
  <c r="N10" i="8"/>
  <c r="O9" i="8"/>
  <c r="P9" i="8" s="1"/>
  <c r="N9" i="8"/>
  <c r="O8" i="8"/>
  <c r="P8" i="8" s="1"/>
  <c r="N8" i="8"/>
  <c r="P7" i="8"/>
  <c r="O7" i="8"/>
  <c r="N7" i="8"/>
  <c r="O6" i="8"/>
  <c r="P6" i="8" s="1"/>
  <c r="N6" i="8"/>
  <c r="O5" i="8"/>
  <c r="P5" i="8" s="1"/>
  <c r="N5" i="8"/>
  <c r="O4" i="8"/>
  <c r="P4" i="8" s="1"/>
  <c r="N4" i="8"/>
  <c r="P3" i="8"/>
  <c r="O3" i="8"/>
  <c r="N3" i="8"/>
  <c r="E3" i="1"/>
  <c r="D3" i="1"/>
  <c r="B3" i="1"/>
  <c r="N42" i="8"/>
  <c r="O42" i="8" s="1"/>
  <c r="N41" i="8"/>
  <c r="O41" i="8" s="1"/>
  <c r="P41" i="8" s="1"/>
  <c r="N40" i="8"/>
  <c r="O40" i="8" s="1"/>
  <c r="F205" i="4"/>
  <c r="G205" i="4" s="1"/>
  <c r="F204" i="4"/>
  <c r="G204" i="4" s="1"/>
  <c r="F203" i="4"/>
  <c r="G203" i="4" s="1"/>
  <c r="F202" i="4"/>
  <c r="G202" i="4" s="1"/>
  <c r="F201" i="4"/>
  <c r="G201" i="4" s="1"/>
  <c r="F200" i="4"/>
  <c r="G200" i="4" s="1"/>
  <c r="F199" i="4"/>
  <c r="G199" i="4" s="1"/>
  <c r="F198" i="4"/>
  <c r="G198" i="4" s="1"/>
  <c r="F197" i="4"/>
  <c r="G197" i="4" s="1"/>
  <c r="G198" i="2"/>
  <c r="G199" i="2"/>
  <c r="G200" i="2"/>
  <c r="G201" i="2"/>
  <c r="G202" i="2"/>
  <c r="G203" i="2"/>
  <c r="G204" i="2"/>
  <c r="G205" i="2"/>
  <c r="G197" i="2"/>
  <c r="F205" i="2"/>
  <c r="F204" i="2"/>
  <c r="F203" i="2"/>
  <c r="F202" i="2"/>
  <c r="F201" i="2"/>
  <c r="F200" i="2"/>
  <c r="F199" i="2"/>
  <c r="F198" i="2"/>
  <c r="F197" i="2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26" i="8"/>
  <c r="N39" i="8"/>
  <c r="O39" i="8" s="1"/>
  <c r="N38" i="8"/>
  <c r="O38" i="8" s="1"/>
  <c r="N37" i="8"/>
  <c r="O37" i="8" s="1"/>
  <c r="N36" i="8"/>
  <c r="O36" i="8" s="1"/>
  <c r="N35" i="8"/>
  <c r="O35" i="8" s="1"/>
  <c r="N34" i="8"/>
  <c r="O34" i="8" s="1"/>
  <c r="N33" i="8"/>
  <c r="O33" i="8" s="1"/>
  <c r="N32" i="8"/>
  <c r="O32" i="8" s="1"/>
  <c r="N31" i="8"/>
  <c r="O31" i="8" s="1"/>
  <c r="N30" i="8"/>
  <c r="O30" i="8" s="1"/>
  <c r="N29" i="8"/>
  <c r="O29" i="8" s="1"/>
  <c r="N28" i="8"/>
  <c r="O28" i="8" s="1"/>
  <c r="N27" i="8"/>
  <c r="O27" i="8" s="1"/>
  <c r="N26" i="8"/>
  <c r="O26" i="8" s="1"/>
  <c r="G149" i="4"/>
  <c r="G170" i="4"/>
  <c r="G187" i="4"/>
  <c r="G188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G130" i="4" s="1"/>
  <c r="G165" i="4" l="1"/>
  <c r="G162" i="4"/>
  <c r="G161" i="4"/>
  <c r="G152" i="4"/>
  <c r="G151" i="4"/>
  <c r="G186" i="4"/>
  <c r="G184" i="4"/>
  <c r="G182" i="4"/>
  <c r="G141" i="4"/>
  <c r="G177" i="4"/>
  <c r="G139" i="4"/>
  <c r="G185" i="4"/>
  <c r="G172" i="4"/>
  <c r="G135" i="4"/>
  <c r="G150" i="4"/>
  <c r="G171" i="4"/>
  <c r="G121" i="4"/>
  <c r="G164" i="4"/>
  <c r="G148" i="4"/>
  <c r="G183" i="4"/>
  <c r="G163" i="4"/>
  <c r="G147" i="4"/>
  <c r="G140" i="4"/>
  <c r="G176" i="4"/>
  <c r="G195" i="4"/>
  <c r="G175" i="4"/>
  <c r="G159" i="4"/>
  <c r="G138" i="4"/>
  <c r="G196" i="4"/>
  <c r="G160" i="4"/>
  <c r="G194" i="4"/>
  <c r="G174" i="4"/>
  <c r="G158" i="4"/>
  <c r="G137" i="4"/>
  <c r="G189" i="4"/>
  <c r="G173" i="4"/>
  <c r="G153" i="4"/>
  <c r="G136" i="4"/>
  <c r="G134" i="4"/>
  <c r="G193" i="4"/>
  <c r="G181" i="4"/>
  <c r="G169" i="4"/>
  <c r="G157" i="4"/>
  <c r="G145" i="4"/>
  <c r="G133" i="4"/>
  <c r="G192" i="4"/>
  <c r="G180" i="4"/>
  <c r="G168" i="4"/>
  <c r="G156" i="4"/>
  <c r="G144" i="4"/>
  <c r="G132" i="4"/>
  <c r="G146" i="4"/>
  <c r="G191" i="4"/>
  <c r="G179" i="4"/>
  <c r="G167" i="4"/>
  <c r="G155" i="4"/>
  <c r="G143" i="4"/>
  <c r="G131" i="4"/>
  <c r="G190" i="4"/>
  <c r="G178" i="4"/>
  <c r="G166" i="4"/>
  <c r="G154" i="4"/>
  <c r="G142" i="4"/>
  <c r="P40" i="8"/>
  <c r="P42" i="8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21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50" i="2"/>
  <c r="G50" i="2" s="1"/>
  <c r="F51" i="2"/>
  <c r="G51" i="2" s="1"/>
  <c r="F52" i="2"/>
  <c r="F53" i="2"/>
  <c r="F54" i="2"/>
  <c r="F55" i="2"/>
  <c r="G94" i="2" s="1"/>
  <c r="G55" i="2"/>
  <c r="F56" i="2"/>
  <c r="G56" i="2" s="1"/>
  <c r="F57" i="2"/>
  <c r="G57" i="2" s="1"/>
  <c r="F58" i="2"/>
  <c r="F59" i="2"/>
  <c r="F60" i="2"/>
  <c r="F61" i="2"/>
  <c r="G90" i="2" s="1"/>
  <c r="G61" i="2"/>
  <c r="F62" i="2"/>
  <c r="G62" i="2" s="1"/>
  <c r="F63" i="2"/>
  <c r="G63" i="2" s="1"/>
  <c r="F64" i="2"/>
  <c r="F65" i="2"/>
  <c r="F66" i="2"/>
  <c r="F67" i="2"/>
  <c r="G84" i="2" s="1"/>
  <c r="G67" i="2"/>
  <c r="F68" i="2"/>
  <c r="G68" i="2" s="1"/>
  <c r="F69" i="2"/>
  <c r="G69" i="2" s="1"/>
  <c r="F70" i="2"/>
  <c r="F71" i="2"/>
  <c r="G71" i="2"/>
  <c r="F72" i="2"/>
  <c r="F73" i="2"/>
  <c r="G73" i="2"/>
  <c r="F74" i="2"/>
  <c r="G74" i="2" s="1"/>
  <c r="F75" i="2"/>
  <c r="G75" i="2" s="1"/>
  <c r="F76" i="2"/>
  <c r="F77" i="2"/>
  <c r="F78" i="2"/>
  <c r="F79" i="2"/>
  <c r="G101" i="2" s="1"/>
  <c r="G79" i="2"/>
  <c r="F80" i="2"/>
  <c r="G80" i="2" s="1"/>
  <c r="F81" i="2"/>
  <c r="G81" i="2" s="1"/>
  <c r="F82" i="2"/>
  <c r="F83" i="2"/>
  <c r="F84" i="2"/>
  <c r="F85" i="2"/>
  <c r="G102" i="2" s="1"/>
  <c r="G85" i="2"/>
  <c r="F86" i="2"/>
  <c r="G86" i="2" s="1"/>
  <c r="F87" i="2"/>
  <c r="G87" i="2" s="1"/>
  <c r="F88" i="2"/>
  <c r="F89" i="2"/>
  <c r="F90" i="2"/>
  <c r="F91" i="2"/>
  <c r="G91" i="2"/>
  <c r="F92" i="2"/>
  <c r="G92" i="2" s="1"/>
  <c r="F93" i="2"/>
  <c r="G93" i="2" s="1"/>
  <c r="F94" i="2"/>
  <c r="F95" i="2"/>
  <c r="G95" i="2"/>
  <c r="F96" i="2"/>
  <c r="F97" i="2"/>
  <c r="G97" i="2"/>
  <c r="F98" i="2"/>
  <c r="G98" i="2" s="1"/>
  <c r="F99" i="2"/>
  <c r="G99" i="2" s="1"/>
  <c r="F100" i="2"/>
  <c r="F101" i="2"/>
  <c r="F102" i="2"/>
  <c r="F103" i="2"/>
  <c r="G103" i="2"/>
  <c r="F104" i="2"/>
  <c r="G104" i="2" s="1"/>
  <c r="F105" i="2"/>
  <c r="G105" i="2" s="1"/>
  <c r="F106" i="2"/>
  <c r="F107" i="2"/>
  <c r="F108" i="2"/>
  <c r="F109" i="2"/>
  <c r="G83" i="2" s="1"/>
  <c r="G109" i="2"/>
  <c r="F110" i="2"/>
  <c r="G110" i="2" s="1"/>
  <c r="F111" i="2"/>
  <c r="G111" i="2" s="1"/>
  <c r="F112" i="2"/>
  <c r="F113" i="2"/>
  <c r="F114" i="2"/>
  <c r="F115" i="2"/>
  <c r="G115" i="2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12" i="8"/>
  <c r="O25" i="8"/>
  <c r="N25" i="8"/>
  <c r="O24" i="8"/>
  <c r="N24" i="8"/>
  <c r="O23" i="8"/>
  <c r="N23" i="8"/>
  <c r="O22" i="8"/>
  <c r="N22" i="8"/>
  <c r="O21" i="8"/>
  <c r="N21" i="8"/>
  <c r="O20" i="8"/>
  <c r="N20" i="8"/>
  <c r="O19" i="8"/>
  <c r="N19" i="8"/>
  <c r="O18" i="8"/>
  <c r="N18" i="8"/>
  <c r="O17" i="8"/>
  <c r="N17" i="8"/>
  <c r="O16" i="8"/>
  <c r="N16" i="8"/>
  <c r="O15" i="8"/>
  <c r="N15" i="8"/>
  <c r="O14" i="8"/>
  <c r="N14" i="8"/>
  <c r="O13" i="8"/>
  <c r="N13" i="8"/>
  <c r="O12" i="8"/>
  <c r="N12" i="8"/>
  <c r="G108" i="2" l="1"/>
  <c r="G96" i="2"/>
  <c r="G78" i="2"/>
  <c r="G72" i="2"/>
  <c r="G66" i="2"/>
  <c r="G54" i="2"/>
  <c r="G114" i="2"/>
  <c r="G60" i="2"/>
  <c r="G107" i="2"/>
  <c r="G77" i="2"/>
  <c r="G65" i="2"/>
  <c r="G59" i="2"/>
  <c r="G53" i="2"/>
  <c r="G113" i="2"/>
  <c r="G112" i="2"/>
  <c r="G100" i="2"/>
  <c r="G88" i="2"/>
  <c r="G82" i="2"/>
  <c r="G76" i="2"/>
  <c r="G70" i="2"/>
  <c r="G64" i="2"/>
  <c r="G58" i="2"/>
  <c r="G52" i="2"/>
  <c r="G89" i="2"/>
  <c r="G106" i="2"/>
  <c r="F49" i="2" l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G49" i="2" s="1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G14" i="2" s="1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G25" i="4" s="1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0" i="4"/>
  <c r="F51" i="4"/>
  <c r="F52" i="4"/>
  <c r="F53" i="4"/>
  <c r="G103" i="4" s="1"/>
  <c r="F54" i="4"/>
  <c r="G73" i="4" s="1"/>
  <c r="F55" i="4"/>
  <c r="F56" i="4"/>
  <c r="F57" i="4"/>
  <c r="F58" i="4"/>
  <c r="G58" i="4" s="1"/>
  <c r="F59" i="4"/>
  <c r="F60" i="4"/>
  <c r="F61" i="4"/>
  <c r="G61" i="4" s="1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G79" i="4" s="1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G99" i="4" s="1"/>
  <c r="F100" i="4"/>
  <c r="F101" i="4"/>
  <c r="F102" i="4"/>
  <c r="F103" i="4"/>
  <c r="F104" i="4"/>
  <c r="F105" i="4"/>
  <c r="F106" i="4"/>
  <c r="F107" i="4"/>
  <c r="F108" i="4"/>
  <c r="F109" i="4"/>
  <c r="G109" i="4"/>
  <c r="F110" i="4"/>
  <c r="F111" i="4"/>
  <c r="F112" i="4"/>
  <c r="F113" i="4"/>
  <c r="F114" i="4"/>
  <c r="F115" i="4"/>
  <c r="G98" i="4" l="1"/>
  <c r="G57" i="4"/>
  <c r="G56" i="4"/>
  <c r="G55" i="4"/>
  <c r="G59" i="4"/>
  <c r="G105" i="4"/>
  <c r="G64" i="4"/>
  <c r="G52" i="4"/>
  <c r="G92" i="4"/>
  <c r="G82" i="4"/>
  <c r="G51" i="4"/>
  <c r="G97" i="4"/>
  <c r="G75" i="4"/>
  <c r="G112" i="4"/>
  <c r="G91" i="4"/>
  <c r="G81" i="4"/>
  <c r="G50" i="4"/>
  <c r="G68" i="4"/>
  <c r="G67" i="4"/>
  <c r="G87" i="4"/>
  <c r="G76" i="4"/>
  <c r="G106" i="4"/>
  <c r="G85" i="4"/>
  <c r="G115" i="4"/>
  <c r="G104" i="4"/>
  <c r="G63" i="4"/>
  <c r="G93" i="4"/>
  <c r="G62" i="4"/>
  <c r="G111" i="4"/>
  <c r="G80" i="4"/>
  <c r="G70" i="4"/>
  <c r="G88" i="4"/>
  <c r="G86" i="4"/>
  <c r="G74" i="4"/>
  <c r="G94" i="4"/>
  <c r="G110" i="4"/>
  <c r="G100" i="4"/>
  <c r="G69" i="4"/>
  <c r="G37" i="2"/>
  <c r="G27" i="2"/>
  <c r="G26" i="2"/>
  <c r="G38" i="2"/>
  <c r="G15" i="2"/>
  <c r="G39" i="2"/>
  <c r="G13" i="2"/>
  <c r="G24" i="2"/>
  <c r="G9" i="2"/>
  <c r="G44" i="2"/>
  <c r="G32" i="2"/>
  <c r="G20" i="2"/>
  <c r="G48" i="2"/>
  <c r="G47" i="2"/>
  <c r="G22" i="2"/>
  <c r="G21" i="2"/>
  <c r="G43" i="2"/>
  <c r="G31" i="2"/>
  <c r="G19" i="2"/>
  <c r="G25" i="2"/>
  <c r="G46" i="2"/>
  <c r="G33" i="2"/>
  <c r="G42" i="2"/>
  <c r="G30" i="2"/>
  <c r="G18" i="2"/>
  <c r="G12" i="2"/>
  <c r="G11" i="2"/>
  <c r="G34" i="2"/>
  <c r="G45" i="2"/>
  <c r="G41" i="2"/>
  <c r="G29" i="2"/>
  <c r="G17" i="2"/>
  <c r="G36" i="2"/>
  <c r="G23" i="2"/>
  <c r="G10" i="2"/>
  <c r="G40" i="2"/>
  <c r="G28" i="2"/>
  <c r="G39" i="4"/>
  <c r="G38" i="4"/>
  <c r="G14" i="4"/>
  <c r="G27" i="4"/>
  <c r="G26" i="4"/>
  <c r="G15" i="4"/>
  <c r="G37" i="4"/>
  <c r="G24" i="4"/>
  <c r="G23" i="4"/>
  <c r="G22" i="4"/>
  <c r="G44" i="4"/>
  <c r="G32" i="4"/>
  <c r="G20" i="4"/>
  <c r="G13" i="4"/>
  <c r="G12" i="4"/>
  <c r="G34" i="4"/>
  <c r="G21" i="4"/>
  <c r="G43" i="4"/>
  <c r="G31" i="4"/>
  <c r="G19" i="4"/>
  <c r="G47" i="4"/>
  <c r="G10" i="4"/>
  <c r="G33" i="4"/>
  <c r="G42" i="4"/>
  <c r="G30" i="4"/>
  <c r="G18" i="4"/>
  <c r="G49" i="4"/>
  <c r="G48" i="4"/>
  <c r="G46" i="4"/>
  <c r="G45" i="4"/>
  <c r="G41" i="4"/>
  <c r="G29" i="4"/>
  <c r="G17" i="4"/>
  <c r="G36" i="4"/>
  <c r="G11" i="4"/>
  <c r="G40" i="4"/>
  <c r="G28" i="4"/>
  <c r="G90" i="4"/>
  <c r="G54" i="4"/>
  <c r="G84" i="4"/>
  <c r="G78" i="4"/>
  <c r="G72" i="4"/>
  <c r="G66" i="4"/>
  <c r="G60" i="4"/>
  <c r="G114" i="4"/>
  <c r="G107" i="4"/>
  <c r="G53" i="4"/>
  <c r="G96" i="4"/>
  <c r="G95" i="4"/>
  <c r="G77" i="4"/>
  <c r="G83" i="4"/>
  <c r="G71" i="4"/>
  <c r="G89" i="4"/>
  <c r="G108" i="4"/>
  <c r="G101" i="4"/>
  <c r="G65" i="4"/>
  <c r="G102" i="4"/>
  <c r="G113" i="4"/>
  <c r="B20" i="4" l="1"/>
  <c r="B21" i="4"/>
  <c r="B22" i="4"/>
  <c r="B23" i="4"/>
  <c r="B24" i="4"/>
  <c r="B25" i="4"/>
  <c r="B26" i="4"/>
  <c r="B27" i="4"/>
  <c r="B28" i="4"/>
  <c r="B29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4" i="4"/>
  <c r="B5" i="4"/>
  <c r="B6" i="4"/>
  <c r="B7" i="4"/>
  <c r="B8" i="4"/>
  <c r="B9" i="4"/>
  <c r="B12" i="4"/>
  <c r="B13" i="4"/>
  <c r="B14" i="4"/>
  <c r="B15" i="4"/>
  <c r="B16" i="4"/>
  <c r="B17" i="4"/>
  <c r="B18" i="4"/>
  <c r="B19" i="4"/>
  <c r="B3" i="4"/>
</calcChain>
</file>

<file path=xl/sharedStrings.xml><?xml version="1.0" encoding="utf-8"?>
<sst xmlns="http://schemas.openxmlformats.org/spreadsheetml/2006/main" count="1702" uniqueCount="624">
  <si>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</si>
  <si>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</si>
  <si>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</si>
  <si>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</si>
  <si>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</si>
  <si>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</si>
  <si>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</si>
  <si>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</si>
  <si>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</si>
  <si>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</si>
  <si>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</si>
  <si>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</si>
  <si>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</si>
  <si>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</si>
  <si>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</si>
  <si>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</si>
  <si>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</si>
  <si>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</si>
  <si>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</si>
  <si>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</si>
  <si>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</si>
  <si>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</si>
  <si>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</si>
  <si>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</si>
  <si>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</si>
  <si>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</si>
  <si>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</si>
  <si>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</si>
  <si>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</si>
  <si>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</si>
  <si>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</si>
  <si>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</si>
  <si>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</si>
  <si>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</si>
  <si>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</si>
  <si>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</si>
  <si>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</si>
  <si>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大学英语</t>
  </si>
  <si>
    <t>湖州学院日常迟到早退统计表</t>
  </si>
  <si>
    <t>类别</t>
  </si>
  <si>
    <t>日期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</si>
  <si>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</si>
  <si>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</si>
  <si>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</si>
  <si>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</si>
  <si>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</si>
  <si>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</si>
  <si>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</si>
  <si>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</si>
  <si>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</si>
  <si>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</si>
  <si>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</si>
  <si>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</si>
  <si>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</si>
  <si>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</si>
  <si>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</si>
  <si>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</si>
  <si>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湖州学院晚自修请假统计表</t>
  </si>
  <si>
    <t>班 级</t>
  </si>
  <si>
    <t>请假日期</t>
  </si>
  <si>
    <t>湖州学院晚自修旷课统计表</t>
  </si>
  <si>
    <t>湖州学院晚自修迟到早退统计表</t>
  </si>
  <si>
    <t>上交情况</t>
  </si>
  <si>
    <t>齐全</t>
  </si>
  <si>
    <t>国际商务</t>
  </si>
  <si>
    <t>经济管理学院</t>
    <phoneticPr fontId="35" type="noConversion"/>
  </si>
  <si>
    <t>人文学院</t>
    <phoneticPr fontId="35" type="noConversion"/>
  </si>
  <si>
    <t>/</t>
    <phoneticPr fontId="35" type="noConversion"/>
  </si>
  <si>
    <t>理工学院</t>
    <phoneticPr fontId="35" type="noConversion"/>
  </si>
  <si>
    <t>马克思主义学院</t>
    <phoneticPr fontId="35" type="noConversion"/>
  </si>
  <si>
    <t>交齐且规范</t>
    <phoneticPr fontId="35" type="noConversion"/>
  </si>
  <si>
    <t>李佳</t>
  </si>
  <si>
    <t>数字化视频编辑</t>
  </si>
  <si>
    <t>运筹学</t>
  </si>
  <si>
    <t>国际金融</t>
  </si>
  <si>
    <t>外贸函电</t>
  </si>
  <si>
    <t>迟到</t>
  </si>
  <si>
    <t>实习</t>
  </si>
  <si>
    <t>儿科护理学</t>
  </si>
  <si>
    <t>大学英语（3）</t>
  </si>
  <si>
    <t>健康评估</t>
  </si>
  <si>
    <t>病原生物学</t>
  </si>
  <si>
    <t>凌钜涵</t>
  </si>
  <si>
    <t>贺新</t>
  </si>
  <si>
    <t>小球类（乒乓球）</t>
  </si>
  <si>
    <t>国际贸易</t>
  </si>
  <si>
    <t>WEB技术开发</t>
  </si>
  <si>
    <t>无旷课</t>
    <phoneticPr fontId="35" type="noConversion"/>
  </si>
  <si>
    <t>自动控制原理</t>
  </si>
  <si>
    <t>日常旷课率排名</t>
    <phoneticPr fontId="35" type="noConversion"/>
  </si>
  <si>
    <t>内科护理学</t>
  </si>
  <si>
    <t>中国近现代史纲要</t>
  </si>
  <si>
    <t>产业经济学</t>
  </si>
  <si>
    <t>刘敖洋</t>
  </si>
  <si>
    <t>谢江福</t>
  </si>
  <si>
    <t>陈泽辉</t>
  </si>
  <si>
    <t>无故旷课</t>
    <phoneticPr fontId="35" type="noConversion"/>
  </si>
  <si>
    <t>通报批评</t>
    <phoneticPr fontId="35" type="noConversion"/>
  </si>
  <si>
    <t>王淑琦</t>
  </si>
  <si>
    <t>管理统计学</t>
  </si>
  <si>
    <t>消费者行为学</t>
  </si>
  <si>
    <t>商务英语</t>
  </si>
  <si>
    <t>新媒体数据分析</t>
  </si>
  <si>
    <t>李佳丽</t>
  </si>
  <si>
    <t>财务管理</t>
  </si>
  <si>
    <t>学术论文写作</t>
  </si>
  <si>
    <t>宣幸子</t>
  </si>
  <si>
    <t>颜宇杉</t>
  </si>
  <si>
    <t>国际经济学</t>
  </si>
  <si>
    <t>跨国公司概论</t>
  </si>
  <si>
    <t>李紫薇</t>
  </si>
  <si>
    <t>郑桂英</t>
  </si>
  <si>
    <t>陈溯源</t>
  </si>
  <si>
    <t>浙江经贸专题</t>
  </si>
  <si>
    <t>仇诗琪</t>
  </si>
  <si>
    <t>管理学</t>
  </si>
  <si>
    <t>马克思主义基本原理</t>
  </si>
  <si>
    <t>西方经济学</t>
  </si>
  <si>
    <t>郑晓宇</t>
  </si>
  <si>
    <t>高等数学</t>
  </si>
  <si>
    <t>微观经济学</t>
  </si>
  <si>
    <t>陈琪</t>
  </si>
  <si>
    <t>大学英语（1）</t>
  </si>
  <si>
    <t>政治学原理</t>
  </si>
  <si>
    <t>社会学概论</t>
  </si>
  <si>
    <t>智静娴</t>
  </si>
  <si>
    <t>张小瑞</t>
  </si>
  <si>
    <t>苏锦萍</t>
  </si>
  <si>
    <t>顾霄凡</t>
  </si>
  <si>
    <t>市场营销学</t>
  </si>
  <si>
    <t>莫晨益</t>
  </si>
  <si>
    <t>郑宇铖</t>
  </si>
  <si>
    <t>周斌</t>
  </si>
  <si>
    <t>宋文文</t>
  </si>
  <si>
    <t>王雪</t>
    <phoneticPr fontId="35" type="noConversion"/>
  </si>
  <si>
    <t>朱宸怡</t>
  </si>
  <si>
    <t>徐秋雨</t>
  </si>
  <si>
    <t>顾星悦</t>
  </si>
  <si>
    <t>谢徐梦</t>
  </si>
  <si>
    <t>吴思怡</t>
  </si>
  <si>
    <t>顾玉婷</t>
  </si>
  <si>
    <t>朱雨琳</t>
  </si>
  <si>
    <t>徐如意</t>
  </si>
  <si>
    <t>李琳</t>
  </si>
  <si>
    <t>詹慧雯</t>
  </si>
  <si>
    <t>袁欣宇</t>
  </si>
  <si>
    <t>娄振阳</t>
  </si>
  <si>
    <t>周科希</t>
  </si>
  <si>
    <t>韩诗楠</t>
  </si>
  <si>
    <t>赵小蕊</t>
  </si>
  <si>
    <t>陆逸婷</t>
  </si>
  <si>
    <t>来宇阳</t>
  </si>
  <si>
    <t>黄裕媛</t>
  </si>
  <si>
    <t>王建昌</t>
  </si>
  <si>
    <t>陈勇棋</t>
  </si>
  <si>
    <t>陈天浩</t>
  </si>
  <si>
    <t>褚俊健</t>
  </si>
  <si>
    <t>叶诗阳</t>
  </si>
  <si>
    <t>徐海阳</t>
  </si>
  <si>
    <t>刘韩</t>
  </si>
  <si>
    <t>王茂鲜</t>
    <phoneticPr fontId="35" type="noConversion"/>
  </si>
  <si>
    <t>方如紫超</t>
  </si>
  <si>
    <t>丁文蔚</t>
  </si>
  <si>
    <t>王路</t>
  </si>
  <si>
    <t>杨怡然</t>
  </si>
  <si>
    <t>徐含旖</t>
  </si>
  <si>
    <t>姚倩倩</t>
  </si>
  <si>
    <t>张伟浩</t>
  </si>
  <si>
    <t>魏凯锋</t>
  </si>
  <si>
    <t>李宗</t>
  </si>
  <si>
    <t>郑家禾</t>
  </si>
  <si>
    <t>叶啸</t>
  </si>
  <si>
    <t>吴炜康</t>
  </si>
  <si>
    <t>王雪</t>
  </si>
  <si>
    <t>倪菠</t>
  </si>
  <si>
    <t>万杜祯</t>
  </si>
  <si>
    <t>陈庆凯</t>
  </si>
  <si>
    <t>饶冠宇</t>
  </si>
  <si>
    <t>汤淑灿</t>
  </si>
  <si>
    <t>李世航</t>
  </si>
  <si>
    <t>袁湘岚</t>
  </si>
  <si>
    <t>邓冬宇</t>
  </si>
  <si>
    <t>顾承可</t>
  </si>
  <si>
    <t>巩天慧</t>
  </si>
  <si>
    <t>迟盛元</t>
  </si>
  <si>
    <t>符佳颖</t>
  </si>
  <si>
    <t>尚云雪</t>
  </si>
  <si>
    <t>汪婷婷</t>
  </si>
  <si>
    <t>张希霖</t>
  </si>
  <si>
    <t>王浩宇</t>
  </si>
  <si>
    <t>祝颖倩</t>
  </si>
  <si>
    <t>陈相铭</t>
  </si>
  <si>
    <t>郭陈加妮</t>
  </si>
  <si>
    <t>顾宵凡</t>
  </si>
  <si>
    <t>徐岩</t>
  </si>
  <si>
    <t>朱丽芬</t>
  </si>
  <si>
    <t>胡海骏</t>
  </si>
  <si>
    <t>鲍珊婷</t>
  </si>
  <si>
    <t>江胜晨</t>
  </si>
  <si>
    <t>钟运巧</t>
  </si>
  <si>
    <t>袁曹龄</t>
  </si>
  <si>
    <t>詹雲雯</t>
  </si>
  <si>
    <t>钱晓烨</t>
  </si>
  <si>
    <t>吉洋洋</t>
  </si>
  <si>
    <t>杜含章</t>
  </si>
  <si>
    <t>余成龙</t>
  </si>
  <si>
    <t>梁哲</t>
  </si>
  <si>
    <t>孙放天</t>
  </si>
  <si>
    <t>戴柯钒</t>
  </si>
  <si>
    <t>肖黄娜</t>
  </si>
  <si>
    <t>陈晨露</t>
  </si>
  <si>
    <t>陈艳阳</t>
  </si>
  <si>
    <t>包裘逸</t>
  </si>
  <si>
    <t>邹双林</t>
  </si>
  <si>
    <t>倪佳瑜</t>
  </si>
  <si>
    <t>王靖霏</t>
  </si>
  <si>
    <t>张慧</t>
  </si>
  <si>
    <t>徐雨婷</t>
  </si>
  <si>
    <t>周薛逢</t>
  </si>
  <si>
    <t>谢娴雅</t>
  </si>
  <si>
    <t>骆兴楠</t>
  </si>
  <si>
    <t>陈钢琴</t>
  </si>
  <si>
    <t>尚秀娟</t>
  </si>
  <si>
    <t>梁秋明</t>
  </si>
  <si>
    <t>张昊田</t>
  </si>
  <si>
    <t>王莉婷</t>
  </si>
  <si>
    <t>徐国凯</t>
  </si>
  <si>
    <t>外出写生</t>
    <phoneticPr fontId="35" type="noConversion"/>
  </si>
  <si>
    <t>周二上课 周四上课</t>
  </si>
  <si>
    <t>单片机C语言程序设计</t>
  </si>
  <si>
    <t>生物技术制药</t>
  </si>
  <si>
    <t>药剂学</t>
  </si>
  <si>
    <t>护理心理学</t>
  </si>
  <si>
    <t>养老机构的管理</t>
  </si>
  <si>
    <t>数字逻辑电路</t>
  </si>
  <si>
    <t>病理学</t>
  </si>
  <si>
    <t>大学物理</t>
  </si>
  <si>
    <t>大学心理健康</t>
  </si>
  <si>
    <t>思想道德与法治</t>
  </si>
  <si>
    <t>陈思</t>
  </si>
  <si>
    <t>林俊浩</t>
  </si>
  <si>
    <t>无故旷课</t>
  </si>
  <si>
    <t>1500字检讨＋通报批评</t>
  </si>
  <si>
    <t>社会体育学</t>
  </si>
  <si>
    <t>高天毅</t>
  </si>
  <si>
    <t>吕卓聪</t>
  </si>
  <si>
    <t>户外运动</t>
  </si>
  <si>
    <t>吴君剑</t>
  </si>
  <si>
    <t>詹涵晨</t>
  </si>
  <si>
    <t>田径与体能训练</t>
  </si>
  <si>
    <t>潘俊天</t>
  </si>
  <si>
    <t>杨宗乐</t>
  </si>
  <si>
    <t>大球类（篮球）</t>
  </si>
  <si>
    <t>无迟到早退</t>
    <phoneticPr fontId="35" type="noConversion"/>
  </si>
  <si>
    <t>刘欣悦</t>
  </si>
  <si>
    <t>黄琳娜</t>
  </si>
  <si>
    <t>卢俊雄</t>
  </si>
  <si>
    <t>陈登亮</t>
  </si>
  <si>
    <t>杨钧涵</t>
  </si>
  <si>
    <t>莫金锋</t>
  </si>
  <si>
    <t>李林泽</t>
  </si>
  <si>
    <t>刘柯</t>
  </si>
  <si>
    <t>宋禹鹏</t>
  </si>
  <si>
    <t>董婉铭</t>
  </si>
  <si>
    <t>陈瑞</t>
  </si>
  <si>
    <t>兰温奇</t>
  </si>
  <si>
    <t>王小龙</t>
  </si>
  <si>
    <t>赵欣远</t>
  </si>
  <si>
    <t>陈文铮</t>
  </si>
  <si>
    <t>顾嘉丽</t>
  </si>
  <si>
    <t>童嫣琪</t>
  </si>
  <si>
    <t>丁强</t>
  </si>
  <si>
    <t>杨宇杰</t>
  </si>
  <si>
    <t>段哲涵</t>
  </si>
  <si>
    <t>赵铖熠</t>
  </si>
  <si>
    <t>汤逸肖然</t>
  </si>
  <si>
    <t>通报批评</t>
  </si>
  <si>
    <t>胡远</t>
  </si>
  <si>
    <t>迟到5mins</t>
  </si>
  <si>
    <t>各学院统计表规范程度</t>
    <phoneticPr fontId="35" type="noConversion"/>
  </si>
  <si>
    <t>湖州学院2021-2022学年第一学期学风建设情况通报（第9周 11月1日-11月7日 ）</t>
    <phoneticPr fontId="35" type="noConversion"/>
  </si>
  <si>
    <t>无课</t>
  </si>
  <si>
    <t>假单下周一交</t>
  </si>
  <si>
    <t>费熠婷被隔离假单未上交</t>
  </si>
  <si>
    <t>王怡淼</t>
  </si>
  <si>
    <t>2（11.2）</t>
  </si>
  <si>
    <t>电子商务概论</t>
  </si>
  <si>
    <t>2（11.4）</t>
  </si>
  <si>
    <t>品牌管理</t>
  </si>
  <si>
    <t>2（11.5）</t>
  </si>
  <si>
    <t>广告学</t>
  </si>
  <si>
    <t>2（11.1）</t>
  </si>
  <si>
    <t>3（11.2）</t>
  </si>
  <si>
    <t>3（11.3）</t>
  </si>
  <si>
    <t>3（11.4）</t>
  </si>
  <si>
    <t>黄驰宇</t>
  </si>
  <si>
    <t>沈皓</t>
  </si>
  <si>
    <t>现代领导科学与艺术</t>
  </si>
  <si>
    <t>公共政策分析</t>
  </si>
  <si>
    <t>地方政府学</t>
  </si>
  <si>
    <t>公文写作与处理</t>
  </si>
  <si>
    <t>沈梦琦</t>
  </si>
  <si>
    <t>概率论与数理统计</t>
  </si>
  <si>
    <t>来诗涵</t>
  </si>
  <si>
    <t>统计学</t>
  </si>
  <si>
    <t>3（ 11.1）</t>
  </si>
  <si>
    <t>概率论</t>
  </si>
  <si>
    <t>张佳怡</t>
  </si>
  <si>
    <t>中国近代史纲要</t>
  </si>
  <si>
    <t>罗如意</t>
  </si>
  <si>
    <t>经济法</t>
  </si>
  <si>
    <t>3(11.3)</t>
  </si>
  <si>
    <t>徐雨婕</t>
  </si>
  <si>
    <t>史敏</t>
  </si>
  <si>
    <t>施梓熠</t>
  </si>
  <si>
    <t>陈丹挺</t>
  </si>
  <si>
    <t>杨世帝</t>
  </si>
  <si>
    <t>估计综合实训</t>
  </si>
  <si>
    <t>刘清亚</t>
  </si>
  <si>
    <t>2（11.3）</t>
  </si>
  <si>
    <t>朱依婷</t>
  </si>
  <si>
    <t>1（11.4）</t>
  </si>
  <si>
    <t>何琳</t>
  </si>
  <si>
    <t>沈佳俐</t>
  </si>
  <si>
    <t>余璐</t>
  </si>
  <si>
    <t>吴绍添</t>
  </si>
  <si>
    <t>马克思主义</t>
  </si>
  <si>
    <t>2(11.4)</t>
  </si>
  <si>
    <t>3(11.4)</t>
  </si>
  <si>
    <t>王舒扬</t>
  </si>
  <si>
    <t>2(11.3)</t>
  </si>
  <si>
    <t>张莹莹</t>
  </si>
  <si>
    <t>2(11.1)</t>
  </si>
  <si>
    <t>3(11.1)</t>
  </si>
  <si>
    <t>张睿</t>
  </si>
  <si>
    <t>体育</t>
  </si>
  <si>
    <t>11,4</t>
  </si>
  <si>
    <t>林心銮</t>
  </si>
  <si>
    <t>栗晋豫</t>
  </si>
  <si>
    <t>3（11.5）</t>
  </si>
  <si>
    <t>费熠婷</t>
  </si>
  <si>
    <t>毛晓英</t>
  </si>
  <si>
    <t>张叶浩</t>
  </si>
  <si>
    <t>大学英语3</t>
  </si>
  <si>
    <t>2(11.04)</t>
  </si>
  <si>
    <t>许诺</t>
  </si>
  <si>
    <t>2(11.05)</t>
  </si>
  <si>
    <t>徐鹏远</t>
  </si>
  <si>
    <t>3（11.1）</t>
  </si>
  <si>
    <t>钟斌瑜</t>
  </si>
  <si>
    <t>吴康</t>
  </si>
  <si>
    <t>国际贸易实务综合模拟实训</t>
  </si>
  <si>
    <t>陶进</t>
  </si>
  <si>
    <t>余佳乐</t>
  </si>
  <si>
    <t>王耀辉</t>
  </si>
  <si>
    <t>俞鑫磊</t>
  </si>
  <si>
    <t>实习</t>
    <phoneticPr fontId="35" type="noConversion"/>
  </si>
  <si>
    <t>陈一宁</t>
  </si>
  <si>
    <t>日语写作</t>
  </si>
  <si>
    <t>日本影视文学鉴赏</t>
  </si>
  <si>
    <t>胡燕琴</t>
  </si>
  <si>
    <t>周渺</t>
  </si>
  <si>
    <t>4（11.5）</t>
  </si>
  <si>
    <t>吕金毅</t>
  </si>
  <si>
    <t>陆晓文</t>
  </si>
  <si>
    <t>季欣妤</t>
  </si>
  <si>
    <t>高级日语</t>
  </si>
  <si>
    <t>范淑静</t>
  </si>
  <si>
    <t>高级商务英语</t>
  </si>
  <si>
    <t>视译</t>
  </si>
  <si>
    <t>英语文学选读</t>
  </si>
  <si>
    <t>翻译作品鉴赏</t>
  </si>
  <si>
    <t>董亦宁</t>
  </si>
  <si>
    <t>郑凯钰</t>
  </si>
  <si>
    <t>齐航</t>
  </si>
  <si>
    <t>中国古代文学</t>
  </si>
  <si>
    <t>李慧婷</t>
  </si>
  <si>
    <t>汉语词语研究</t>
  </si>
  <si>
    <t>广告文案写作</t>
  </si>
  <si>
    <t>语文教学论</t>
  </si>
  <si>
    <t>网页设计与制作</t>
  </si>
  <si>
    <t>王莎莎</t>
  </si>
  <si>
    <t>书籍装帧设计</t>
  </si>
  <si>
    <t>5（11.4）</t>
  </si>
  <si>
    <t>杨丽莹</t>
  </si>
  <si>
    <t>4（11.1）</t>
  </si>
  <si>
    <t>邵菁滢</t>
  </si>
  <si>
    <t>刘盼盼</t>
  </si>
  <si>
    <t>现代汉语</t>
  </si>
  <si>
    <t>申论写作</t>
  </si>
  <si>
    <t>中国秘书史</t>
  </si>
  <si>
    <t>余梦瑶</t>
  </si>
  <si>
    <t>英语写作</t>
  </si>
  <si>
    <t>郑晨晨</t>
  </si>
  <si>
    <t>高级英语</t>
  </si>
  <si>
    <t>杨景涵</t>
  </si>
  <si>
    <t>文化概论</t>
  </si>
  <si>
    <t>杜泽冉</t>
  </si>
  <si>
    <t>英语听力</t>
  </si>
  <si>
    <t>甄圣云</t>
  </si>
  <si>
    <t>英语国家概况</t>
  </si>
  <si>
    <t>王雪蕾</t>
  </si>
  <si>
    <t>综合英语</t>
  </si>
  <si>
    <t>方振羽</t>
  </si>
  <si>
    <t>中国文化概要</t>
  </si>
  <si>
    <t>杨亚萍</t>
  </si>
  <si>
    <t>游涵希</t>
  </si>
  <si>
    <t>英国国家概况</t>
  </si>
  <si>
    <t>英语阅读</t>
  </si>
  <si>
    <t>白晶晶</t>
  </si>
  <si>
    <t xml:space="preserve">英语写作 </t>
  </si>
  <si>
    <t>周子洁</t>
  </si>
  <si>
    <t>陈俊宇</t>
  </si>
  <si>
    <t>基础日语</t>
  </si>
  <si>
    <t>第二外语</t>
  </si>
  <si>
    <t>韩伊婷</t>
  </si>
  <si>
    <t>演讲与口才</t>
  </si>
  <si>
    <t>柴晨馨</t>
  </si>
  <si>
    <t>大学生职业发展规划</t>
  </si>
  <si>
    <t>书法与篆刻</t>
  </si>
  <si>
    <t>张佳一</t>
  </si>
  <si>
    <t>中外设计简史</t>
  </si>
  <si>
    <t>大学计算机基础</t>
  </si>
  <si>
    <t>林芯伊</t>
  </si>
  <si>
    <t>黄芝慧</t>
  </si>
  <si>
    <t>张哲豪</t>
  </si>
  <si>
    <t>结课</t>
  </si>
  <si>
    <t>周四班会</t>
    <phoneticPr fontId="35" type="noConversion"/>
  </si>
  <si>
    <t>周一一人未交手机 周三二人未交手机，多人讲话</t>
  </si>
  <si>
    <t>周一一人未交手机 周三多人讲话</t>
  </si>
  <si>
    <t>周一多人讲话</t>
  </si>
  <si>
    <t>周三班会 周四班会</t>
  </si>
  <si>
    <t>周二季芊辰无假条</t>
  </si>
  <si>
    <t>周二班会 周四班会</t>
    <phoneticPr fontId="35" type="noConversion"/>
  </si>
  <si>
    <t>周四王心怡无假条</t>
  </si>
  <si>
    <t>周日多人未交手机  周一多人未交手机  周二多人未交手机 周三多人未交手机 周四多人未交手机</t>
    <phoneticPr fontId="35" type="noConversion"/>
  </si>
  <si>
    <t>周一一人用手机未申请</t>
    <phoneticPr fontId="35" type="noConversion"/>
  </si>
  <si>
    <t>周四熊宗慧无假条</t>
    <phoneticPr fontId="35" type="noConversion"/>
  </si>
  <si>
    <t>季芊辰</t>
    <phoneticPr fontId="35" type="noConversion"/>
  </si>
  <si>
    <t>王心怡</t>
    <phoneticPr fontId="35" type="noConversion"/>
  </si>
  <si>
    <t>熊宗慧</t>
    <phoneticPr fontId="35" type="noConversion"/>
  </si>
  <si>
    <t>汪正阳</t>
  </si>
  <si>
    <t>姚磊</t>
  </si>
  <si>
    <t>杨成轩</t>
  </si>
  <si>
    <t>刘畅</t>
  </si>
  <si>
    <t>中医护理学</t>
  </si>
  <si>
    <t>陈洁</t>
  </si>
  <si>
    <t>因班主任不在无法及时补假单，所以不算无故旷课</t>
  </si>
  <si>
    <t>复变函数与积分变换</t>
  </si>
  <si>
    <t>李飞森</t>
  </si>
  <si>
    <t>金朱婷</t>
  </si>
  <si>
    <t>因隔离未回无法及时补假单，所以不算无故旷课</t>
  </si>
  <si>
    <t>组织学与胚胎学</t>
  </si>
  <si>
    <t>人体解剖学</t>
  </si>
  <si>
    <t>思想与道德法治</t>
  </si>
  <si>
    <t>护理职业素养</t>
  </si>
  <si>
    <t>大学计算机</t>
  </si>
  <si>
    <t>大学语文</t>
  </si>
  <si>
    <t>学科导论</t>
  </si>
  <si>
    <t>2（11.4）</t>
    <phoneticPr fontId="35" type="noConversion"/>
  </si>
  <si>
    <t>2（11.1）</t>
    <phoneticPr fontId="35" type="noConversion"/>
  </si>
  <si>
    <t>3（11.1）</t>
    <phoneticPr fontId="35" type="noConversion"/>
  </si>
  <si>
    <t>2（11.2）</t>
    <phoneticPr fontId="35" type="noConversion"/>
  </si>
  <si>
    <t>3（11.2）</t>
    <phoneticPr fontId="35" type="noConversion"/>
  </si>
  <si>
    <t>2（11.3）</t>
    <phoneticPr fontId="35" type="noConversion"/>
  </si>
  <si>
    <t>3（11.3）</t>
    <phoneticPr fontId="35" type="noConversion"/>
  </si>
  <si>
    <t>2（11.5）</t>
    <phoneticPr fontId="35" type="noConversion"/>
  </si>
  <si>
    <t>因隔离未回无法及时补假单，所以不算无故旷课</t>
    <phoneticPr fontId="35" type="noConversion"/>
  </si>
  <si>
    <t>因班主任不在无法及时补假单，所以不算无故旷课</t>
    <phoneticPr fontId="35" type="noConversion"/>
  </si>
  <si>
    <t>任义</t>
  </si>
  <si>
    <t>光电子技术</t>
  </si>
  <si>
    <t>何岬虹</t>
  </si>
  <si>
    <t>李泽鹏</t>
  </si>
  <si>
    <t>数字信号处理</t>
  </si>
  <si>
    <t>汤钦</t>
  </si>
  <si>
    <t>黄迪迪</t>
  </si>
  <si>
    <t>沈琳杰</t>
  </si>
  <si>
    <t>朱越飞</t>
  </si>
  <si>
    <t>李新雨</t>
  </si>
  <si>
    <t>刘俊达</t>
  </si>
  <si>
    <t>连灵杰</t>
  </si>
  <si>
    <t>曾佳宇</t>
  </si>
  <si>
    <t>徐益鹏</t>
  </si>
  <si>
    <t>王吴琼</t>
  </si>
  <si>
    <t>叶雨琦</t>
  </si>
  <si>
    <t>戴晓蝶</t>
  </si>
  <si>
    <t>周世鹏</t>
  </si>
  <si>
    <t>社区护理学</t>
  </si>
  <si>
    <t>洪叶文</t>
  </si>
  <si>
    <t>董梦冉</t>
  </si>
  <si>
    <t>金莹</t>
  </si>
  <si>
    <t>妇产科护理学</t>
  </si>
  <si>
    <t>林心依</t>
  </si>
  <si>
    <t>洪婕</t>
  </si>
  <si>
    <t>精神护理学</t>
  </si>
  <si>
    <t>养老机构管理与服务</t>
  </si>
  <si>
    <t>临床营养学</t>
  </si>
  <si>
    <t>外科护理学</t>
  </si>
  <si>
    <t>黄家杰</t>
  </si>
  <si>
    <t>杨洁靓</t>
  </si>
  <si>
    <t>耳鼻喉科护理学</t>
  </si>
  <si>
    <t>季禾子</t>
  </si>
  <si>
    <t>外科心理学</t>
  </si>
  <si>
    <t>纪亚楠</t>
  </si>
  <si>
    <t>王瑞</t>
  </si>
  <si>
    <t>章雨晴</t>
  </si>
  <si>
    <t>凌宏标</t>
  </si>
  <si>
    <t>高分子材料基础</t>
  </si>
  <si>
    <t>文献检索与应用</t>
  </si>
  <si>
    <t>胡津铭</t>
  </si>
  <si>
    <t>数据结构</t>
  </si>
  <si>
    <t>朱冠州</t>
  </si>
  <si>
    <t>电路分析</t>
  </si>
  <si>
    <t>毛概</t>
  </si>
  <si>
    <t>黄任浤</t>
  </si>
  <si>
    <t>姚海波</t>
  </si>
  <si>
    <t>吴瑞哲</t>
  </si>
  <si>
    <t>林芯怡</t>
  </si>
  <si>
    <t>缪佳琪</t>
  </si>
  <si>
    <t>俞莎莎</t>
  </si>
  <si>
    <t>郑翌琳</t>
  </si>
  <si>
    <t>赵腾知</t>
  </si>
  <si>
    <t>戴瑞铭</t>
  </si>
  <si>
    <t>陈锦鹏</t>
  </si>
  <si>
    <t>伏国祥</t>
  </si>
  <si>
    <t>大学生心理健康教育</t>
  </si>
  <si>
    <t>刘升</t>
  </si>
  <si>
    <t>胡祥</t>
  </si>
  <si>
    <t>叶骉</t>
  </si>
  <si>
    <t>赵世宝</t>
  </si>
  <si>
    <t>卢志强</t>
  </si>
  <si>
    <t>杨舒悦</t>
  </si>
  <si>
    <t>高数</t>
  </si>
  <si>
    <t>大学生心理教程</t>
  </si>
  <si>
    <t>高级办公自动化</t>
  </si>
  <si>
    <t>网络群体与市场</t>
  </si>
  <si>
    <t>陈银淇</t>
  </si>
  <si>
    <t>化工原理</t>
  </si>
  <si>
    <t>生理药理</t>
  </si>
  <si>
    <t>朱润清</t>
  </si>
  <si>
    <t>龚心怡</t>
  </si>
  <si>
    <t>文菲</t>
  </si>
  <si>
    <t>李洁</t>
  </si>
  <si>
    <t>李易芳</t>
  </si>
  <si>
    <t>王芯雨</t>
  </si>
  <si>
    <t>贵艺婷</t>
  </si>
  <si>
    <t>祝慧敏</t>
  </si>
  <si>
    <t>大学生职业生涯发展与规划</t>
  </si>
  <si>
    <t>陈佳文</t>
  </si>
  <si>
    <t>林鑫</t>
  </si>
  <si>
    <t>化学实验</t>
  </si>
  <si>
    <t>胡雅楠</t>
  </si>
  <si>
    <t>胡诗婕</t>
  </si>
  <si>
    <t>刘涵筱</t>
  </si>
  <si>
    <t>无机化学</t>
  </si>
  <si>
    <t>程家鹏</t>
  </si>
  <si>
    <t>3（11.4）</t>
    <phoneticPr fontId="35" type="noConversion"/>
  </si>
  <si>
    <t>3（11.5）</t>
    <phoneticPr fontId="35" type="noConversion"/>
  </si>
  <si>
    <t>3（11.6）</t>
    <phoneticPr fontId="35" type="noConversion"/>
  </si>
  <si>
    <t>1（11.2）</t>
  </si>
  <si>
    <t>1（11.2）</t>
    <phoneticPr fontId="35" type="noConversion"/>
  </si>
  <si>
    <t>周三国防课</t>
  </si>
  <si>
    <t>周一27王艺棋睡觉</t>
  </si>
  <si>
    <t>周日考试,周二班会,周三国防课</t>
  </si>
  <si>
    <t>周日考试,周二班会,周三国防课,周四班会</t>
  </si>
  <si>
    <t>周日班会,周四国防</t>
  </si>
  <si>
    <t>周一周玉香21玩手机45刘梓豪</t>
  </si>
  <si>
    <t>周日班会,周二班会,周三班会,周四国防</t>
  </si>
  <si>
    <t>周二班会,周四国防</t>
  </si>
  <si>
    <t>周日1号和3号未交手机,班级吵闹,周一班级吵闹,全班早退</t>
  </si>
  <si>
    <t>周日班会,周三国防课,周四班会</t>
  </si>
  <si>
    <t>周一语文,周三国防课</t>
  </si>
  <si>
    <t>周三国防课,周四班会</t>
  </si>
  <si>
    <t>周四心理健康课</t>
  </si>
  <si>
    <t>周一手机未交全</t>
  </si>
  <si>
    <t>周四国防</t>
  </si>
  <si>
    <t>周一班会,周三班会,周四国防</t>
  </si>
  <si>
    <t>周一班会,周二班会,周三班会,周四国防</t>
  </si>
  <si>
    <t>周三班会,周四国防</t>
  </si>
  <si>
    <t>周日班级吵闹</t>
  </si>
  <si>
    <t>应南敏</t>
  </si>
  <si>
    <t>郭俐辰</t>
  </si>
  <si>
    <t>章彩珍</t>
  </si>
  <si>
    <t>迟到2min</t>
  </si>
  <si>
    <t>王俪瑾</t>
  </si>
  <si>
    <t>吴博</t>
  </si>
  <si>
    <t>未齐全</t>
  </si>
  <si>
    <t>金万凯请假单未交</t>
  </si>
  <si>
    <t>早退一节课</t>
  </si>
  <si>
    <t>朱仕奇</t>
  </si>
  <si>
    <t>睡过头</t>
  </si>
  <si>
    <t>郑哲超</t>
  </si>
  <si>
    <t>陈逸佳</t>
  </si>
  <si>
    <t>彭启亮</t>
  </si>
  <si>
    <t>足球</t>
  </si>
  <si>
    <t>武术与指导</t>
  </si>
  <si>
    <t>金万凯</t>
  </si>
  <si>
    <t>范跃腾</t>
  </si>
  <si>
    <t>朱柏豪</t>
  </si>
  <si>
    <t>邵哲睿</t>
  </si>
  <si>
    <t>倪程威</t>
  </si>
  <si>
    <t>体育保健学</t>
  </si>
  <si>
    <t>近现代史纲要</t>
  </si>
  <si>
    <t>小球类（羽毛球）</t>
  </si>
  <si>
    <t>楼佳诚</t>
  </si>
  <si>
    <t>徐晓静</t>
  </si>
  <si>
    <t>迟到3min</t>
  </si>
  <si>
    <t>高文萱</t>
  </si>
  <si>
    <t>迟到1min</t>
  </si>
  <si>
    <t>占家乐</t>
  </si>
  <si>
    <t>迟到15min</t>
  </si>
  <si>
    <t>11.1</t>
  </si>
  <si>
    <t>迟到4min</t>
  </si>
  <si>
    <t>11.3</t>
  </si>
  <si>
    <t>11.4</t>
  </si>
  <si>
    <t>赵亦诚</t>
  </si>
  <si>
    <t>11.5</t>
  </si>
  <si>
    <t>朱川</t>
  </si>
  <si>
    <t>贾品一</t>
  </si>
  <si>
    <t>王欣欣</t>
  </si>
  <si>
    <t>周二校队试训，周三心理教育</t>
  </si>
  <si>
    <t>考勤率较低</t>
  </si>
  <si>
    <t>11.1日晚自习较为吵闹</t>
  </si>
  <si>
    <t>未交齐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</si>
</sst>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6" x14ac:knownFonts="1">
    <font>
      <sz val="11"/>
      <name val="宋体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4"/>
      <name val="仿宋"/>
      <family val="3"/>
      <charset val="134"/>
    </font>
    <font>
      <b/>
      <sz val="18"/>
      <color rgb="FF000000"/>
      <name val="黑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2"/>
      <name val="黑体"/>
      <family val="3"/>
      <charset val="134"/>
    </font>
    <font>
      <b/>
      <sz val="12"/>
      <color rgb="FF000000"/>
      <name val="黑体"/>
      <family val="3"/>
      <charset val="134"/>
    </font>
    <font>
      <b/>
      <sz val="16"/>
      <name val="仿宋_GB2312"/>
      <family val="3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u/>
      <sz val="16"/>
      <color rgb="FF800080"/>
      <name val="仿宋_GB2312"/>
      <family val="3"/>
      <charset val="134"/>
    </font>
    <font>
      <u/>
      <sz val="11"/>
      <color rgb="FF0000FF"/>
      <name val="宋体"/>
      <family val="3"/>
      <charset val="134"/>
    </font>
    <font>
      <u/>
      <sz val="16"/>
      <color rgb="FF80008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u/>
      <sz val="16"/>
      <color rgb="FF0000FF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1"/>
      <name val="宋体"/>
      <charset val="134"/>
    </font>
    <font>
      <sz val="11"/>
      <name val="仿宋_GB2312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31" fillId="0" borderId="0">
      <protection locked="0"/>
    </xf>
    <xf numFmtId="0" fontId="34" fillId="0" borderId="0">
      <protection locked="0"/>
    </xf>
    <xf numFmtId="0" fontId="33" fillId="0" borderId="0">
      <alignment vertical="center"/>
    </xf>
    <xf numFmtId="9" fontId="42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49" fontId="12" fillId="0" borderId="1" xfId="2" applyNumberFormat="1" applyFont="1" applyFill="1" applyBorder="1" applyAlignment="1" applyProtection="1">
      <alignment horizontal="center" vertical="center"/>
    </xf>
    <xf numFmtId="176" fontId="12" fillId="0" borderId="1" xfId="2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21" fillId="0" borderId="7" xfId="2" applyFont="1" applyBorder="1" applyAlignment="1" applyProtection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4" fillId="0" borderId="0" xfId="0" applyFont="1">
      <alignment vertical="center"/>
    </xf>
    <xf numFmtId="10" fontId="23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10" fontId="0" fillId="0" borderId="0" xfId="0" applyNumberFormat="1">
      <alignment vertical="center"/>
    </xf>
    <xf numFmtId="10" fontId="0" fillId="0" borderId="0" xfId="0" applyNumberFormat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10" fontId="8" fillId="0" borderId="0" xfId="0" applyNumberFormat="1" applyFont="1">
      <alignment vertical="center"/>
    </xf>
    <xf numFmtId="10" fontId="0" fillId="0" borderId="0" xfId="0" applyNumberFormat="1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2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1" applyBorder="1">
      <protection locked="0"/>
    </xf>
    <xf numFmtId="10" fontId="30" fillId="0" borderId="0" xfId="1" applyNumberFormat="1" applyFont="1" applyBorder="1" applyAlignment="1">
      <alignment horizontal="center"/>
      <protection locked="0"/>
    </xf>
    <xf numFmtId="0" fontId="30" fillId="0" borderId="0" xfId="1" applyFont="1" applyBorder="1" applyAlignment="1">
      <alignment horizontal="center"/>
      <protection locked="0"/>
    </xf>
    <xf numFmtId="0" fontId="32" fillId="0" borderId="0" xfId="1" applyFont="1" applyBorder="1" applyAlignment="1">
      <alignment horizontal="center"/>
      <protection locked="0"/>
    </xf>
    <xf numFmtId="0" fontId="29" fillId="0" borderId="0" xfId="1" applyFont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10" fontId="37" fillId="0" borderId="1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Fill="1">
      <alignment vertical="center"/>
    </xf>
    <xf numFmtId="10" fontId="40" fillId="0" borderId="1" xfId="1" applyNumberFormat="1" applyFont="1" applyBorder="1" applyAlignment="1">
      <alignment horizontal="center" vertical="center"/>
      <protection locked="0"/>
    </xf>
    <xf numFmtId="0" fontId="40" fillId="0" borderId="1" xfId="1" applyFont="1" applyBorder="1" applyAlignment="1">
      <alignment horizontal="center" vertical="center"/>
      <protection locked="0"/>
    </xf>
    <xf numFmtId="0" fontId="39" fillId="0" borderId="1" xfId="1" applyFont="1" applyBorder="1" applyAlignment="1" applyProtection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6" fillId="0" borderId="2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  <protection locked="0"/>
    </xf>
    <xf numFmtId="10" fontId="40" fillId="0" borderId="1" xfId="1" applyNumberFormat="1" applyFont="1" applyBorder="1" applyAlignment="1">
      <alignment horizontal="center"/>
      <protection locked="0"/>
    </xf>
    <xf numFmtId="0" fontId="40" fillId="0" borderId="1" xfId="1" applyFont="1" applyBorder="1" applyAlignment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0" fontId="36" fillId="0" borderId="0" xfId="0" applyNumberFormat="1" applyFont="1">
      <alignment vertical="center"/>
    </xf>
    <xf numFmtId="10" fontId="7" fillId="0" borderId="0" xfId="0" applyNumberFormat="1" applyFont="1">
      <alignment vertical="center"/>
    </xf>
    <xf numFmtId="0" fontId="4" fillId="0" borderId="1" xfId="2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4" xfId="2" applyFont="1" applyBorder="1" applyAlignment="1" applyProtection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4" applyNumberFormat="1" applyFont="1" applyBorder="1" applyAlignment="1">
      <alignment horizontal="center" vertical="center"/>
    </xf>
    <xf numFmtId="10" fontId="5" fillId="2" borderId="1" xfId="4" applyNumberFormat="1" applyFont="1" applyFill="1" applyBorder="1" applyAlignment="1">
      <alignment horizontal="center" vertical="center"/>
    </xf>
    <xf numFmtId="0" fontId="43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3" borderId="1" xfId="4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" xfId="2" applyFont="1" applyBorder="1" applyAlignment="1" applyProtection="1">
      <alignment horizontal="center" vertical="center"/>
    </xf>
    <xf numFmtId="0" fontId="19" fillId="0" borderId="1" xfId="2" applyFont="1" applyFill="1" applyBorder="1" applyAlignment="1" applyProtection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11" fillId="0" borderId="1" xfId="2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12" xfId="2" applyFont="1" applyFill="1" applyBorder="1" applyAlignment="1" applyProtection="1">
      <alignment horizontal="center" vertical="center"/>
    </xf>
    <xf numFmtId="0" fontId="11" fillId="0" borderId="13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22" xfId="0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45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百分比" xfId="4" builtinId="5"/>
    <cellStyle name="常规" xfId="0" builtinId="0"/>
    <cellStyle name="常规 2" xfId="2" xr:uid="{00000000-0005-0000-0000-000031000000}"/>
    <cellStyle name="常规 3" xfId="3" xr:uid="{00000000-0005-0000-0000-000032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D7" sqref="D7"/>
    </sheetView>
  </sheetViews>
  <sheetFormatPr defaultColWidth="9" defaultRowHeight="21" x14ac:dyDescent="0.25"/>
  <cols>
    <col min="1" max="1" width="39.08984375" style="60" customWidth="1"/>
    <col min="2" max="5" width="24.81640625" style="60" customWidth="1"/>
    <col min="6" max="16384" width="9" style="60"/>
  </cols>
  <sheetData>
    <row r="1" spans="1:6" s="58" customFormat="1" ht="21" customHeight="1" x14ac:dyDescent="0.25">
      <c r="A1" s="145" t="s">
        <v>280</v>
      </c>
      <c r="B1" s="146"/>
      <c r="C1" s="146"/>
      <c r="D1" s="146"/>
      <c r="E1" s="146"/>
    </row>
    <row r="2" spans="1:6" s="59" customFormat="1" ht="21" customHeight="1" x14ac:dyDescent="0.25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</row>
    <row r="3" spans="1:6" s="58" customFormat="1" ht="21" customHeight="1" x14ac:dyDescent="0.4">
      <c r="A3" s="99" t="s">
        <v>5</v>
      </c>
      <c r="B3" s="101">
        <f>8/1822</f>
        <v>4.3907793633369925E-3</v>
      </c>
      <c r="C3" s="99">
        <v>0</v>
      </c>
      <c r="D3" s="101">
        <f>13/3138</f>
        <v>4.1427660930528996E-3</v>
      </c>
      <c r="E3" s="101">
        <f>8/319</f>
        <v>2.5078369905956112E-2</v>
      </c>
    </row>
    <row r="4" spans="1:6" s="58" customFormat="1" ht="21" customHeight="1" x14ac:dyDescent="0.4">
      <c r="A4" s="99" t="s">
        <v>6</v>
      </c>
      <c r="B4" s="102">
        <v>9</v>
      </c>
      <c r="C4" s="99">
        <v>0</v>
      </c>
      <c r="D4" s="102">
        <v>13</v>
      </c>
      <c r="E4" s="102">
        <v>5</v>
      </c>
    </row>
    <row r="5" spans="1:6" s="58" customFormat="1" ht="21" customHeight="1" x14ac:dyDescent="0.4">
      <c r="A5" s="99" t="s">
        <v>7</v>
      </c>
      <c r="B5" s="81">
        <f>45/1822</f>
        <v>2.4698133918770581E-2</v>
      </c>
      <c r="C5" s="101">
        <f>61/2458</f>
        <v>2.4816924328722539E-2</v>
      </c>
      <c r="D5" s="101">
        <f>140/3138</f>
        <v>4.4614404079031229E-2</v>
      </c>
      <c r="E5" s="101">
        <f>31/319</f>
        <v>9.7178683385579931E-2</v>
      </c>
    </row>
    <row r="6" spans="1:6" s="58" customFormat="1" ht="21" customHeight="1" x14ac:dyDescent="0.4">
      <c r="A6" s="99" t="s">
        <v>8</v>
      </c>
      <c r="B6" s="82">
        <v>82</v>
      </c>
      <c r="C6" s="102">
        <v>63</v>
      </c>
      <c r="D6" s="102">
        <v>142</v>
      </c>
      <c r="E6" s="102">
        <v>31</v>
      </c>
    </row>
    <row r="7" spans="1:6" s="58" customFormat="1" ht="21" customHeight="1" x14ac:dyDescent="0.4">
      <c r="A7" s="99" t="s">
        <v>9</v>
      </c>
      <c r="B7" s="99">
        <v>0</v>
      </c>
      <c r="C7" s="99">
        <v>0</v>
      </c>
      <c r="D7" s="102">
        <v>4</v>
      </c>
      <c r="E7" s="102">
        <v>9</v>
      </c>
    </row>
    <row r="8" spans="1:6" s="58" customFormat="1" ht="21" customHeight="1" x14ac:dyDescent="0.25">
      <c r="A8" s="99" t="s">
        <v>10</v>
      </c>
      <c r="B8" s="100" t="s">
        <v>11</v>
      </c>
      <c r="C8" s="100" t="s">
        <v>11</v>
      </c>
      <c r="D8" s="100" t="s">
        <v>11</v>
      </c>
      <c r="E8" s="100" t="s">
        <v>11</v>
      </c>
    </row>
    <row r="9" spans="1:6" s="58" customFormat="1" ht="21" customHeight="1" x14ac:dyDescent="0.4">
      <c r="A9" s="99" t="s">
        <v>12</v>
      </c>
      <c r="B9" s="102">
        <v>126</v>
      </c>
      <c r="C9" s="102">
        <v>3</v>
      </c>
      <c r="D9" s="102">
        <v>3</v>
      </c>
      <c r="E9" s="102">
        <v>39</v>
      </c>
    </row>
    <row r="10" spans="1:6" s="58" customFormat="1" ht="21" customHeight="1" x14ac:dyDescent="0.4">
      <c r="A10" s="99" t="s">
        <v>13</v>
      </c>
      <c r="B10" s="102">
        <v>1</v>
      </c>
      <c r="C10" s="77">
        <v>0</v>
      </c>
      <c r="D10" s="77">
        <v>0</v>
      </c>
      <c r="E10" s="99">
        <v>0</v>
      </c>
    </row>
    <row r="11" spans="1:6" s="58" customFormat="1" ht="21" customHeight="1" x14ac:dyDescent="0.4">
      <c r="A11" s="99" t="s">
        <v>14</v>
      </c>
      <c r="B11" s="83">
        <v>0</v>
      </c>
      <c r="C11" s="77">
        <v>0</v>
      </c>
      <c r="D11" s="102">
        <v>3</v>
      </c>
      <c r="E11" s="99">
        <v>0</v>
      </c>
    </row>
    <row r="12" spans="1:6" s="58" customFormat="1" ht="21" customHeight="1" x14ac:dyDescent="0.4">
      <c r="A12" s="99" t="s">
        <v>279</v>
      </c>
      <c r="B12" s="77" t="s">
        <v>70</v>
      </c>
      <c r="C12" s="77" t="s">
        <v>70</v>
      </c>
      <c r="D12" s="77" t="s">
        <v>70</v>
      </c>
      <c r="E12" s="102" t="s">
        <v>623</v>
      </c>
    </row>
    <row r="13" spans="1:6" s="58" customFormat="1" ht="21" customHeight="1" x14ac:dyDescent="0.25">
      <c r="A13" s="147"/>
      <c r="B13" s="147"/>
      <c r="C13" s="147"/>
      <c r="D13" s="147"/>
      <c r="E13" s="147"/>
    </row>
    <row r="14" spans="1:6" x14ac:dyDescent="0.25">
      <c r="A14" s="109"/>
      <c r="B14" s="109"/>
      <c r="C14" s="109"/>
      <c r="D14" s="109"/>
      <c r="E14" s="109"/>
    </row>
    <row r="15" spans="1:6" x14ac:dyDescent="0.25">
      <c r="A15" s="61"/>
      <c r="B15" s="61"/>
      <c r="C15" s="61"/>
      <c r="D15" s="61"/>
      <c r="E15" s="61"/>
    </row>
    <row r="16" spans="1:6" x14ac:dyDescent="0.25">
      <c r="A16" s="61"/>
      <c r="B16" s="61"/>
      <c r="C16" s="61"/>
      <c r="D16" s="61"/>
      <c r="E16" s="61"/>
      <c r="F16" s="61"/>
    </row>
    <row r="17" spans="1:6" x14ac:dyDescent="0.25">
      <c r="A17" s="61"/>
      <c r="B17" s="62"/>
      <c r="C17" s="62"/>
      <c r="D17" s="62"/>
      <c r="E17" s="62"/>
      <c r="F17" s="61"/>
    </row>
    <row r="18" spans="1:6" x14ac:dyDescent="0.25">
      <c r="A18" s="61"/>
      <c r="B18" s="63"/>
      <c r="C18" s="63"/>
      <c r="D18" s="63"/>
      <c r="E18" s="64"/>
      <c r="F18" s="61"/>
    </row>
    <row r="19" spans="1:6" x14ac:dyDescent="0.25">
      <c r="A19" s="61"/>
      <c r="B19" s="63"/>
      <c r="C19" s="63"/>
      <c r="D19" s="63"/>
      <c r="E19" s="64"/>
      <c r="F19" s="61"/>
    </row>
    <row r="20" spans="1:6" x14ac:dyDescent="0.4">
      <c r="A20" s="61"/>
      <c r="B20" s="65"/>
      <c r="C20" s="65"/>
      <c r="D20" s="65"/>
      <c r="E20" s="65"/>
      <c r="F20" s="61"/>
    </row>
    <row r="21" spans="1:6" x14ac:dyDescent="0.4">
      <c r="A21" s="61"/>
      <c r="B21" s="66"/>
      <c r="C21" s="66"/>
      <c r="D21" s="66"/>
      <c r="E21" s="66"/>
      <c r="F21" s="61"/>
    </row>
    <row r="22" spans="1:6" x14ac:dyDescent="0.4">
      <c r="A22" s="61"/>
      <c r="B22" s="63"/>
      <c r="C22" s="66"/>
      <c r="D22" s="67"/>
      <c r="E22" s="63"/>
      <c r="F22" s="61"/>
    </row>
    <row r="23" spans="1:6" x14ac:dyDescent="0.4">
      <c r="A23" s="61"/>
      <c r="B23" s="63"/>
      <c r="C23" s="66"/>
      <c r="D23" s="67"/>
      <c r="E23" s="63"/>
      <c r="F23" s="61"/>
    </row>
    <row r="24" spans="1:6" x14ac:dyDescent="0.4">
      <c r="A24" s="61"/>
      <c r="B24" s="66"/>
      <c r="C24" s="63"/>
      <c r="D24" s="66"/>
      <c r="E24" s="66"/>
      <c r="F24" s="61"/>
    </row>
    <row r="25" spans="1:6" x14ac:dyDescent="0.25">
      <c r="A25" s="61"/>
      <c r="B25" s="63"/>
      <c r="C25" s="63"/>
      <c r="D25" s="63"/>
      <c r="E25" s="68"/>
      <c r="F25" s="61"/>
    </row>
    <row r="26" spans="1:6" x14ac:dyDescent="0.25">
      <c r="A26" s="61"/>
      <c r="B26" s="63"/>
      <c r="C26" s="63"/>
      <c r="D26" s="63"/>
      <c r="E26" s="68"/>
      <c r="F26" s="61"/>
    </row>
    <row r="27" spans="1:6" x14ac:dyDescent="0.4">
      <c r="A27" s="61"/>
      <c r="B27" s="63"/>
      <c r="C27" s="66"/>
      <c r="D27" s="66"/>
      <c r="E27" s="66"/>
      <c r="F27" s="61"/>
    </row>
    <row r="28" spans="1:6" x14ac:dyDescent="0.25">
      <c r="A28" s="61"/>
      <c r="B28" s="61"/>
      <c r="C28" s="61"/>
      <c r="D28" s="61"/>
      <c r="E28" s="61"/>
      <c r="F28" s="61"/>
    </row>
    <row r="29" spans="1:6" x14ac:dyDescent="0.25">
      <c r="A29" s="61"/>
      <c r="B29" s="61"/>
      <c r="C29" s="61"/>
      <c r="D29" s="61"/>
      <c r="E29" s="61"/>
      <c r="F29" s="61"/>
    </row>
    <row r="30" spans="1:6" x14ac:dyDescent="0.25">
      <c r="A30" s="61"/>
      <c r="B30" s="61"/>
      <c r="C30" s="61"/>
      <c r="D30" s="61"/>
      <c r="E30" s="61"/>
      <c r="F30" s="61"/>
    </row>
    <row r="31" spans="1:6" x14ac:dyDescent="0.25">
      <c r="A31" s="61"/>
      <c r="B31" s="61"/>
      <c r="C31" s="61"/>
      <c r="D31" s="61"/>
      <c r="E31" s="61"/>
      <c r="F31" s="61"/>
    </row>
    <row r="32" spans="1:6" x14ac:dyDescent="0.25">
      <c r="A32" s="61"/>
      <c r="B32" s="61"/>
      <c r="C32" s="61"/>
      <c r="D32" s="61"/>
      <c r="E32" s="61"/>
      <c r="F32" s="61"/>
    </row>
    <row r="33" spans="1:6" x14ac:dyDescent="0.25">
      <c r="A33" s="61"/>
      <c r="B33" s="61"/>
      <c r="C33" s="61"/>
      <c r="D33" s="61"/>
      <c r="E33" s="61"/>
      <c r="F33" s="61"/>
    </row>
    <row r="34" spans="1:6" x14ac:dyDescent="0.25">
      <c r="A34" s="61"/>
      <c r="B34" s="61"/>
      <c r="C34" s="61"/>
      <c r="D34" s="61"/>
      <c r="E34" s="61"/>
      <c r="F34" s="61"/>
    </row>
    <row r="35" spans="1:6" x14ac:dyDescent="0.25">
      <c r="A35" s="61"/>
      <c r="B35" s="61"/>
      <c r="C35" s="61"/>
      <c r="D35" s="61"/>
      <c r="E35" s="61"/>
      <c r="F35" s="61"/>
    </row>
    <row r="36" spans="1:6" x14ac:dyDescent="0.25">
      <c r="A36" s="61"/>
      <c r="B36" s="61"/>
      <c r="C36" s="61"/>
      <c r="D36" s="61"/>
      <c r="E36" s="61"/>
      <c r="F36" s="61"/>
    </row>
    <row r="37" spans="1:6" x14ac:dyDescent="0.25">
      <c r="A37" s="61"/>
      <c r="B37" s="61"/>
      <c r="C37" s="61"/>
      <c r="D37" s="61"/>
      <c r="E37" s="61"/>
      <c r="F37" s="61"/>
    </row>
    <row r="38" spans="1:6" x14ac:dyDescent="0.25">
      <c r="A38" s="61"/>
      <c r="B38" s="61"/>
      <c r="C38" s="61"/>
      <c r="D38" s="61"/>
      <c r="E38" s="61"/>
      <c r="F38" s="61"/>
    </row>
    <row r="39" spans="1:6" x14ac:dyDescent="0.25">
      <c r="A39" s="61"/>
      <c r="B39" s="61"/>
      <c r="C39" s="61"/>
      <c r="D39" s="61"/>
      <c r="E39" s="61"/>
      <c r="F39" s="61"/>
    </row>
    <row r="40" spans="1:6" x14ac:dyDescent="0.25">
      <c r="A40" s="61"/>
      <c r="B40" s="61"/>
      <c r="C40" s="61"/>
      <c r="D40" s="61"/>
      <c r="E40" s="61"/>
      <c r="F40" s="61"/>
    </row>
    <row r="41" spans="1:6" x14ac:dyDescent="0.25">
      <c r="A41" s="61"/>
      <c r="B41" s="61"/>
      <c r="C41" s="61"/>
      <c r="D41" s="61"/>
      <c r="E41" s="61"/>
      <c r="F41" s="61"/>
    </row>
    <row r="42" spans="1:6" x14ac:dyDescent="0.25">
      <c r="A42" s="61"/>
      <c r="B42" s="61"/>
      <c r="C42" s="61"/>
      <c r="D42" s="61"/>
      <c r="E42" s="61"/>
      <c r="F42" s="61"/>
    </row>
    <row r="43" spans="1:6" x14ac:dyDescent="0.25">
      <c r="A43" s="61"/>
      <c r="B43" s="61"/>
      <c r="C43" s="61"/>
      <c r="D43" s="61"/>
      <c r="E43" s="61"/>
      <c r="F43" s="61"/>
    </row>
    <row r="44" spans="1:6" x14ac:dyDescent="0.25">
      <c r="A44" s="61"/>
      <c r="B44" s="61"/>
      <c r="C44" s="61"/>
      <c r="D44" s="61"/>
      <c r="E44" s="61"/>
      <c r="F44" s="61"/>
    </row>
    <row r="45" spans="1:6" x14ac:dyDescent="0.25">
      <c r="A45" s="61"/>
      <c r="B45" s="61"/>
      <c r="C45" s="61"/>
      <c r="D45" s="61"/>
      <c r="E45" s="61"/>
      <c r="F45" s="61"/>
    </row>
    <row r="46" spans="1:6" x14ac:dyDescent="0.25">
      <c r="A46" s="61"/>
      <c r="B46" s="61"/>
      <c r="C46" s="61"/>
      <c r="D46" s="61"/>
      <c r="E46" s="61"/>
      <c r="F46" s="61"/>
    </row>
    <row r="47" spans="1:6" x14ac:dyDescent="0.25">
      <c r="A47" s="61"/>
      <c r="B47" s="61"/>
      <c r="C47" s="61"/>
      <c r="D47" s="61"/>
      <c r="E47" s="61"/>
      <c r="F47" s="61"/>
    </row>
    <row r="48" spans="1:6" x14ac:dyDescent="0.25">
      <c r="A48" s="61"/>
      <c r="B48" s="61"/>
      <c r="C48" s="61"/>
      <c r="D48" s="61"/>
      <c r="E48" s="61"/>
      <c r="F48" s="61"/>
    </row>
    <row r="49" spans="1:6" x14ac:dyDescent="0.25">
      <c r="A49" s="61"/>
      <c r="B49" s="61"/>
      <c r="C49" s="61"/>
      <c r="D49" s="61"/>
      <c r="E49" s="61"/>
      <c r="F49" s="61"/>
    </row>
    <row r="50" spans="1:6" x14ac:dyDescent="0.25">
      <c r="A50" s="61"/>
      <c r="B50" s="61"/>
      <c r="C50" s="61"/>
      <c r="D50" s="61"/>
      <c r="E50" s="61"/>
      <c r="F50" s="61"/>
    </row>
    <row r="51" spans="1:6" x14ac:dyDescent="0.25">
      <c r="A51" s="61"/>
      <c r="B51" s="61"/>
      <c r="C51" s="61"/>
      <c r="D51" s="61"/>
      <c r="E51" s="61"/>
      <c r="F51" s="61"/>
    </row>
    <row r="52" spans="1:6" x14ac:dyDescent="0.25">
      <c r="A52" s="61"/>
      <c r="B52" s="61"/>
      <c r="C52" s="61"/>
      <c r="D52" s="61"/>
      <c r="E52" s="61"/>
      <c r="F52" s="61"/>
    </row>
    <row r="53" spans="1:6" x14ac:dyDescent="0.25">
      <c r="A53" s="61"/>
      <c r="B53" s="61"/>
      <c r="C53" s="61"/>
      <c r="D53" s="61"/>
      <c r="E53" s="61"/>
      <c r="F53" s="61"/>
    </row>
    <row r="54" spans="1:6" x14ac:dyDescent="0.25">
      <c r="A54" s="61"/>
      <c r="B54" s="61"/>
      <c r="C54" s="61"/>
      <c r="D54" s="61"/>
      <c r="E54" s="61"/>
      <c r="F54" s="61"/>
    </row>
    <row r="55" spans="1:6" x14ac:dyDescent="0.25">
      <c r="A55" s="61"/>
      <c r="B55" s="61"/>
      <c r="C55" s="61"/>
      <c r="D55" s="61"/>
      <c r="E55" s="61"/>
      <c r="F55" s="61"/>
    </row>
    <row r="56" spans="1:6" x14ac:dyDescent="0.25">
      <c r="A56" s="61"/>
      <c r="B56" s="61"/>
      <c r="C56" s="61"/>
      <c r="D56" s="61"/>
      <c r="E56" s="61"/>
      <c r="F56" s="61"/>
    </row>
    <row r="57" spans="1:6" x14ac:dyDescent="0.25">
      <c r="A57" s="61"/>
      <c r="B57" s="61"/>
      <c r="C57" s="61"/>
      <c r="D57" s="61"/>
      <c r="E57" s="61"/>
      <c r="F57" s="61"/>
    </row>
    <row r="58" spans="1:6" x14ac:dyDescent="0.25">
      <c r="A58" s="61"/>
      <c r="B58" s="61"/>
      <c r="C58" s="61"/>
      <c r="D58" s="61"/>
      <c r="E58" s="61"/>
      <c r="F58" s="61"/>
    </row>
    <row r="59" spans="1:6" x14ac:dyDescent="0.25">
      <c r="A59" s="61"/>
      <c r="B59" s="61"/>
      <c r="C59" s="61"/>
      <c r="D59" s="61"/>
      <c r="E59" s="61"/>
      <c r="F59" s="61"/>
    </row>
    <row r="60" spans="1:6" x14ac:dyDescent="0.25">
      <c r="A60" s="61"/>
      <c r="B60" s="61"/>
      <c r="C60" s="61"/>
      <c r="D60" s="61"/>
      <c r="E60" s="61"/>
      <c r="F60" s="61"/>
    </row>
    <row r="61" spans="1:6" x14ac:dyDescent="0.25">
      <c r="A61" s="61"/>
      <c r="B61" s="61"/>
      <c r="C61" s="61"/>
      <c r="D61" s="61"/>
      <c r="E61" s="61"/>
      <c r="F61" s="61"/>
    </row>
    <row r="62" spans="1:6" x14ac:dyDescent="0.25">
      <c r="A62" s="61"/>
      <c r="B62" s="61"/>
      <c r="C62" s="61"/>
      <c r="D62" s="61"/>
      <c r="E62" s="61"/>
      <c r="F62" s="61"/>
    </row>
    <row r="63" spans="1:6" x14ac:dyDescent="0.25">
      <c r="A63" s="61"/>
      <c r="B63" s="61"/>
      <c r="C63" s="61"/>
      <c r="D63" s="61"/>
      <c r="E63" s="61"/>
      <c r="F63" s="61"/>
    </row>
    <row r="64" spans="1:6" x14ac:dyDescent="0.25">
      <c r="A64" s="61"/>
      <c r="B64" s="61"/>
      <c r="C64" s="61"/>
      <c r="D64" s="61"/>
      <c r="E64" s="61"/>
      <c r="F64" s="61"/>
    </row>
    <row r="65" spans="1:6" x14ac:dyDescent="0.25">
      <c r="A65" s="61"/>
      <c r="B65" s="61"/>
      <c r="C65" s="61"/>
      <c r="D65" s="61"/>
      <c r="E65" s="61"/>
      <c r="F65" s="61"/>
    </row>
  </sheetData>
  <mergeCells count="2">
    <mergeCell ref="A1:E1"/>
    <mergeCell ref="A13:E13"/>
  </mergeCells>
  <phoneticPr fontId="35" type="noConversion"/>
  <hyperlinks>
    <hyperlink ref="C8" location="晚自习风气统计表!A12" display="班级明细" xr:uid="{00000000-0004-0000-0000-000012000000}"/>
    <hyperlink ref="D8" location="晚自习风气统计表!A26" display="班级明细" xr:uid="{00000000-0004-0000-0000-000013000000}"/>
    <hyperlink ref="E8" location="晚自习风气统计表!A40" display="班级明细" xr:uid="{00000000-0004-0000-0000-000014000000}"/>
    <hyperlink ref="E6" location="日常请假名单!A290" display="日常请假名单!A290" xr:uid="{00000000-0004-0000-0000-00000F000000}"/>
    <hyperlink ref="E5" location="日常请假率!A197" display="日常请假率!A197" xr:uid="{00000000-0004-0000-0000-00000E000000}"/>
    <hyperlink ref="B8" location="晚自习风气统计表!A3" display="班级明细" xr:uid="{00000000-0004-0000-0000-000011000000}"/>
    <hyperlink ref="B6" location="日常请假名单!A3" display="日常请假名单!A3" xr:uid="{F5F71FF3-C840-4948-A42B-757E34BA0A40}"/>
    <hyperlink ref="B5" location="日常请假率!A3" display="日常请假率!A3" xr:uid="{9190552B-9050-49E7-A754-04C30B82F05F}"/>
    <hyperlink ref="C5" location="日常请假率!A50" display="日常请假率!A50" xr:uid="{B9C54163-7931-4338-BB5A-3D2BE251F6BD}"/>
    <hyperlink ref="C6" location="日常请假名单!A109" display="日常请假名单!A109" xr:uid="{0C706A92-9506-4401-873F-76319CF0CCA8}"/>
    <hyperlink ref="D5" location="日常请假率!A116" display="日常请假率!A116" xr:uid="{EDAAD807-9E57-4F51-B0E1-2C04FFD1468A}"/>
    <hyperlink ref="D6" location="日常请假名单!A218" display="日常请假名单!A218" xr:uid="{75475ED5-D182-4AE8-A5AB-E32EAFE2FA6D}"/>
    <hyperlink ref="D7" location="日常迟到早退名单!A5" display="日常迟到早退名单!A5" xr:uid="{63386A9E-FD69-4792-93A3-E24974CD9AA4}"/>
    <hyperlink ref="B3" location="日常旷课率!A3" display="日常旷课率!A3" xr:uid="{C3032AEE-3321-48FC-B757-834D78AB21C4}"/>
    <hyperlink ref="E3" location="日常旷课率!A197" display="日常旷课率!A197" xr:uid="{C19ACC30-D3DC-4411-B616-8065A3456977}"/>
    <hyperlink ref="B4" location="日常旷课名单!A3" display="日常旷课名单!A3" xr:uid="{A9F70240-2CE2-45DF-A870-66CE441833F1}"/>
    <hyperlink ref="E4" location="日常旷课名单!A26" display="日常旷课名单!A26" xr:uid="{CE66AC0D-3FD5-4CF5-B0FD-23C35D447ED1}"/>
    <hyperlink ref="B9" location="晚自习请假!A3" display="晚自习请假!A3" xr:uid="{5DDAA4C4-AFB5-4F3F-8DA9-033C9F758DD3}"/>
    <hyperlink ref="C9" location="晚自习请假!A129" display="晚自习请假!A129" xr:uid="{B83CDE51-F4E8-4DAC-8FE2-9065E97A17DB}"/>
    <hyperlink ref="D9" location="晚自习请假!A132" display="晚自习请假!A132" xr:uid="{EB8A118C-11D6-4975-8F24-1459BAFFB54A}"/>
    <hyperlink ref="E9" location="晚自习请假!A152" display="晚自习请假!A152" xr:uid="{F2A6F9DD-0DCB-42B4-94A4-0122A8D44EAF}"/>
    <hyperlink ref="D11" location="晚自习迟到早退!A5" display="晚自习迟到早退!A5" xr:uid="{E15A9BA1-D09E-4929-BD44-E112D83D8A99}"/>
    <hyperlink ref="D3" location="日常旷课率!A116" display="日常旷课率!A116" xr:uid="{BD10B796-E14B-406E-8AA0-4993C082FFCF}"/>
    <hyperlink ref="D4" location="日常旷课名单!A13" display="日常旷课名单!A13" xr:uid="{E3D27CBB-FD32-4B75-BB8E-1965C644E612}"/>
    <hyperlink ref="E7" location="日常迟到早退名单!A9" display="日常迟到早退名单!A9" xr:uid="{EEE806F2-C70B-4911-B587-7815DB3AECC4}"/>
    <hyperlink ref="B10" location="晚自习旷课!A3" display="晚自习旷课!A3" xr:uid="{63029191-8734-4337-A971-A6DF57164B20}"/>
    <hyperlink ref="E12" location="统计表!A197" display="交齐且规范" xr:uid="{2A7E8E7C-F834-4BF9-BD3C-3E04B6687B4E}"/>
  </hyperlinks>
  <pageMargins left="0.75" right="0.75" top="1" bottom="1" header="0.5" footer="0.5"/>
  <pageSetup paperSize="9" orientation="portrait" r:id="rId1"/>
  <ignoredErrors>
    <ignoredError sqref="B3 D3:E3 B5:E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A31" sqref="A31"/>
    </sheetView>
  </sheetViews>
  <sheetFormatPr defaultColWidth="9" defaultRowHeight="14" x14ac:dyDescent="0.25"/>
  <cols>
    <col min="1" max="1" width="28" customWidth="1"/>
    <col min="2" max="2" width="17" customWidth="1"/>
    <col min="3" max="3" width="14.1796875" customWidth="1"/>
    <col min="4" max="4" width="18.453125" customWidth="1"/>
    <col min="5" max="5" width="17" customWidth="1"/>
    <col min="6" max="6" width="18.453125" customWidth="1"/>
  </cols>
  <sheetData>
    <row r="1" spans="1:6" s="9" customFormat="1" ht="23" x14ac:dyDescent="0.25">
      <c r="A1" s="213" t="s">
        <v>61</v>
      </c>
      <c r="B1" s="213"/>
      <c r="C1" s="213"/>
      <c r="D1" s="213"/>
      <c r="E1" s="213"/>
      <c r="F1" s="213"/>
    </row>
    <row r="2" spans="1:6" s="10" customFormat="1" ht="21" x14ac:dyDescent="0.25">
      <c r="A2" s="13" t="s">
        <v>15</v>
      </c>
      <c r="B2" s="13" t="s">
        <v>17</v>
      </c>
      <c r="C2" s="13" t="s">
        <v>26</v>
      </c>
      <c r="D2" s="13" t="s">
        <v>39</v>
      </c>
      <c r="E2" s="13" t="s">
        <v>40</v>
      </c>
      <c r="F2" s="13" t="s">
        <v>22</v>
      </c>
    </row>
    <row r="3" spans="1:6" s="11" customFormat="1" ht="17.5" x14ac:dyDescent="0.25">
      <c r="A3" s="14" t="s">
        <v>1</v>
      </c>
      <c r="B3" s="224" t="s">
        <v>253</v>
      </c>
      <c r="C3" s="200"/>
      <c r="D3" s="200"/>
      <c r="E3" s="200"/>
      <c r="F3" s="201"/>
    </row>
    <row r="4" spans="1:6" s="12" customFormat="1" ht="18.5" customHeight="1" x14ac:dyDescent="0.25">
      <c r="A4" s="15" t="s">
        <v>2</v>
      </c>
      <c r="B4" s="225"/>
      <c r="C4" s="226"/>
      <c r="D4" s="226"/>
      <c r="E4" s="226"/>
      <c r="F4" s="227"/>
    </row>
    <row r="5" spans="1:6" s="12" customFormat="1" ht="21.65" customHeight="1" x14ac:dyDescent="0.25">
      <c r="A5" s="231" t="s">
        <v>3</v>
      </c>
      <c r="B5" s="131">
        <v>2021283110</v>
      </c>
      <c r="C5" s="131" t="s">
        <v>582</v>
      </c>
      <c r="D5" s="131" t="s">
        <v>76</v>
      </c>
      <c r="E5" s="131">
        <v>11.1</v>
      </c>
      <c r="F5" s="131" t="s">
        <v>583</v>
      </c>
    </row>
    <row r="6" spans="1:6" s="12" customFormat="1" ht="21.65" customHeight="1" x14ac:dyDescent="0.25">
      <c r="A6" s="176"/>
      <c r="B6" s="131">
        <v>2021283111</v>
      </c>
      <c r="C6" s="131" t="s">
        <v>584</v>
      </c>
      <c r="D6" s="131" t="s">
        <v>76</v>
      </c>
      <c r="E6" s="131">
        <v>11.1</v>
      </c>
      <c r="F6" s="131" t="s">
        <v>583</v>
      </c>
    </row>
    <row r="7" spans="1:6" s="12" customFormat="1" ht="21.65" customHeight="1" x14ac:dyDescent="0.25">
      <c r="A7" s="177"/>
      <c r="B7" s="131">
        <v>2021293134</v>
      </c>
      <c r="C7" s="131" t="s">
        <v>585</v>
      </c>
      <c r="D7" s="131" t="s">
        <v>76</v>
      </c>
      <c r="E7" s="131">
        <v>11.1</v>
      </c>
      <c r="F7" s="131" t="s">
        <v>583</v>
      </c>
    </row>
    <row r="8" spans="1:6" s="9" customFormat="1" ht="17.5" x14ac:dyDescent="0.25">
      <c r="A8" s="16" t="s">
        <v>4</v>
      </c>
      <c r="B8" s="228" t="s">
        <v>253</v>
      </c>
      <c r="C8" s="229"/>
      <c r="D8" s="229"/>
      <c r="E8" s="229"/>
      <c r="F8" s="230"/>
    </row>
  </sheetData>
  <mergeCells count="4">
    <mergeCell ref="A1:F1"/>
    <mergeCell ref="B3:F4"/>
    <mergeCell ref="B8:F8"/>
    <mergeCell ref="A5:A7"/>
  </mergeCells>
  <phoneticPr fontId="3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9"/>
  <sheetViews>
    <sheetView topLeftCell="A146" zoomScale="84" workbookViewId="0">
      <selection activeCell="A197" sqref="A197:A205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22.1796875" customWidth="1"/>
    <col min="4" max="4" width="19.54296875" customWidth="1"/>
    <col min="5" max="5" width="24.08984375" customWidth="1"/>
  </cols>
  <sheetData>
    <row r="1" spans="1:5" s="1" customFormat="1" ht="23" x14ac:dyDescent="0.25">
      <c r="A1" s="145" t="s">
        <v>62</v>
      </c>
      <c r="B1" s="145"/>
      <c r="C1" s="145"/>
      <c r="D1" s="145"/>
      <c r="E1" s="145"/>
    </row>
    <row r="2" spans="1:5" s="2" customFormat="1" ht="21" x14ac:dyDescent="0.25">
      <c r="A2" s="4" t="s">
        <v>15</v>
      </c>
      <c r="B2" s="4" t="s">
        <v>16</v>
      </c>
      <c r="C2" s="4" t="s">
        <v>17</v>
      </c>
      <c r="D2" s="4" t="s">
        <v>62</v>
      </c>
      <c r="E2" s="4" t="s">
        <v>22</v>
      </c>
    </row>
    <row r="3" spans="1:5" s="2" customFormat="1" ht="17.5" x14ac:dyDescent="0.25">
      <c r="A3" s="231" t="s">
        <v>1</v>
      </c>
      <c r="B3" s="74">
        <v>1</v>
      </c>
      <c r="C3" s="111">
        <v>20182131</v>
      </c>
      <c r="D3" s="111"/>
      <c r="E3" s="111" t="s">
        <v>77</v>
      </c>
    </row>
    <row r="4" spans="1:5" s="2" customFormat="1" ht="17.5" x14ac:dyDescent="0.25">
      <c r="A4" s="232"/>
      <c r="B4" s="74">
        <v>2</v>
      </c>
      <c r="C4" s="111">
        <v>20182132</v>
      </c>
      <c r="D4" s="111"/>
      <c r="E4" s="111" t="s">
        <v>77</v>
      </c>
    </row>
    <row r="5" spans="1:5" s="2" customFormat="1" ht="17.5" x14ac:dyDescent="0.25">
      <c r="A5" s="232"/>
      <c r="B5" s="91">
        <v>3</v>
      </c>
      <c r="C5" s="111">
        <v>20182133</v>
      </c>
      <c r="D5" s="111"/>
      <c r="E5" s="111" t="s">
        <v>77</v>
      </c>
    </row>
    <row r="6" spans="1:5" s="2" customFormat="1" ht="17.5" x14ac:dyDescent="0.25">
      <c r="A6" s="232"/>
      <c r="B6" s="91">
        <v>4</v>
      </c>
      <c r="C6" s="111">
        <v>20182134</v>
      </c>
      <c r="D6" s="111"/>
      <c r="E6" s="111" t="s">
        <v>77</v>
      </c>
    </row>
    <row r="7" spans="1:5" s="2" customFormat="1" ht="17.5" x14ac:dyDescent="0.25">
      <c r="A7" s="232"/>
      <c r="B7" s="74">
        <v>5</v>
      </c>
      <c r="C7" s="111">
        <v>20182135</v>
      </c>
      <c r="D7" s="111"/>
      <c r="E7" s="111" t="s">
        <v>77</v>
      </c>
    </row>
    <row r="8" spans="1:5" s="2" customFormat="1" ht="17.5" x14ac:dyDescent="0.25">
      <c r="A8" s="232"/>
      <c r="B8" s="74">
        <v>6</v>
      </c>
      <c r="C8" s="111">
        <v>20182136</v>
      </c>
      <c r="D8" s="111"/>
      <c r="E8" s="111" t="s">
        <v>77</v>
      </c>
    </row>
    <row r="9" spans="1:5" s="2" customFormat="1" ht="17.5" x14ac:dyDescent="0.25">
      <c r="A9" s="232"/>
      <c r="B9" s="74">
        <v>7</v>
      </c>
      <c r="C9" s="111">
        <v>20182137</v>
      </c>
      <c r="D9" s="111"/>
      <c r="E9" s="111" t="s">
        <v>77</v>
      </c>
    </row>
    <row r="10" spans="1:5" s="2" customFormat="1" ht="17.5" x14ac:dyDescent="0.25">
      <c r="A10" s="232"/>
      <c r="B10" s="90">
        <v>8</v>
      </c>
      <c r="C10" s="111">
        <v>20183131</v>
      </c>
      <c r="D10" s="111" t="s">
        <v>63</v>
      </c>
      <c r="E10" s="111"/>
    </row>
    <row r="11" spans="1:5" s="2" customFormat="1" ht="17.5" x14ac:dyDescent="0.25">
      <c r="A11" s="232"/>
      <c r="B11" s="90">
        <v>9</v>
      </c>
      <c r="C11" s="111">
        <v>20183132</v>
      </c>
      <c r="D11" s="111" t="s">
        <v>63</v>
      </c>
      <c r="E11" s="111"/>
    </row>
    <row r="12" spans="1:5" s="2" customFormat="1" ht="17.5" x14ac:dyDescent="0.25">
      <c r="A12" s="232"/>
      <c r="B12" s="91">
        <v>10</v>
      </c>
      <c r="C12" s="111">
        <v>20192131</v>
      </c>
      <c r="D12" s="111" t="s">
        <v>63</v>
      </c>
      <c r="E12" s="111"/>
    </row>
    <row r="13" spans="1:5" s="2" customFormat="1" ht="17.5" x14ac:dyDescent="0.25">
      <c r="A13" s="232"/>
      <c r="B13" s="91">
        <v>11</v>
      </c>
      <c r="C13" s="111">
        <v>20192132</v>
      </c>
      <c r="D13" s="111" t="s">
        <v>63</v>
      </c>
      <c r="E13" s="111"/>
    </row>
    <row r="14" spans="1:5" s="2" customFormat="1" ht="17.5" x14ac:dyDescent="0.25">
      <c r="A14" s="232"/>
      <c r="B14" s="91">
        <v>12</v>
      </c>
      <c r="C14" s="111">
        <v>20192133</v>
      </c>
      <c r="D14" s="111" t="s">
        <v>63</v>
      </c>
      <c r="E14" s="111"/>
    </row>
    <row r="15" spans="1:5" s="2" customFormat="1" ht="17.5" x14ac:dyDescent="0.25">
      <c r="A15" s="232"/>
      <c r="B15" s="91">
        <v>13</v>
      </c>
      <c r="C15" s="111">
        <v>20192134</v>
      </c>
      <c r="D15" s="111" t="s">
        <v>63</v>
      </c>
      <c r="E15" s="111"/>
    </row>
    <row r="16" spans="1:5" s="2" customFormat="1" ht="17.5" x14ac:dyDescent="0.25">
      <c r="A16" s="232"/>
      <c r="B16" s="91">
        <v>14</v>
      </c>
      <c r="C16" s="111">
        <v>20192135</v>
      </c>
      <c r="D16" s="111"/>
      <c r="E16" s="111" t="s">
        <v>77</v>
      </c>
    </row>
    <row r="17" spans="1:5" s="2" customFormat="1" ht="17.5" x14ac:dyDescent="0.25">
      <c r="A17" s="232"/>
      <c r="B17" s="91">
        <v>15</v>
      </c>
      <c r="C17" s="111">
        <v>20192136</v>
      </c>
      <c r="D17" s="111" t="s">
        <v>63</v>
      </c>
      <c r="E17" s="111"/>
    </row>
    <row r="18" spans="1:5" s="2" customFormat="1" ht="17.5" x14ac:dyDescent="0.25">
      <c r="A18" s="232"/>
      <c r="B18" s="91">
        <v>16</v>
      </c>
      <c r="C18" s="111">
        <v>20192137</v>
      </c>
      <c r="D18" s="111" t="s">
        <v>63</v>
      </c>
      <c r="E18" s="111"/>
    </row>
    <row r="19" spans="1:5" s="2" customFormat="1" ht="17.5" x14ac:dyDescent="0.25">
      <c r="A19" s="232"/>
      <c r="B19" s="91">
        <v>17</v>
      </c>
      <c r="C19" s="111">
        <v>20193131</v>
      </c>
      <c r="D19" s="111" t="s">
        <v>63</v>
      </c>
      <c r="E19" s="111"/>
    </row>
    <row r="20" spans="1:5" s="2" customFormat="1" ht="17.5" x14ac:dyDescent="0.25">
      <c r="A20" s="232"/>
      <c r="B20" s="91">
        <v>18</v>
      </c>
      <c r="C20" s="111">
        <v>20193132</v>
      </c>
      <c r="D20" s="111" t="s">
        <v>63</v>
      </c>
      <c r="E20" s="111"/>
    </row>
    <row r="21" spans="1:5" s="2" customFormat="1" ht="17.5" x14ac:dyDescent="0.25">
      <c r="A21" s="232"/>
      <c r="B21" s="91">
        <v>19</v>
      </c>
      <c r="C21" s="111">
        <v>20202131</v>
      </c>
      <c r="D21" s="111" t="s">
        <v>63</v>
      </c>
      <c r="E21" s="111"/>
    </row>
    <row r="22" spans="1:5" s="2" customFormat="1" ht="17.5" x14ac:dyDescent="0.25">
      <c r="A22" s="232"/>
      <c r="B22" s="91">
        <v>20</v>
      </c>
      <c r="C22" s="111">
        <v>20202132</v>
      </c>
      <c r="D22" s="111" t="s">
        <v>63</v>
      </c>
      <c r="E22" s="111"/>
    </row>
    <row r="23" spans="1:5" s="2" customFormat="1" ht="17.5" x14ac:dyDescent="0.25">
      <c r="A23" s="232"/>
      <c r="B23" s="91">
        <v>21</v>
      </c>
      <c r="C23" s="111">
        <v>20202133</v>
      </c>
      <c r="D23" s="111" t="s">
        <v>63</v>
      </c>
      <c r="E23" s="111"/>
    </row>
    <row r="24" spans="1:5" s="2" customFormat="1" ht="17.5" x14ac:dyDescent="0.25">
      <c r="A24" s="232"/>
      <c r="B24" s="91">
        <v>22</v>
      </c>
      <c r="C24" s="111">
        <v>20202134</v>
      </c>
      <c r="D24" s="111" t="s">
        <v>63</v>
      </c>
      <c r="E24" s="111"/>
    </row>
    <row r="25" spans="1:5" s="2" customFormat="1" ht="17.5" x14ac:dyDescent="0.25">
      <c r="A25" s="232"/>
      <c r="B25" s="91">
        <v>23</v>
      </c>
      <c r="C25" s="111">
        <v>20202135</v>
      </c>
      <c r="D25" s="111"/>
      <c r="E25" s="111" t="s">
        <v>356</v>
      </c>
    </row>
    <row r="26" spans="1:5" s="2" customFormat="1" ht="17.5" x14ac:dyDescent="0.25">
      <c r="A26" s="232"/>
      <c r="B26" s="91">
        <v>24</v>
      </c>
      <c r="C26" s="111">
        <v>20202136</v>
      </c>
      <c r="D26" s="111" t="s">
        <v>63</v>
      </c>
      <c r="E26" s="111"/>
    </row>
    <row r="27" spans="1:5" s="2" customFormat="1" ht="17.5" x14ac:dyDescent="0.25">
      <c r="A27" s="232"/>
      <c r="B27" s="91">
        <v>25</v>
      </c>
      <c r="C27" s="111">
        <v>20202137</v>
      </c>
      <c r="D27" s="111" t="s">
        <v>63</v>
      </c>
      <c r="E27" s="111"/>
    </row>
    <row r="28" spans="1:5" s="2" customFormat="1" ht="17.5" x14ac:dyDescent="0.25">
      <c r="A28" s="232"/>
      <c r="B28" s="91">
        <v>26</v>
      </c>
      <c r="C28" s="111">
        <v>20202141</v>
      </c>
      <c r="D28" s="111" t="s">
        <v>63</v>
      </c>
      <c r="E28" s="111"/>
    </row>
    <row r="29" spans="1:5" s="2" customFormat="1" ht="17.5" x14ac:dyDescent="0.25">
      <c r="A29" s="232"/>
      <c r="B29" s="91">
        <v>27</v>
      </c>
      <c r="C29" s="111">
        <v>20202142</v>
      </c>
      <c r="D29" s="111" t="s">
        <v>63</v>
      </c>
      <c r="E29" s="111"/>
    </row>
    <row r="30" spans="1:5" s="2" customFormat="1" ht="17.5" x14ac:dyDescent="0.25">
      <c r="A30" s="232"/>
      <c r="B30" s="91">
        <v>28</v>
      </c>
      <c r="C30" s="111">
        <v>20202143</v>
      </c>
      <c r="D30" s="111" t="s">
        <v>63</v>
      </c>
      <c r="E30" s="111"/>
    </row>
    <row r="31" spans="1:5" s="2" customFormat="1" ht="17.5" x14ac:dyDescent="0.25">
      <c r="A31" s="232"/>
      <c r="B31" s="91">
        <v>29</v>
      </c>
      <c r="C31" s="111">
        <v>20202144</v>
      </c>
      <c r="D31" s="111" t="s">
        <v>63</v>
      </c>
      <c r="E31" s="111"/>
    </row>
    <row r="32" spans="1:5" s="2" customFormat="1" ht="17.5" x14ac:dyDescent="0.25">
      <c r="A32" s="232"/>
      <c r="B32" s="91">
        <v>30</v>
      </c>
      <c r="C32" s="111">
        <v>20202145</v>
      </c>
      <c r="D32" s="111" t="s">
        <v>63</v>
      </c>
      <c r="E32" s="111"/>
    </row>
    <row r="33" spans="1:5" s="2" customFormat="1" ht="17.5" x14ac:dyDescent="0.25">
      <c r="A33" s="232"/>
      <c r="B33" s="91">
        <v>31</v>
      </c>
      <c r="C33" s="111">
        <v>20203131</v>
      </c>
      <c r="D33" s="111" t="s">
        <v>63</v>
      </c>
      <c r="E33" s="111"/>
    </row>
    <row r="34" spans="1:5" s="2" customFormat="1" ht="17.5" x14ac:dyDescent="0.25">
      <c r="A34" s="232"/>
      <c r="B34" s="91">
        <v>32</v>
      </c>
      <c r="C34" s="111">
        <v>20203132</v>
      </c>
      <c r="D34" s="111" t="s">
        <v>63</v>
      </c>
      <c r="E34" s="111"/>
    </row>
    <row r="35" spans="1:5" s="2" customFormat="1" ht="17.5" x14ac:dyDescent="0.25">
      <c r="A35" s="232"/>
      <c r="B35" s="91">
        <v>33</v>
      </c>
      <c r="C35" s="111">
        <v>20203141</v>
      </c>
      <c r="D35" s="111"/>
      <c r="E35" s="111" t="s">
        <v>77</v>
      </c>
    </row>
    <row r="36" spans="1:5" s="2" customFormat="1" ht="17.5" x14ac:dyDescent="0.25">
      <c r="A36" s="232"/>
      <c r="B36" s="91">
        <v>34</v>
      </c>
      <c r="C36" s="111">
        <v>20212131</v>
      </c>
      <c r="D36" s="111" t="s">
        <v>63</v>
      </c>
      <c r="E36" s="111"/>
    </row>
    <row r="37" spans="1:5" s="2" customFormat="1" ht="17.5" x14ac:dyDescent="0.25">
      <c r="A37" s="232"/>
      <c r="B37" s="91">
        <v>35</v>
      </c>
      <c r="C37" s="111">
        <v>20212132</v>
      </c>
      <c r="D37" s="111" t="s">
        <v>63</v>
      </c>
      <c r="E37" s="111"/>
    </row>
    <row r="38" spans="1:5" s="2" customFormat="1" ht="17.5" x14ac:dyDescent="0.25">
      <c r="A38" s="232"/>
      <c r="B38" s="91">
        <v>36</v>
      </c>
      <c r="C38" s="111">
        <v>20212133</v>
      </c>
      <c r="D38" s="111" t="s">
        <v>63</v>
      </c>
      <c r="E38" s="111"/>
    </row>
    <row r="39" spans="1:5" s="2" customFormat="1" ht="17.5" x14ac:dyDescent="0.25">
      <c r="A39" s="232"/>
      <c r="B39" s="91">
        <v>37</v>
      </c>
      <c r="C39" s="111">
        <v>20212134</v>
      </c>
      <c r="D39" s="111" t="s">
        <v>63</v>
      </c>
      <c r="E39" s="111"/>
    </row>
    <row r="40" spans="1:5" s="2" customFormat="1" ht="17.5" x14ac:dyDescent="0.25">
      <c r="A40" s="232"/>
      <c r="B40" s="91">
        <v>38</v>
      </c>
      <c r="C40" s="111">
        <v>20212135</v>
      </c>
      <c r="D40" s="111" t="s">
        <v>63</v>
      </c>
      <c r="E40" s="111"/>
    </row>
    <row r="41" spans="1:5" s="2" customFormat="1" ht="17.5" x14ac:dyDescent="0.25">
      <c r="A41" s="232"/>
      <c r="B41" s="91">
        <v>39</v>
      </c>
      <c r="C41" s="111">
        <v>20212136</v>
      </c>
      <c r="D41" s="111" t="s">
        <v>63</v>
      </c>
      <c r="E41" s="111"/>
    </row>
    <row r="42" spans="1:5" s="2" customFormat="1" ht="17.5" x14ac:dyDescent="0.25">
      <c r="A42" s="232"/>
      <c r="B42" s="91">
        <v>40</v>
      </c>
      <c r="C42" s="111">
        <v>20212137</v>
      </c>
      <c r="D42" s="111" t="s">
        <v>63</v>
      </c>
      <c r="E42" s="111"/>
    </row>
    <row r="43" spans="1:5" s="2" customFormat="1" ht="17.5" x14ac:dyDescent="0.25">
      <c r="A43" s="232"/>
      <c r="B43" s="91">
        <v>41</v>
      </c>
      <c r="C43" s="111">
        <v>20212138</v>
      </c>
      <c r="D43" s="111" t="s">
        <v>63</v>
      </c>
      <c r="E43" s="111"/>
    </row>
    <row r="44" spans="1:5" s="2" customFormat="1" ht="17.5" x14ac:dyDescent="0.25">
      <c r="A44" s="232"/>
      <c r="B44" s="91">
        <v>42</v>
      </c>
      <c r="C44" s="111">
        <v>20213131</v>
      </c>
      <c r="D44" s="111" t="s">
        <v>63</v>
      </c>
      <c r="E44" s="111"/>
    </row>
    <row r="45" spans="1:5" s="2" customFormat="1" ht="17.5" x14ac:dyDescent="0.25">
      <c r="A45" s="232"/>
      <c r="B45" s="91">
        <v>43</v>
      </c>
      <c r="C45" s="111">
        <v>20212141</v>
      </c>
      <c r="D45" s="111" t="s">
        <v>63</v>
      </c>
      <c r="E45" s="111"/>
    </row>
    <row r="46" spans="1:5" s="2" customFormat="1" ht="17.5" x14ac:dyDescent="0.25">
      <c r="A46" s="232"/>
      <c r="B46" s="91">
        <v>44</v>
      </c>
      <c r="C46" s="111">
        <v>20212142</v>
      </c>
      <c r="D46" s="111" t="s">
        <v>63</v>
      </c>
      <c r="E46" s="111"/>
    </row>
    <row r="47" spans="1:5" s="2" customFormat="1" ht="17.5" x14ac:dyDescent="0.25">
      <c r="A47" s="232"/>
      <c r="B47" s="91">
        <v>45</v>
      </c>
      <c r="C47" s="111">
        <v>20212143</v>
      </c>
      <c r="D47" s="111" t="s">
        <v>63</v>
      </c>
      <c r="E47" s="111"/>
    </row>
    <row r="48" spans="1:5" s="2" customFormat="1" ht="17.5" x14ac:dyDescent="0.25">
      <c r="A48" s="232"/>
      <c r="B48" s="91">
        <v>46</v>
      </c>
      <c r="C48" s="111">
        <v>20212144</v>
      </c>
      <c r="D48" s="111" t="s">
        <v>63</v>
      </c>
      <c r="E48" s="111"/>
    </row>
    <row r="49" spans="1:5" s="2" customFormat="1" ht="17.5" x14ac:dyDescent="0.25">
      <c r="A49" s="233"/>
      <c r="B49" s="91">
        <v>47</v>
      </c>
      <c r="C49" s="111">
        <v>20212145</v>
      </c>
      <c r="D49" s="111" t="s">
        <v>63</v>
      </c>
      <c r="E49" s="111"/>
    </row>
    <row r="50" spans="1:5" s="2" customFormat="1" ht="17.5" x14ac:dyDescent="0.25">
      <c r="A50" s="231" t="s">
        <v>2</v>
      </c>
      <c r="B50" s="91">
        <v>48</v>
      </c>
      <c r="C50" s="5">
        <v>20182430</v>
      </c>
      <c r="D50" s="135" t="s">
        <v>63</v>
      </c>
      <c r="E50" s="110"/>
    </row>
    <row r="51" spans="1:5" s="2" customFormat="1" ht="17.5" x14ac:dyDescent="0.25">
      <c r="A51" s="176"/>
      <c r="B51" s="91">
        <v>49</v>
      </c>
      <c r="C51" s="5">
        <v>20182431</v>
      </c>
      <c r="D51" s="135"/>
      <c r="E51" s="135" t="s">
        <v>426</v>
      </c>
    </row>
    <row r="52" spans="1:5" s="2" customFormat="1" ht="17.5" x14ac:dyDescent="0.25">
      <c r="A52" s="176"/>
      <c r="B52" s="91">
        <v>50</v>
      </c>
      <c r="C52" s="5">
        <v>20182432</v>
      </c>
      <c r="D52" s="135" t="s">
        <v>63</v>
      </c>
      <c r="E52" s="110"/>
    </row>
    <row r="53" spans="1:5" s="2" customFormat="1" ht="17.5" x14ac:dyDescent="0.25">
      <c r="A53" s="176"/>
      <c r="B53" s="91">
        <v>51</v>
      </c>
      <c r="C53" s="5">
        <v>20182433</v>
      </c>
      <c r="D53" s="135" t="s">
        <v>63</v>
      </c>
      <c r="E53" s="110"/>
    </row>
    <row r="54" spans="1:5" s="2" customFormat="1" ht="17.5" x14ac:dyDescent="0.25">
      <c r="A54" s="176"/>
      <c r="B54" s="91">
        <v>52</v>
      </c>
      <c r="C54" s="5">
        <v>20182434</v>
      </c>
      <c r="D54" s="135" t="s">
        <v>63</v>
      </c>
      <c r="E54" s="110"/>
    </row>
    <row r="55" spans="1:5" s="2" customFormat="1" ht="17.5" x14ac:dyDescent="0.25">
      <c r="A55" s="176"/>
      <c r="B55" s="91">
        <v>53</v>
      </c>
      <c r="C55" s="5">
        <v>20182435</v>
      </c>
      <c r="D55" s="135"/>
      <c r="E55" s="135" t="s">
        <v>426</v>
      </c>
    </row>
    <row r="56" spans="1:5" s="2" customFormat="1" ht="17.5" x14ac:dyDescent="0.25">
      <c r="A56" s="176"/>
      <c r="B56" s="91">
        <v>54</v>
      </c>
      <c r="C56" s="5">
        <v>20182531</v>
      </c>
      <c r="D56" s="135" t="s">
        <v>63</v>
      </c>
      <c r="E56" s="110"/>
    </row>
    <row r="57" spans="1:5" s="2" customFormat="1" ht="17.5" x14ac:dyDescent="0.25">
      <c r="A57" s="176"/>
      <c r="B57" s="91">
        <v>55</v>
      </c>
      <c r="C57" s="5">
        <v>20182532</v>
      </c>
      <c r="D57" s="135" t="s">
        <v>63</v>
      </c>
      <c r="E57" s="110"/>
    </row>
    <row r="58" spans="1:5" s="2" customFormat="1" ht="17.5" x14ac:dyDescent="0.25">
      <c r="A58" s="176"/>
      <c r="B58" s="91">
        <v>56</v>
      </c>
      <c r="C58" s="5">
        <v>20182533</v>
      </c>
      <c r="D58" s="135" t="s">
        <v>63</v>
      </c>
      <c r="E58" s="110"/>
    </row>
    <row r="59" spans="1:5" s="2" customFormat="1" ht="17.5" x14ac:dyDescent="0.25">
      <c r="A59" s="176"/>
      <c r="B59" s="91">
        <v>57</v>
      </c>
      <c r="C59" s="5">
        <v>20182534</v>
      </c>
      <c r="D59" s="135" t="s">
        <v>63</v>
      </c>
      <c r="E59" s="110"/>
    </row>
    <row r="60" spans="1:5" s="2" customFormat="1" ht="17.5" x14ac:dyDescent="0.25">
      <c r="A60" s="176"/>
      <c r="B60" s="91">
        <v>58</v>
      </c>
      <c r="C60" s="5">
        <v>20182535</v>
      </c>
      <c r="D60" s="135" t="s">
        <v>63</v>
      </c>
      <c r="E60" s="110"/>
    </row>
    <row r="61" spans="1:5" s="2" customFormat="1" ht="17.5" x14ac:dyDescent="0.25">
      <c r="A61" s="176"/>
      <c r="B61" s="91">
        <v>59</v>
      </c>
      <c r="C61" s="5">
        <v>20182536</v>
      </c>
      <c r="D61" s="135" t="s">
        <v>63</v>
      </c>
      <c r="E61" s="110"/>
    </row>
    <row r="62" spans="1:5" s="2" customFormat="1" ht="17.5" x14ac:dyDescent="0.25">
      <c r="A62" s="176"/>
      <c r="B62" s="91">
        <v>60</v>
      </c>
      <c r="C62" s="5">
        <v>20182631</v>
      </c>
      <c r="D62" s="135" t="s">
        <v>63</v>
      </c>
      <c r="E62" s="110"/>
    </row>
    <row r="63" spans="1:5" s="2" customFormat="1" ht="17.5" x14ac:dyDescent="0.25">
      <c r="A63" s="176"/>
      <c r="B63" s="91">
        <v>61</v>
      </c>
      <c r="C63" s="5">
        <v>20182632</v>
      </c>
      <c r="D63" s="135" t="s">
        <v>63</v>
      </c>
      <c r="E63" s="110"/>
    </row>
    <row r="64" spans="1:5" s="2" customFormat="1" ht="17.5" x14ac:dyDescent="0.25">
      <c r="A64" s="176"/>
      <c r="B64" s="91">
        <v>62</v>
      </c>
      <c r="C64" s="5">
        <v>20182633</v>
      </c>
      <c r="D64" s="135"/>
      <c r="E64" s="135" t="s">
        <v>426</v>
      </c>
    </row>
    <row r="65" spans="1:5" s="2" customFormat="1" ht="17.5" x14ac:dyDescent="0.25">
      <c r="A65" s="176"/>
      <c r="B65" s="91">
        <v>63</v>
      </c>
      <c r="C65" s="5">
        <v>20182634</v>
      </c>
      <c r="D65" s="135"/>
      <c r="E65" s="135" t="s">
        <v>426</v>
      </c>
    </row>
    <row r="66" spans="1:5" s="2" customFormat="1" ht="17.5" x14ac:dyDescent="0.25">
      <c r="A66" s="176"/>
      <c r="B66" s="91">
        <v>64</v>
      </c>
      <c r="C66" s="5">
        <v>20192431</v>
      </c>
      <c r="D66" s="135" t="s">
        <v>63</v>
      </c>
      <c r="E66" s="110"/>
    </row>
    <row r="67" spans="1:5" s="2" customFormat="1" ht="17.5" x14ac:dyDescent="0.25">
      <c r="A67" s="176"/>
      <c r="B67" s="91">
        <v>65</v>
      </c>
      <c r="C67" s="5">
        <v>20192432</v>
      </c>
      <c r="D67" s="135" t="s">
        <v>63</v>
      </c>
      <c r="E67" s="110"/>
    </row>
    <row r="68" spans="1:5" s="2" customFormat="1" ht="17.5" x14ac:dyDescent="0.25">
      <c r="A68" s="176"/>
      <c r="B68" s="91">
        <v>66</v>
      </c>
      <c r="C68" s="5">
        <v>20192433</v>
      </c>
      <c r="D68" s="135" t="s">
        <v>63</v>
      </c>
      <c r="E68" s="110"/>
    </row>
    <row r="69" spans="1:5" s="2" customFormat="1" ht="17.5" x14ac:dyDescent="0.25">
      <c r="A69" s="176"/>
      <c r="B69" s="91">
        <v>67</v>
      </c>
      <c r="C69" s="5">
        <v>20192434</v>
      </c>
      <c r="D69" s="135" t="s">
        <v>63</v>
      </c>
      <c r="E69" s="110"/>
    </row>
    <row r="70" spans="1:5" s="2" customFormat="1" ht="17.5" x14ac:dyDescent="0.25">
      <c r="A70" s="176"/>
      <c r="B70" s="91">
        <v>68</v>
      </c>
      <c r="C70" s="5">
        <v>20192435</v>
      </c>
      <c r="D70" s="135" t="s">
        <v>63</v>
      </c>
      <c r="E70" s="110"/>
    </row>
    <row r="71" spans="1:5" s="2" customFormat="1" ht="17.5" x14ac:dyDescent="0.25">
      <c r="A71" s="176"/>
      <c r="B71" s="91">
        <v>69</v>
      </c>
      <c r="C71" s="5">
        <v>20192436</v>
      </c>
      <c r="D71" s="135" t="s">
        <v>63</v>
      </c>
      <c r="E71" s="110"/>
    </row>
    <row r="72" spans="1:5" s="2" customFormat="1" ht="17.5" x14ac:dyDescent="0.25">
      <c r="A72" s="176"/>
      <c r="B72" s="91">
        <v>70</v>
      </c>
      <c r="C72" s="5">
        <v>20192437</v>
      </c>
      <c r="D72" s="135" t="s">
        <v>63</v>
      </c>
      <c r="E72" s="110"/>
    </row>
    <row r="73" spans="1:5" s="2" customFormat="1" ht="17.5" x14ac:dyDescent="0.25">
      <c r="A73" s="176"/>
      <c r="B73" s="91">
        <v>71</v>
      </c>
      <c r="C73" s="5">
        <v>20192531</v>
      </c>
      <c r="D73" s="135" t="s">
        <v>63</v>
      </c>
      <c r="E73" s="110"/>
    </row>
    <row r="74" spans="1:5" s="2" customFormat="1" ht="17.5" x14ac:dyDescent="0.25">
      <c r="A74" s="176"/>
      <c r="B74" s="91">
        <v>72</v>
      </c>
      <c r="C74" s="5">
        <v>20192532</v>
      </c>
      <c r="D74" s="135" t="s">
        <v>63</v>
      </c>
      <c r="E74" s="110"/>
    </row>
    <row r="75" spans="1:5" s="2" customFormat="1" ht="17.5" x14ac:dyDescent="0.25">
      <c r="A75" s="176"/>
      <c r="B75" s="91">
        <v>73</v>
      </c>
      <c r="C75" s="5">
        <v>20192533</v>
      </c>
      <c r="D75" s="135" t="s">
        <v>63</v>
      </c>
      <c r="E75" s="110"/>
    </row>
    <row r="76" spans="1:5" s="2" customFormat="1" ht="17.5" x14ac:dyDescent="0.25">
      <c r="A76" s="176"/>
      <c r="B76" s="91">
        <v>74</v>
      </c>
      <c r="C76" s="5">
        <v>20192534</v>
      </c>
      <c r="D76" s="135" t="s">
        <v>63</v>
      </c>
      <c r="E76" s="110"/>
    </row>
    <row r="77" spans="1:5" s="2" customFormat="1" ht="17.5" x14ac:dyDescent="0.25">
      <c r="A77" s="176"/>
      <c r="B77" s="91">
        <v>75</v>
      </c>
      <c r="C77" s="5">
        <v>20192535</v>
      </c>
      <c r="D77" s="135" t="s">
        <v>63</v>
      </c>
      <c r="E77" s="110"/>
    </row>
    <row r="78" spans="1:5" s="2" customFormat="1" ht="17.5" x14ac:dyDescent="0.25">
      <c r="A78" s="176"/>
      <c r="B78" s="91">
        <v>76</v>
      </c>
      <c r="C78" s="5">
        <v>20192536</v>
      </c>
      <c r="D78" s="135" t="s">
        <v>63</v>
      </c>
      <c r="E78" s="110"/>
    </row>
    <row r="79" spans="1:5" s="2" customFormat="1" ht="17.5" x14ac:dyDescent="0.25">
      <c r="A79" s="176"/>
      <c r="B79" s="91">
        <v>77</v>
      </c>
      <c r="C79" s="5">
        <v>20192631</v>
      </c>
      <c r="D79" s="135" t="s">
        <v>63</v>
      </c>
      <c r="E79" s="110"/>
    </row>
    <row r="80" spans="1:5" s="2" customFormat="1" ht="17.5" x14ac:dyDescent="0.25">
      <c r="A80" s="176"/>
      <c r="B80" s="91">
        <v>78</v>
      </c>
      <c r="C80" s="5">
        <v>20192632</v>
      </c>
      <c r="D80" s="135" t="s">
        <v>63</v>
      </c>
      <c r="E80" s="110"/>
    </row>
    <row r="81" spans="1:5" s="2" customFormat="1" ht="17.5" x14ac:dyDescent="0.25">
      <c r="A81" s="176"/>
      <c r="B81" s="91">
        <v>79</v>
      </c>
      <c r="C81" s="5">
        <v>20192633</v>
      </c>
      <c r="D81" s="135" t="s">
        <v>63</v>
      </c>
      <c r="E81" s="110"/>
    </row>
    <row r="82" spans="1:5" s="2" customFormat="1" ht="17.5" x14ac:dyDescent="0.25">
      <c r="A82" s="176"/>
      <c r="B82" s="91">
        <v>80</v>
      </c>
      <c r="C82" s="5">
        <v>20192634</v>
      </c>
      <c r="D82" s="135" t="s">
        <v>63</v>
      </c>
      <c r="E82" s="110"/>
    </row>
    <row r="83" spans="1:5" s="2" customFormat="1" ht="17.5" x14ac:dyDescent="0.25">
      <c r="A83" s="176"/>
      <c r="B83" s="91">
        <v>81</v>
      </c>
      <c r="C83" s="5">
        <v>20202430</v>
      </c>
      <c r="D83" s="135" t="s">
        <v>63</v>
      </c>
      <c r="E83" s="110"/>
    </row>
    <row r="84" spans="1:5" s="2" customFormat="1" ht="17.5" x14ac:dyDescent="0.25">
      <c r="A84" s="176"/>
      <c r="B84" s="91">
        <v>82</v>
      </c>
      <c r="C84" s="5">
        <v>20202431</v>
      </c>
      <c r="D84" s="135" t="s">
        <v>63</v>
      </c>
      <c r="E84" s="110"/>
    </row>
    <row r="85" spans="1:5" s="2" customFormat="1" ht="17.5" x14ac:dyDescent="0.25">
      <c r="A85" s="176"/>
      <c r="B85" s="91">
        <v>83</v>
      </c>
      <c r="C85" s="5">
        <v>20202432</v>
      </c>
      <c r="D85" s="135" t="s">
        <v>63</v>
      </c>
      <c r="E85" s="110"/>
    </row>
    <row r="86" spans="1:5" s="2" customFormat="1" ht="17.5" x14ac:dyDescent="0.25">
      <c r="A86" s="176"/>
      <c r="B86" s="91">
        <v>84</v>
      </c>
      <c r="C86" s="5">
        <v>20202433</v>
      </c>
      <c r="D86" s="135" t="s">
        <v>63</v>
      </c>
      <c r="E86" s="110"/>
    </row>
    <row r="87" spans="1:5" s="2" customFormat="1" ht="17.5" x14ac:dyDescent="0.25">
      <c r="A87" s="176"/>
      <c r="B87" s="91">
        <v>85</v>
      </c>
      <c r="C87" s="5">
        <v>20202434</v>
      </c>
      <c r="D87" s="135" t="s">
        <v>63</v>
      </c>
      <c r="E87" s="110"/>
    </row>
    <row r="88" spans="1:5" s="2" customFormat="1" ht="17.5" x14ac:dyDescent="0.25">
      <c r="A88" s="176"/>
      <c r="B88" s="91">
        <v>86</v>
      </c>
      <c r="C88" s="5">
        <v>20202435</v>
      </c>
      <c r="D88" s="135" t="s">
        <v>63</v>
      </c>
      <c r="E88" s="110"/>
    </row>
    <row r="89" spans="1:5" s="2" customFormat="1" ht="17.5" x14ac:dyDescent="0.25">
      <c r="A89" s="176"/>
      <c r="B89" s="91">
        <v>87</v>
      </c>
      <c r="C89" s="5">
        <v>20202531</v>
      </c>
      <c r="D89" s="135" t="s">
        <v>63</v>
      </c>
      <c r="E89" s="110"/>
    </row>
    <row r="90" spans="1:5" s="2" customFormat="1" ht="17.5" x14ac:dyDescent="0.25">
      <c r="A90" s="176"/>
      <c r="B90" s="91">
        <v>88</v>
      </c>
      <c r="C90" s="5">
        <v>20202532</v>
      </c>
      <c r="D90" s="135" t="s">
        <v>63</v>
      </c>
      <c r="E90" s="110"/>
    </row>
    <row r="91" spans="1:5" s="2" customFormat="1" ht="17.5" x14ac:dyDescent="0.25">
      <c r="A91" s="176"/>
      <c r="B91" s="91">
        <v>89</v>
      </c>
      <c r="C91" s="5">
        <v>20202533</v>
      </c>
      <c r="D91" s="135" t="s">
        <v>63</v>
      </c>
      <c r="E91" s="110"/>
    </row>
    <row r="92" spans="1:5" s="2" customFormat="1" ht="17.5" x14ac:dyDescent="0.25">
      <c r="A92" s="176"/>
      <c r="B92" s="91">
        <v>90</v>
      </c>
      <c r="C92" s="5">
        <v>20202534</v>
      </c>
      <c r="D92" s="135" t="s">
        <v>63</v>
      </c>
      <c r="E92" s="110"/>
    </row>
    <row r="93" spans="1:5" s="2" customFormat="1" ht="17.5" x14ac:dyDescent="0.25">
      <c r="A93" s="176"/>
      <c r="B93" s="91">
        <v>91</v>
      </c>
      <c r="C93" s="5">
        <v>20202535</v>
      </c>
      <c r="D93" s="135" t="s">
        <v>63</v>
      </c>
      <c r="E93" s="110"/>
    </row>
    <row r="94" spans="1:5" s="2" customFormat="1" ht="17.5" x14ac:dyDescent="0.25">
      <c r="A94" s="176"/>
      <c r="B94" s="91">
        <v>92</v>
      </c>
      <c r="C94" s="5">
        <v>20202536</v>
      </c>
      <c r="D94" s="135" t="s">
        <v>63</v>
      </c>
      <c r="E94" s="110"/>
    </row>
    <row r="95" spans="1:5" s="2" customFormat="1" ht="17.5" x14ac:dyDescent="0.25">
      <c r="A95" s="176"/>
      <c r="B95" s="91">
        <v>93</v>
      </c>
      <c r="C95" s="5">
        <v>20202631</v>
      </c>
      <c r="D95" s="135" t="s">
        <v>63</v>
      </c>
      <c r="E95" s="110"/>
    </row>
    <row r="96" spans="1:5" s="2" customFormat="1" ht="17.5" x14ac:dyDescent="0.25">
      <c r="A96" s="176"/>
      <c r="B96" s="91">
        <v>94</v>
      </c>
      <c r="C96" s="5">
        <v>20202632</v>
      </c>
      <c r="D96" s="135" t="s">
        <v>63</v>
      </c>
      <c r="E96" s="110"/>
    </row>
    <row r="97" spans="1:5" s="2" customFormat="1" ht="17.5" x14ac:dyDescent="0.25">
      <c r="A97" s="176"/>
      <c r="B97" s="91">
        <v>95</v>
      </c>
      <c r="C97" s="5">
        <v>20202633</v>
      </c>
      <c r="D97" s="135"/>
      <c r="E97" s="135" t="s">
        <v>227</v>
      </c>
    </row>
    <row r="98" spans="1:5" s="2" customFormat="1" ht="17.5" x14ac:dyDescent="0.25">
      <c r="A98" s="176"/>
      <c r="B98" s="91">
        <v>96</v>
      </c>
      <c r="C98" s="5">
        <v>20202634</v>
      </c>
      <c r="D98" s="135"/>
      <c r="E98" s="135" t="s">
        <v>227</v>
      </c>
    </row>
    <row r="99" spans="1:5" s="2" customFormat="1" ht="17.5" x14ac:dyDescent="0.25">
      <c r="A99" s="176"/>
      <c r="B99" s="91">
        <v>97</v>
      </c>
      <c r="C99" s="5">
        <v>20202641</v>
      </c>
      <c r="D99" s="135" t="s">
        <v>63</v>
      </c>
      <c r="E99" s="103"/>
    </row>
    <row r="100" spans="1:5" s="2" customFormat="1" ht="17.5" x14ac:dyDescent="0.25">
      <c r="A100" s="176"/>
      <c r="B100" s="91">
        <v>98</v>
      </c>
      <c r="C100" s="5">
        <v>20202642</v>
      </c>
      <c r="D100" s="135" t="s">
        <v>63</v>
      </c>
      <c r="E100" s="103"/>
    </row>
    <row r="101" spans="1:5" s="2" customFormat="1" ht="17.5" x14ac:dyDescent="0.25">
      <c r="A101" s="176"/>
      <c r="B101" s="91">
        <v>99</v>
      </c>
      <c r="C101" s="5">
        <v>20202643</v>
      </c>
      <c r="D101" s="135" t="s">
        <v>63</v>
      </c>
      <c r="E101" s="110"/>
    </row>
    <row r="102" spans="1:5" s="2" customFormat="1" ht="17.5" x14ac:dyDescent="0.25">
      <c r="A102" s="176"/>
      <c r="B102" s="91">
        <v>100</v>
      </c>
      <c r="C102" s="5">
        <v>20212431</v>
      </c>
      <c r="D102" s="135" t="s">
        <v>63</v>
      </c>
      <c r="E102" s="110"/>
    </row>
    <row r="103" spans="1:5" s="2" customFormat="1" ht="17.5" x14ac:dyDescent="0.25">
      <c r="A103" s="176"/>
      <c r="B103" s="91">
        <v>101</v>
      </c>
      <c r="C103" s="5">
        <v>20212432</v>
      </c>
      <c r="D103" s="135" t="s">
        <v>63</v>
      </c>
      <c r="E103" s="110"/>
    </row>
    <row r="104" spans="1:5" s="2" customFormat="1" ht="17.5" x14ac:dyDescent="0.25">
      <c r="A104" s="176"/>
      <c r="B104" s="91">
        <v>102</v>
      </c>
      <c r="C104" s="5">
        <v>20212433</v>
      </c>
      <c r="D104" s="135" t="s">
        <v>63</v>
      </c>
      <c r="E104" s="110"/>
    </row>
    <row r="105" spans="1:5" s="2" customFormat="1" ht="17.5" x14ac:dyDescent="0.25">
      <c r="A105" s="176"/>
      <c r="B105" s="91">
        <v>103</v>
      </c>
      <c r="C105" s="5">
        <v>20212434</v>
      </c>
      <c r="D105" s="135" t="s">
        <v>63</v>
      </c>
      <c r="E105" s="110"/>
    </row>
    <row r="106" spans="1:5" s="2" customFormat="1" ht="17.5" x14ac:dyDescent="0.25">
      <c r="A106" s="176"/>
      <c r="B106" s="91">
        <v>104</v>
      </c>
      <c r="C106" s="5">
        <v>20212435</v>
      </c>
      <c r="D106" s="135" t="s">
        <v>63</v>
      </c>
      <c r="E106" s="110"/>
    </row>
    <row r="107" spans="1:5" s="2" customFormat="1" ht="17.5" x14ac:dyDescent="0.25">
      <c r="A107" s="176"/>
      <c r="B107" s="91">
        <v>105</v>
      </c>
      <c r="C107" s="5">
        <v>20212531</v>
      </c>
      <c r="D107" s="135" t="s">
        <v>63</v>
      </c>
      <c r="E107" s="110"/>
    </row>
    <row r="108" spans="1:5" s="2" customFormat="1" ht="17.5" x14ac:dyDescent="0.25">
      <c r="A108" s="176"/>
      <c r="B108" s="91">
        <v>106</v>
      </c>
      <c r="C108" s="5">
        <v>20212532</v>
      </c>
      <c r="D108" s="135" t="s">
        <v>63</v>
      </c>
      <c r="E108" s="110"/>
    </row>
    <row r="109" spans="1:5" s="2" customFormat="1" ht="17.5" x14ac:dyDescent="0.25">
      <c r="A109" s="176"/>
      <c r="B109" s="91">
        <v>107</v>
      </c>
      <c r="C109" s="5">
        <v>20212533</v>
      </c>
      <c r="D109" s="135" t="s">
        <v>63</v>
      </c>
      <c r="E109" s="110"/>
    </row>
    <row r="110" spans="1:5" s="2" customFormat="1" ht="17.5" x14ac:dyDescent="0.25">
      <c r="A110" s="176"/>
      <c r="B110" s="91">
        <v>108</v>
      </c>
      <c r="C110" s="5">
        <v>20212534</v>
      </c>
      <c r="D110" s="135" t="s">
        <v>63</v>
      </c>
      <c r="E110" s="110"/>
    </row>
    <row r="111" spans="1:5" s="2" customFormat="1" ht="17.5" x14ac:dyDescent="0.25">
      <c r="A111" s="176"/>
      <c r="B111" s="91">
        <v>109</v>
      </c>
      <c r="C111" s="5">
        <v>20212535</v>
      </c>
      <c r="D111" s="135" t="s">
        <v>63</v>
      </c>
      <c r="E111" s="110"/>
    </row>
    <row r="112" spans="1:5" s="2" customFormat="1" ht="17.5" x14ac:dyDescent="0.25">
      <c r="A112" s="176"/>
      <c r="B112" s="91">
        <v>110</v>
      </c>
      <c r="C112" s="5">
        <v>20212631</v>
      </c>
      <c r="D112" s="135" t="s">
        <v>63</v>
      </c>
      <c r="E112" s="110"/>
    </row>
    <row r="113" spans="1:5" s="2" customFormat="1" ht="17.5" x14ac:dyDescent="0.25">
      <c r="A113" s="176"/>
      <c r="B113" s="91">
        <v>111</v>
      </c>
      <c r="C113" s="5">
        <v>20212632</v>
      </c>
      <c r="D113" s="135" t="s">
        <v>63</v>
      </c>
      <c r="E113" s="110"/>
    </row>
    <row r="114" spans="1:5" s="2" customFormat="1" ht="17.5" x14ac:dyDescent="0.25">
      <c r="A114" s="176"/>
      <c r="B114" s="91">
        <v>112</v>
      </c>
      <c r="C114" s="5">
        <v>20212633</v>
      </c>
      <c r="D114" s="135" t="s">
        <v>63</v>
      </c>
      <c r="E114" s="110"/>
    </row>
    <row r="115" spans="1:5" s="2" customFormat="1" ht="17.5" x14ac:dyDescent="0.25">
      <c r="A115" s="176"/>
      <c r="B115" s="91">
        <v>113</v>
      </c>
      <c r="C115" s="5">
        <v>20212634</v>
      </c>
      <c r="D115" s="135" t="s">
        <v>63</v>
      </c>
      <c r="E115" s="110"/>
    </row>
    <row r="116" spans="1:5" s="2" customFormat="1" ht="17.5" x14ac:dyDescent="0.25">
      <c r="A116" s="231" t="s">
        <v>3</v>
      </c>
      <c r="B116" s="91">
        <v>114</v>
      </c>
      <c r="C116" s="132">
        <v>20182731</v>
      </c>
      <c r="D116" s="132"/>
      <c r="E116" s="136" t="s">
        <v>281</v>
      </c>
    </row>
    <row r="117" spans="1:5" s="2" customFormat="1" ht="17.5" x14ac:dyDescent="0.25">
      <c r="A117" s="232"/>
      <c r="B117" s="91">
        <v>115</v>
      </c>
      <c r="C117" s="132">
        <v>20182831</v>
      </c>
      <c r="D117" s="132"/>
      <c r="E117" s="136" t="s">
        <v>281</v>
      </c>
    </row>
    <row r="118" spans="1:5" s="2" customFormat="1" ht="17.5" x14ac:dyDescent="0.25">
      <c r="A118" s="232"/>
      <c r="B118" s="91">
        <v>116</v>
      </c>
      <c r="C118" s="132">
        <v>20182832</v>
      </c>
      <c r="D118" s="132"/>
      <c r="E118" s="136" t="s">
        <v>281</v>
      </c>
    </row>
    <row r="119" spans="1:5" s="2" customFormat="1" ht="17.5" x14ac:dyDescent="0.25">
      <c r="A119" s="232"/>
      <c r="B119" s="91">
        <v>117</v>
      </c>
      <c r="C119" s="108">
        <v>20182833</v>
      </c>
      <c r="D119" s="132"/>
      <c r="E119" s="136" t="s">
        <v>281</v>
      </c>
    </row>
    <row r="120" spans="1:5" s="2" customFormat="1" ht="17.5" x14ac:dyDescent="0.25">
      <c r="A120" s="232"/>
      <c r="B120" s="91">
        <v>118</v>
      </c>
      <c r="C120" s="108">
        <v>20182931</v>
      </c>
      <c r="D120" s="132"/>
      <c r="E120" s="136" t="s">
        <v>281</v>
      </c>
    </row>
    <row r="121" spans="1:5" s="2" customFormat="1" ht="17.5" x14ac:dyDescent="0.25">
      <c r="A121" s="232"/>
      <c r="B121" s="91">
        <v>119</v>
      </c>
      <c r="C121" s="108">
        <v>20182932</v>
      </c>
      <c r="D121" s="132" t="s">
        <v>63</v>
      </c>
      <c r="E121" s="136"/>
    </row>
    <row r="122" spans="1:5" s="2" customFormat="1" ht="17.5" x14ac:dyDescent="0.25">
      <c r="A122" s="232"/>
      <c r="B122" s="91">
        <v>120</v>
      </c>
      <c r="C122" s="108">
        <v>20183031</v>
      </c>
      <c r="D122" s="132"/>
      <c r="E122" s="136" t="s">
        <v>77</v>
      </c>
    </row>
    <row r="123" spans="1:5" s="2" customFormat="1" ht="17.5" x14ac:dyDescent="0.25">
      <c r="A123" s="232"/>
      <c r="B123" s="91">
        <v>121</v>
      </c>
      <c r="C123" s="108">
        <v>20183032</v>
      </c>
      <c r="D123" s="132"/>
      <c r="E123" s="136" t="s">
        <v>77</v>
      </c>
    </row>
    <row r="124" spans="1:5" s="2" customFormat="1" ht="17.5" x14ac:dyDescent="0.25">
      <c r="A124" s="232"/>
      <c r="B124" s="91">
        <v>122</v>
      </c>
      <c r="C124" s="108">
        <v>20183033</v>
      </c>
      <c r="D124" s="132"/>
      <c r="E124" s="136" t="s">
        <v>77</v>
      </c>
    </row>
    <row r="125" spans="1:5" s="2" customFormat="1" ht="17.5" x14ac:dyDescent="0.25">
      <c r="A125" s="232"/>
      <c r="B125" s="91">
        <v>123</v>
      </c>
      <c r="C125" s="108">
        <v>20183034</v>
      </c>
      <c r="D125" s="132"/>
      <c r="E125" s="136" t="s">
        <v>77</v>
      </c>
    </row>
    <row r="126" spans="1:5" s="2" customFormat="1" ht="17.5" x14ac:dyDescent="0.25">
      <c r="A126" s="232"/>
      <c r="B126" s="91">
        <v>124</v>
      </c>
      <c r="C126" s="108">
        <v>20183035</v>
      </c>
      <c r="D126" s="132"/>
      <c r="E126" s="136" t="s">
        <v>77</v>
      </c>
    </row>
    <row r="127" spans="1:5" s="2" customFormat="1" ht="17.5" x14ac:dyDescent="0.25">
      <c r="A127" s="232"/>
      <c r="B127" s="91">
        <v>125</v>
      </c>
      <c r="C127" s="108">
        <v>20183036</v>
      </c>
      <c r="D127" s="132"/>
      <c r="E127" s="136" t="s">
        <v>77</v>
      </c>
    </row>
    <row r="128" spans="1:5" s="2" customFormat="1" ht="17.5" x14ac:dyDescent="0.25">
      <c r="A128" s="232"/>
      <c r="B128" s="91">
        <v>126</v>
      </c>
      <c r="C128" s="108">
        <v>20183037</v>
      </c>
      <c r="D128" s="132"/>
      <c r="E128" s="136" t="s">
        <v>77</v>
      </c>
    </row>
    <row r="129" spans="1:5" s="2" customFormat="1" ht="17.5" x14ac:dyDescent="0.25">
      <c r="A129" s="232"/>
      <c r="B129" s="91">
        <v>127</v>
      </c>
      <c r="C129" s="108">
        <v>20183038</v>
      </c>
      <c r="D129" s="132"/>
      <c r="E129" s="136" t="s">
        <v>77</v>
      </c>
    </row>
    <row r="130" spans="1:5" s="2" customFormat="1" ht="17.5" x14ac:dyDescent="0.25">
      <c r="A130" s="232"/>
      <c r="B130" s="91">
        <v>128</v>
      </c>
      <c r="C130" s="132">
        <v>20183631</v>
      </c>
      <c r="D130" s="132" t="s">
        <v>63</v>
      </c>
      <c r="E130" s="136"/>
    </row>
    <row r="131" spans="1:5" s="2" customFormat="1" ht="17.5" x14ac:dyDescent="0.25">
      <c r="A131" s="232"/>
      <c r="B131" s="91">
        <v>129</v>
      </c>
      <c r="C131" s="132">
        <v>20183632</v>
      </c>
      <c r="D131" s="132" t="s">
        <v>63</v>
      </c>
      <c r="E131" s="136"/>
    </row>
    <row r="132" spans="1:5" s="2" customFormat="1" ht="17.5" x14ac:dyDescent="0.25">
      <c r="A132" s="232"/>
      <c r="B132" s="91">
        <v>130</v>
      </c>
      <c r="C132" s="132">
        <v>20183633</v>
      </c>
      <c r="D132" s="132" t="s">
        <v>63</v>
      </c>
      <c r="E132" s="136"/>
    </row>
    <row r="133" spans="1:5" s="2" customFormat="1" ht="17.5" x14ac:dyDescent="0.25">
      <c r="A133" s="232"/>
      <c r="B133" s="91">
        <v>131</v>
      </c>
      <c r="C133" s="132">
        <v>20183634</v>
      </c>
      <c r="D133" s="132" t="s">
        <v>63</v>
      </c>
      <c r="E133" s="136"/>
    </row>
    <row r="134" spans="1:5" s="2" customFormat="1" ht="17.5" x14ac:dyDescent="0.25">
      <c r="A134" s="232"/>
      <c r="B134" s="91">
        <v>132</v>
      </c>
      <c r="C134" s="132">
        <v>20183635</v>
      </c>
      <c r="D134" s="132" t="s">
        <v>63</v>
      </c>
      <c r="E134" s="136"/>
    </row>
    <row r="135" spans="1:5" s="2" customFormat="1" ht="17.5" x14ac:dyDescent="0.25">
      <c r="A135" s="232"/>
      <c r="B135" s="91">
        <v>133</v>
      </c>
      <c r="C135" s="132">
        <v>20192731</v>
      </c>
      <c r="D135" s="132" t="s">
        <v>63</v>
      </c>
      <c r="E135" s="136"/>
    </row>
    <row r="136" spans="1:5" s="2" customFormat="1" ht="17.5" x14ac:dyDescent="0.25">
      <c r="A136" s="232"/>
      <c r="B136" s="91">
        <v>134</v>
      </c>
      <c r="C136" s="132">
        <v>20192831</v>
      </c>
      <c r="D136" s="132" t="s">
        <v>63</v>
      </c>
      <c r="E136" s="136"/>
    </row>
    <row r="137" spans="1:5" s="2" customFormat="1" ht="17.5" x14ac:dyDescent="0.25">
      <c r="A137" s="232"/>
      <c r="B137" s="91">
        <v>135</v>
      </c>
      <c r="C137" s="132">
        <v>20192832</v>
      </c>
      <c r="D137" s="132" t="s">
        <v>63</v>
      </c>
      <c r="E137" s="136"/>
    </row>
    <row r="138" spans="1:5" s="2" customFormat="1" ht="17.5" x14ac:dyDescent="0.25">
      <c r="A138" s="232"/>
      <c r="B138" s="91">
        <v>136</v>
      </c>
      <c r="C138" s="132">
        <v>20192833</v>
      </c>
      <c r="D138" s="132" t="s">
        <v>63</v>
      </c>
      <c r="E138" s="136"/>
    </row>
    <row r="139" spans="1:5" s="2" customFormat="1" ht="17.5" x14ac:dyDescent="0.25">
      <c r="A139" s="232"/>
      <c r="B139" s="91">
        <v>137</v>
      </c>
      <c r="C139" s="132">
        <v>20192931</v>
      </c>
      <c r="D139" s="132" t="s">
        <v>63</v>
      </c>
      <c r="E139" s="136"/>
    </row>
    <row r="140" spans="1:5" s="2" customFormat="1" ht="17.5" x14ac:dyDescent="0.25">
      <c r="A140" s="232"/>
      <c r="B140" s="91">
        <v>138</v>
      </c>
      <c r="C140" s="132">
        <v>20192932</v>
      </c>
      <c r="D140" s="132" t="s">
        <v>63</v>
      </c>
      <c r="E140" s="136"/>
    </row>
    <row r="141" spans="1:5" s="2" customFormat="1" ht="17.5" x14ac:dyDescent="0.25">
      <c r="A141" s="232"/>
      <c r="B141" s="91">
        <v>139</v>
      </c>
      <c r="C141" s="132">
        <v>20193031</v>
      </c>
      <c r="D141" s="132" t="s">
        <v>63</v>
      </c>
      <c r="E141" s="136"/>
    </row>
    <row r="142" spans="1:5" s="2" customFormat="1" ht="17.5" x14ac:dyDescent="0.25">
      <c r="A142" s="232"/>
      <c r="B142" s="91">
        <v>140</v>
      </c>
      <c r="C142" s="132">
        <v>20193032</v>
      </c>
      <c r="D142" s="132" t="s">
        <v>63</v>
      </c>
      <c r="E142" s="136"/>
    </row>
    <row r="143" spans="1:5" s="2" customFormat="1" ht="17.5" x14ac:dyDescent="0.25">
      <c r="A143" s="232"/>
      <c r="B143" s="91">
        <v>141</v>
      </c>
      <c r="C143" s="132">
        <v>20193033</v>
      </c>
      <c r="D143" s="132" t="s">
        <v>63</v>
      </c>
      <c r="E143" s="136"/>
    </row>
    <row r="144" spans="1:5" s="2" customFormat="1" ht="17.5" x14ac:dyDescent="0.25">
      <c r="A144" s="232"/>
      <c r="B144" s="91">
        <v>142</v>
      </c>
      <c r="C144" s="132">
        <v>20193034</v>
      </c>
      <c r="D144" s="132" t="s">
        <v>63</v>
      </c>
      <c r="E144" s="136"/>
    </row>
    <row r="145" spans="1:5" s="2" customFormat="1" ht="17.5" x14ac:dyDescent="0.25">
      <c r="A145" s="232"/>
      <c r="B145" s="91">
        <v>143</v>
      </c>
      <c r="C145" s="132">
        <v>20193035</v>
      </c>
      <c r="D145" s="132" t="s">
        <v>63</v>
      </c>
      <c r="E145" s="136"/>
    </row>
    <row r="146" spans="1:5" s="2" customFormat="1" ht="17.5" x14ac:dyDescent="0.25">
      <c r="A146" s="232"/>
      <c r="B146" s="91">
        <v>144</v>
      </c>
      <c r="C146" s="132">
        <v>20193036</v>
      </c>
      <c r="D146" s="132" t="s">
        <v>63</v>
      </c>
      <c r="E146" s="136"/>
    </row>
    <row r="147" spans="1:5" s="2" customFormat="1" ht="17.5" x14ac:dyDescent="0.25">
      <c r="A147" s="232"/>
      <c r="B147" s="91">
        <v>145</v>
      </c>
      <c r="C147" s="132">
        <v>20193037</v>
      </c>
      <c r="D147" s="132" t="s">
        <v>63</v>
      </c>
      <c r="E147" s="136"/>
    </row>
    <row r="148" spans="1:5" s="2" customFormat="1" ht="17.5" x14ac:dyDescent="0.25">
      <c r="A148" s="232"/>
      <c r="B148" s="91">
        <v>146</v>
      </c>
      <c r="C148" s="132">
        <v>20193038</v>
      </c>
      <c r="D148" s="132" t="s">
        <v>63</v>
      </c>
      <c r="E148" s="136"/>
    </row>
    <row r="149" spans="1:5" s="2" customFormat="1" ht="17.5" x14ac:dyDescent="0.25">
      <c r="A149" s="232"/>
      <c r="B149" s="91">
        <v>147</v>
      </c>
      <c r="C149" s="132">
        <v>20193631</v>
      </c>
      <c r="D149" s="132" t="s">
        <v>63</v>
      </c>
      <c r="E149" s="136"/>
    </row>
    <row r="150" spans="1:5" s="2" customFormat="1" ht="17.5" x14ac:dyDescent="0.25">
      <c r="A150" s="232"/>
      <c r="B150" s="91">
        <v>148</v>
      </c>
      <c r="C150" s="132">
        <v>20193632</v>
      </c>
      <c r="D150" s="132" t="s">
        <v>63</v>
      </c>
      <c r="E150" s="136"/>
    </row>
    <row r="151" spans="1:5" s="2" customFormat="1" ht="17.5" x14ac:dyDescent="0.25">
      <c r="A151" s="232"/>
      <c r="B151" s="91">
        <v>149</v>
      </c>
      <c r="C151" s="132">
        <v>20193633</v>
      </c>
      <c r="D151" s="132" t="s">
        <v>63</v>
      </c>
      <c r="E151" s="136"/>
    </row>
    <row r="152" spans="1:5" s="2" customFormat="1" ht="17.5" x14ac:dyDescent="0.25">
      <c r="A152" s="232"/>
      <c r="B152" s="91">
        <v>150</v>
      </c>
      <c r="C152" s="132">
        <v>20193634</v>
      </c>
      <c r="D152" s="132" t="s">
        <v>63</v>
      </c>
      <c r="E152" s="136"/>
    </row>
    <row r="153" spans="1:5" s="2" customFormat="1" ht="17.5" x14ac:dyDescent="0.25">
      <c r="A153" s="232"/>
      <c r="B153" s="91">
        <v>151</v>
      </c>
      <c r="C153" s="132">
        <v>20193635</v>
      </c>
      <c r="D153" s="132" t="s">
        <v>63</v>
      </c>
      <c r="E153" s="136"/>
    </row>
    <row r="154" spans="1:5" s="2" customFormat="1" ht="17.5" x14ac:dyDescent="0.25">
      <c r="A154" s="232"/>
      <c r="B154" s="91">
        <v>152</v>
      </c>
      <c r="C154" s="132">
        <v>20202731</v>
      </c>
      <c r="D154" s="132" t="s">
        <v>63</v>
      </c>
      <c r="E154" s="245"/>
    </row>
    <row r="155" spans="1:5" s="2" customFormat="1" ht="17.5" x14ac:dyDescent="0.25">
      <c r="A155" s="232"/>
      <c r="B155" s="91">
        <v>153</v>
      </c>
      <c r="C155" s="132">
        <v>20202831</v>
      </c>
      <c r="D155" s="132" t="s">
        <v>63</v>
      </c>
      <c r="E155" s="245"/>
    </row>
    <row r="156" spans="1:5" s="2" customFormat="1" ht="17.5" x14ac:dyDescent="0.25">
      <c r="A156" s="232"/>
      <c r="B156" s="91">
        <v>154</v>
      </c>
      <c r="C156" s="132">
        <v>20202832</v>
      </c>
      <c r="D156" s="132" t="s">
        <v>63</v>
      </c>
      <c r="E156" s="245"/>
    </row>
    <row r="157" spans="1:5" s="2" customFormat="1" ht="17.5" x14ac:dyDescent="0.25">
      <c r="A157" s="232"/>
      <c r="B157" s="91">
        <v>155</v>
      </c>
      <c r="C157" s="132">
        <v>20202833</v>
      </c>
      <c r="D157" s="132" t="s">
        <v>63</v>
      </c>
      <c r="E157" s="245"/>
    </row>
    <row r="158" spans="1:5" s="2" customFormat="1" ht="17.5" x14ac:dyDescent="0.25">
      <c r="A158" s="232"/>
      <c r="B158" s="91">
        <v>156</v>
      </c>
      <c r="C158" s="132">
        <v>20202841</v>
      </c>
      <c r="D158" s="132" t="s">
        <v>63</v>
      </c>
      <c r="E158" s="245"/>
    </row>
    <row r="159" spans="1:5" s="2" customFormat="1" ht="17.5" x14ac:dyDescent="0.25">
      <c r="A159" s="232"/>
      <c r="B159" s="91">
        <v>157</v>
      </c>
      <c r="C159" s="132">
        <v>20202842</v>
      </c>
      <c r="D159" s="132" t="s">
        <v>63</v>
      </c>
      <c r="E159" s="245"/>
    </row>
    <row r="160" spans="1:5" s="2" customFormat="1" ht="17.5" x14ac:dyDescent="0.25">
      <c r="A160" s="232"/>
      <c r="B160" s="91">
        <v>158</v>
      </c>
      <c r="C160" s="132">
        <v>20202843</v>
      </c>
      <c r="D160" s="132" t="s">
        <v>63</v>
      </c>
      <c r="E160" s="245"/>
    </row>
    <row r="161" spans="1:5" s="2" customFormat="1" ht="17.5" x14ac:dyDescent="0.25">
      <c r="A161" s="232"/>
      <c r="B161" s="91">
        <v>159</v>
      </c>
      <c r="C161" s="132">
        <v>20202844</v>
      </c>
      <c r="D161" s="132" t="s">
        <v>63</v>
      </c>
      <c r="E161" s="245"/>
    </row>
    <row r="162" spans="1:5" s="2" customFormat="1" ht="17.5" x14ac:dyDescent="0.25">
      <c r="A162" s="232"/>
      <c r="B162" s="91">
        <v>160</v>
      </c>
      <c r="C162" s="132">
        <v>20202931</v>
      </c>
      <c r="D162" s="132" t="s">
        <v>63</v>
      </c>
      <c r="E162" s="245"/>
    </row>
    <row r="163" spans="1:5" s="2" customFormat="1" ht="17.5" x14ac:dyDescent="0.25">
      <c r="A163" s="232"/>
      <c r="B163" s="91">
        <v>161</v>
      </c>
      <c r="C163" s="132">
        <v>20202932</v>
      </c>
      <c r="D163" s="132" t="s">
        <v>63</v>
      </c>
      <c r="E163" s="245"/>
    </row>
    <row r="164" spans="1:5" s="2" customFormat="1" ht="17.5" x14ac:dyDescent="0.25">
      <c r="A164" s="232"/>
      <c r="B164" s="91">
        <v>162</v>
      </c>
      <c r="C164" s="132">
        <v>20202933</v>
      </c>
      <c r="D164" s="132" t="s">
        <v>63</v>
      </c>
      <c r="E164" s="245"/>
    </row>
    <row r="165" spans="1:5" s="2" customFormat="1" ht="17.5" x14ac:dyDescent="0.25">
      <c r="A165" s="232"/>
      <c r="B165" s="91">
        <v>163</v>
      </c>
      <c r="C165" s="132">
        <v>20203031</v>
      </c>
      <c r="D165" s="132" t="s">
        <v>63</v>
      </c>
      <c r="E165" s="245"/>
    </row>
    <row r="166" spans="1:5" s="2" customFormat="1" ht="17.5" x14ac:dyDescent="0.25">
      <c r="A166" s="232"/>
      <c r="B166" s="91">
        <v>164</v>
      </c>
      <c r="C166" s="132">
        <v>20203032</v>
      </c>
      <c r="D166" s="132" t="s">
        <v>63</v>
      </c>
      <c r="E166" s="245"/>
    </row>
    <row r="167" spans="1:5" s="2" customFormat="1" ht="17.5" x14ac:dyDescent="0.25">
      <c r="A167" s="232"/>
      <c r="B167" s="91">
        <v>165</v>
      </c>
      <c r="C167" s="132">
        <v>20203033</v>
      </c>
      <c r="D167" s="132" t="s">
        <v>63</v>
      </c>
      <c r="E167" s="245"/>
    </row>
    <row r="168" spans="1:5" s="2" customFormat="1" ht="17.5" x14ac:dyDescent="0.25">
      <c r="A168" s="232"/>
      <c r="B168" s="91">
        <v>166</v>
      </c>
      <c r="C168" s="132">
        <v>20203034</v>
      </c>
      <c r="D168" s="132" t="s">
        <v>63</v>
      </c>
      <c r="E168" s="245"/>
    </row>
    <row r="169" spans="1:5" s="2" customFormat="1" ht="17.5" x14ac:dyDescent="0.25">
      <c r="A169" s="232"/>
      <c r="B169" s="91">
        <v>167</v>
      </c>
      <c r="C169" s="132">
        <v>20203035</v>
      </c>
      <c r="D169" s="132" t="s">
        <v>63</v>
      </c>
      <c r="E169" s="245"/>
    </row>
    <row r="170" spans="1:5" s="2" customFormat="1" ht="17.5" x14ac:dyDescent="0.25">
      <c r="A170" s="232"/>
      <c r="B170" s="91">
        <v>168</v>
      </c>
      <c r="C170" s="132">
        <v>20203036</v>
      </c>
      <c r="D170" s="132" t="s">
        <v>63</v>
      </c>
      <c r="E170" s="245"/>
    </row>
    <row r="171" spans="1:5" s="2" customFormat="1" ht="17.5" x14ac:dyDescent="0.25">
      <c r="A171" s="232"/>
      <c r="B171" s="91">
        <v>169</v>
      </c>
      <c r="C171" s="132">
        <v>20203631</v>
      </c>
      <c r="D171" s="132" t="s">
        <v>63</v>
      </c>
      <c r="E171" s="245"/>
    </row>
    <row r="172" spans="1:5" s="2" customFormat="1" ht="17.5" x14ac:dyDescent="0.25">
      <c r="A172" s="232"/>
      <c r="B172" s="91">
        <v>170</v>
      </c>
      <c r="C172" s="132">
        <v>20203632</v>
      </c>
      <c r="D172" s="132" t="s">
        <v>63</v>
      </c>
      <c r="E172" s="245"/>
    </row>
    <row r="173" spans="1:5" s="2" customFormat="1" ht="17.5" x14ac:dyDescent="0.25">
      <c r="A173" s="232"/>
      <c r="B173" s="91">
        <v>171</v>
      </c>
      <c r="C173" s="132">
        <v>20203633</v>
      </c>
      <c r="D173" s="132" t="s">
        <v>63</v>
      </c>
      <c r="E173" s="245"/>
    </row>
    <row r="174" spans="1:5" s="2" customFormat="1" ht="17.5" x14ac:dyDescent="0.25">
      <c r="A174" s="232"/>
      <c r="B174" s="91">
        <v>172</v>
      </c>
      <c r="C174" s="132">
        <v>20203634</v>
      </c>
      <c r="D174" s="132" t="s">
        <v>63</v>
      </c>
      <c r="E174" s="245"/>
    </row>
    <row r="175" spans="1:5" s="2" customFormat="1" ht="17.5" x14ac:dyDescent="0.25">
      <c r="A175" s="232"/>
      <c r="B175" s="91">
        <v>173</v>
      </c>
      <c r="C175" s="132">
        <v>20203635</v>
      </c>
      <c r="D175" s="132" t="s">
        <v>63</v>
      </c>
      <c r="E175" s="245"/>
    </row>
    <row r="176" spans="1:5" s="2" customFormat="1" ht="17.5" x14ac:dyDescent="0.25">
      <c r="A176" s="232"/>
      <c r="B176" s="91">
        <v>174</v>
      </c>
      <c r="C176" s="132">
        <v>20203641</v>
      </c>
      <c r="D176" s="132" t="s">
        <v>63</v>
      </c>
      <c r="E176" s="246"/>
    </row>
    <row r="177" spans="1:5" s="2" customFormat="1" ht="17.5" x14ac:dyDescent="0.25">
      <c r="A177" s="232"/>
      <c r="B177" s="91">
        <v>175</v>
      </c>
      <c r="C177" s="132">
        <v>20212731</v>
      </c>
      <c r="D177" s="132" t="s">
        <v>63</v>
      </c>
      <c r="E177" s="136"/>
    </row>
    <row r="178" spans="1:5" s="2" customFormat="1" ht="17.5" x14ac:dyDescent="0.25">
      <c r="A178" s="232"/>
      <c r="B178" s="91">
        <v>176</v>
      </c>
      <c r="C178" s="132">
        <v>20212831</v>
      </c>
      <c r="D178" s="132" t="s">
        <v>63</v>
      </c>
      <c r="E178" s="136"/>
    </row>
    <row r="179" spans="1:5" s="2" customFormat="1" ht="17.5" x14ac:dyDescent="0.25">
      <c r="A179" s="232"/>
      <c r="B179" s="91">
        <v>177</v>
      </c>
      <c r="C179" s="132">
        <v>20212832</v>
      </c>
      <c r="D179" s="132" t="s">
        <v>63</v>
      </c>
      <c r="E179" s="132"/>
    </row>
    <row r="180" spans="1:5" s="2" customFormat="1" ht="17.5" x14ac:dyDescent="0.25">
      <c r="A180" s="232"/>
      <c r="B180" s="91">
        <v>178</v>
      </c>
      <c r="C180" s="132">
        <v>20212841</v>
      </c>
      <c r="D180" s="132" t="s">
        <v>63</v>
      </c>
      <c r="E180" s="132"/>
    </row>
    <row r="181" spans="1:5" s="2" customFormat="1" ht="17.5" x14ac:dyDescent="0.25">
      <c r="A181" s="232"/>
      <c r="B181" s="91">
        <v>179</v>
      </c>
      <c r="C181" s="132">
        <v>20212842</v>
      </c>
      <c r="D181" s="132" t="s">
        <v>63</v>
      </c>
      <c r="E181" s="132"/>
    </row>
    <row r="182" spans="1:5" s="2" customFormat="1" ht="17.5" x14ac:dyDescent="0.25">
      <c r="A182" s="232"/>
      <c r="B182" s="91">
        <v>180</v>
      </c>
      <c r="C182" s="132">
        <v>20212843</v>
      </c>
      <c r="D182" s="132" t="s">
        <v>63</v>
      </c>
      <c r="E182" s="132"/>
    </row>
    <row r="183" spans="1:5" s="2" customFormat="1" ht="17.5" x14ac:dyDescent="0.25">
      <c r="A183" s="232"/>
      <c r="B183" s="91">
        <v>181</v>
      </c>
      <c r="C183" s="132">
        <v>20212931</v>
      </c>
      <c r="D183" s="132" t="s">
        <v>63</v>
      </c>
      <c r="E183" s="132"/>
    </row>
    <row r="184" spans="1:5" s="2" customFormat="1" ht="17.5" x14ac:dyDescent="0.25">
      <c r="A184" s="232"/>
      <c r="B184" s="91">
        <v>182</v>
      </c>
      <c r="C184" s="132">
        <v>20212932</v>
      </c>
      <c r="D184" s="132" t="s">
        <v>63</v>
      </c>
      <c r="E184" s="132"/>
    </row>
    <row r="185" spans="1:5" s="2" customFormat="1" ht="17.5" x14ac:dyDescent="0.25">
      <c r="A185" s="232"/>
      <c r="B185" s="91">
        <v>183</v>
      </c>
      <c r="C185" s="132">
        <v>20212933</v>
      </c>
      <c r="D185" s="132" t="s">
        <v>63</v>
      </c>
      <c r="E185" s="132"/>
    </row>
    <row r="186" spans="1:5" s="2" customFormat="1" ht="17.5" x14ac:dyDescent="0.25">
      <c r="A186" s="232"/>
      <c r="B186" s="91">
        <v>184</v>
      </c>
      <c r="C186" s="132">
        <v>20212941</v>
      </c>
      <c r="D186" s="132" t="s">
        <v>63</v>
      </c>
      <c r="E186" s="132"/>
    </row>
    <row r="187" spans="1:5" s="2" customFormat="1" ht="17.5" x14ac:dyDescent="0.25">
      <c r="A187" s="232"/>
      <c r="B187" s="91">
        <v>185</v>
      </c>
      <c r="C187" s="132">
        <v>20213031</v>
      </c>
      <c r="D187" s="132" t="s">
        <v>63</v>
      </c>
      <c r="E187" s="132"/>
    </row>
    <row r="188" spans="1:5" s="2" customFormat="1" ht="17.5" x14ac:dyDescent="0.25">
      <c r="A188" s="232"/>
      <c r="B188" s="91">
        <v>186</v>
      </c>
      <c r="C188" s="132">
        <v>20213032</v>
      </c>
      <c r="D188" s="132" t="s">
        <v>63</v>
      </c>
      <c r="E188" s="132"/>
    </row>
    <row r="189" spans="1:5" s="2" customFormat="1" ht="17.5" x14ac:dyDescent="0.25">
      <c r="A189" s="232"/>
      <c r="B189" s="91">
        <v>187</v>
      </c>
      <c r="C189" s="132">
        <v>20213033</v>
      </c>
      <c r="D189" s="132" t="s">
        <v>63</v>
      </c>
      <c r="E189" s="132"/>
    </row>
    <row r="190" spans="1:5" s="2" customFormat="1" ht="17.5" x14ac:dyDescent="0.25">
      <c r="A190" s="232"/>
      <c r="B190" s="91">
        <v>188</v>
      </c>
      <c r="C190" s="132">
        <v>20213631</v>
      </c>
      <c r="D190" s="132" t="s">
        <v>63</v>
      </c>
      <c r="E190" s="132"/>
    </row>
    <row r="191" spans="1:5" s="2" customFormat="1" ht="17.5" x14ac:dyDescent="0.25">
      <c r="A191" s="232"/>
      <c r="B191" s="91">
        <v>189</v>
      </c>
      <c r="C191" s="132">
        <v>20213632</v>
      </c>
      <c r="D191" s="132" t="s">
        <v>63</v>
      </c>
      <c r="E191" s="132"/>
    </row>
    <row r="192" spans="1:5" s="2" customFormat="1" ht="17.5" x14ac:dyDescent="0.25">
      <c r="A192" s="232"/>
      <c r="B192" s="91">
        <v>190</v>
      </c>
      <c r="C192" s="132">
        <v>20213633</v>
      </c>
      <c r="D192" s="132" t="s">
        <v>63</v>
      </c>
      <c r="E192" s="132"/>
    </row>
    <row r="193" spans="1:5" s="2" customFormat="1" ht="17.5" x14ac:dyDescent="0.25">
      <c r="A193" s="232"/>
      <c r="B193" s="91">
        <v>191</v>
      </c>
      <c r="C193" s="132">
        <v>20213634</v>
      </c>
      <c r="D193" s="132" t="s">
        <v>63</v>
      </c>
      <c r="E193" s="132"/>
    </row>
    <row r="194" spans="1:5" s="2" customFormat="1" ht="17.5" x14ac:dyDescent="0.25">
      <c r="A194" s="232"/>
      <c r="B194" s="91">
        <v>192</v>
      </c>
      <c r="C194" s="132">
        <v>20213635</v>
      </c>
      <c r="D194" s="132" t="s">
        <v>63</v>
      </c>
      <c r="E194" s="132"/>
    </row>
    <row r="195" spans="1:5" s="2" customFormat="1" ht="17.5" x14ac:dyDescent="0.25">
      <c r="A195" s="232"/>
      <c r="B195" s="91">
        <v>193</v>
      </c>
      <c r="C195" s="132">
        <v>20213641</v>
      </c>
      <c r="D195" s="132" t="s">
        <v>63</v>
      </c>
      <c r="E195" s="132"/>
    </row>
    <row r="196" spans="1:5" s="2" customFormat="1" ht="17.5" x14ac:dyDescent="0.25">
      <c r="A196" s="233"/>
      <c r="B196" s="91">
        <v>194</v>
      </c>
      <c r="C196" s="132">
        <v>20213642</v>
      </c>
      <c r="D196" s="132" t="s">
        <v>63</v>
      </c>
      <c r="E196" s="132"/>
    </row>
    <row r="197" spans="1:5" s="2" customFormat="1" ht="17.5" x14ac:dyDescent="0.25">
      <c r="A197" s="232" t="s">
        <v>4</v>
      </c>
      <c r="B197" s="91">
        <v>195</v>
      </c>
      <c r="C197" s="136">
        <v>20182331</v>
      </c>
      <c r="D197" s="136" t="s">
        <v>63</v>
      </c>
      <c r="E197" s="122"/>
    </row>
    <row r="198" spans="1:5" s="2" customFormat="1" ht="17.5" x14ac:dyDescent="0.25">
      <c r="A198" s="232"/>
      <c r="B198" s="91">
        <v>196</v>
      </c>
      <c r="C198" s="136">
        <v>20182332</v>
      </c>
      <c r="D198" s="136" t="s">
        <v>63</v>
      </c>
      <c r="E198" s="122"/>
    </row>
    <row r="199" spans="1:5" ht="17.5" x14ac:dyDescent="0.25">
      <c r="A199" s="232"/>
      <c r="B199" s="248">
        <v>197</v>
      </c>
      <c r="C199" s="97">
        <v>20192331</v>
      </c>
      <c r="D199" s="97" t="s">
        <v>586</v>
      </c>
      <c r="E199" s="97" t="s">
        <v>587</v>
      </c>
    </row>
    <row r="200" spans="1:5" ht="17.5" x14ac:dyDescent="0.25">
      <c r="A200" s="232"/>
      <c r="B200" s="91">
        <v>198</v>
      </c>
      <c r="C200" s="136">
        <v>20192332</v>
      </c>
      <c r="D200" s="136" t="s">
        <v>63</v>
      </c>
      <c r="E200" s="122"/>
    </row>
    <row r="201" spans="1:5" ht="17.5" x14ac:dyDescent="0.25">
      <c r="A201" s="232"/>
      <c r="B201" s="91">
        <v>199</v>
      </c>
      <c r="C201" s="136">
        <v>20202331</v>
      </c>
      <c r="D201" s="136" t="s">
        <v>63</v>
      </c>
      <c r="E201" s="122"/>
    </row>
    <row r="202" spans="1:5" ht="17.5" x14ac:dyDescent="0.25">
      <c r="A202" s="232"/>
      <c r="B202" s="91">
        <v>200</v>
      </c>
      <c r="C202" s="136">
        <v>20202332</v>
      </c>
      <c r="D202" s="136" t="s">
        <v>63</v>
      </c>
      <c r="E202" s="122"/>
    </row>
    <row r="203" spans="1:5" ht="17.5" x14ac:dyDescent="0.25">
      <c r="A203" s="232"/>
      <c r="B203" s="91">
        <v>201</v>
      </c>
      <c r="C203" s="136">
        <v>20212331</v>
      </c>
      <c r="D203" s="136" t="s">
        <v>63</v>
      </c>
      <c r="E203" s="122"/>
    </row>
    <row r="204" spans="1:5" ht="17.5" x14ac:dyDescent="0.25">
      <c r="A204" s="232"/>
      <c r="B204" s="91">
        <v>202</v>
      </c>
      <c r="C204" s="136">
        <v>20212332</v>
      </c>
      <c r="D204" s="136" t="s">
        <v>63</v>
      </c>
      <c r="E204" s="122"/>
    </row>
    <row r="205" spans="1:5" ht="17.5" x14ac:dyDescent="0.25">
      <c r="A205" s="233"/>
      <c r="B205" s="84">
        <v>203</v>
      </c>
      <c r="C205" s="136">
        <v>20212333</v>
      </c>
      <c r="D205" s="136" t="s">
        <v>63</v>
      </c>
      <c r="E205" s="122"/>
    </row>
    <row r="206" spans="1:5" ht="17.5" x14ac:dyDescent="0.25">
      <c r="B206" s="92"/>
    </row>
    <row r="207" spans="1:5" ht="17.5" x14ac:dyDescent="0.25">
      <c r="B207" s="92"/>
    </row>
    <row r="208" spans="1:5" x14ac:dyDescent="0.25">
      <c r="B208" s="93"/>
    </row>
    <row r="209" spans="2:2" x14ac:dyDescent="0.25">
      <c r="B209" s="93"/>
    </row>
  </sheetData>
  <mergeCells count="5">
    <mergeCell ref="A1:E1"/>
    <mergeCell ref="A50:A115"/>
    <mergeCell ref="A116:A196"/>
    <mergeCell ref="A197:A205"/>
    <mergeCell ref="A3:A49"/>
  </mergeCells>
  <phoneticPr fontId="3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topLeftCell="A191" zoomScaleNormal="100" workbookViewId="0">
      <selection activeCell="A197" sqref="A197:A205"/>
    </sheetView>
  </sheetViews>
  <sheetFormatPr defaultColWidth="9" defaultRowHeight="14" x14ac:dyDescent="0.25"/>
  <cols>
    <col min="1" max="1" width="20.08984375" customWidth="1"/>
    <col min="2" max="2" width="7.36328125" style="3" customWidth="1"/>
    <col min="3" max="3" width="18.6328125" customWidth="1"/>
    <col min="4" max="4" width="16.90625" customWidth="1"/>
    <col min="5" max="5" width="20.6328125" customWidth="1"/>
    <col min="6" max="6" width="16.90625" style="48" customWidth="1"/>
    <col min="7" max="7" width="21" customWidth="1"/>
    <col min="8" max="8" width="55.7265625" style="112" bestFit="1" customWidth="1"/>
    <col min="10" max="10" width="9" customWidth="1"/>
  </cols>
  <sheetData>
    <row r="1" spans="1:8" ht="23" x14ac:dyDescent="0.25">
      <c r="A1" s="148" t="s">
        <v>89</v>
      </c>
      <c r="B1" s="148"/>
      <c r="C1" s="149"/>
      <c r="D1" s="149"/>
      <c r="E1" s="149"/>
      <c r="F1" s="149"/>
      <c r="G1" s="149"/>
      <c r="H1" s="149"/>
    </row>
    <row r="2" spans="1:8" s="51" customFormat="1" ht="21" customHeight="1" x14ac:dyDescent="0.25">
      <c r="A2" s="41" t="s">
        <v>15</v>
      </c>
      <c r="B2" s="41" t="s">
        <v>16</v>
      </c>
      <c r="C2" s="41" t="s">
        <v>17</v>
      </c>
      <c r="D2" s="41" t="s">
        <v>18</v>
      </c>
      <c r="E2" s="41" t="s">
        <v>19</v>
      </c>
      <c r="F2" s="46" t="s">
        <v>20</v>
      </c>
      <c r="G2" s="41" t="s">
        <v>21</v>
      </c>
      <c r="H2" s="41" t="s">
        <v>22</v>
      </c>
    </row>
    <row r="3" spans="1:8" s="51" customFormat="1" ht="17.5" x14ac:dyDescent="0.25">
      <c r="A3" s="156" t="s">
        <v>65</v>
      </c>
      <c r="B3" s="70">
        <v>1</v>
      </c>
      <c r="C3" s="111">
        <v>20182131</v>
      </c>
      <c r="D3" s="111"/>
      <c r="E3" s="111">
        <v>47</v>
      </c>
      <c r="F3" s="120">
        <f t="shared" ref="F3:F49" si="0">D3/E3</f>
        <v>0</v>
      </c>
      <c r="G3" s="111"/>
      <c r="H3" s="111" t="s">
        <v>77</v>
      </c>
    </row>
    <row r="4" spans="1:8" s="51" customFormat="1" ht="17.5" x14ac:dyDescent="0.25">
      <c r="A4" s="157"/>
      <c r="B4" s="70">
        <v>2</v>
      </c>
      <c r="C4" s="111">
        <v>20182132</v>
      </c>
      <c r="D4" s="111"/>
      <c r="E4" s="111">
        <v>29</v>
      </c>
      <c r="F4" s="120">
        <f t="shared" si="0"/>
        <v>0</v>
      </c>
      <c r="G4" s="111"/>
      <c r="H4" s="111" t="s">
        <v>77</v>
      </c>
    </row>
    <row r="5" spans="1:8" s="51" customFormat="1" ht="17.5" x14ac:dyDescent="0.25">
      <c r="A5" s="157"/>
      <c r="B5" s="76">
        <v>3</v>
      </c>
      <c r="C5" s="111">
        <v>20182133</v>
      </c>
      <c r="D5" s="111"/>
      <c r="E5" s="111">
        <v>45</v>
      </c>
      <c r="F5" s="120">
        <f t="shared" si="0"/>
        <v>0</v>
      </c>
      <c r="G5" s="111"/>
      <c r="H5" s="111" t="s">
        <v>77</v>
      </c>
    </row>
    <row r="6" spans="1:8" s="51" customFormat="1" ht="17.5" x14ac:dyDescent="0.25">
      <c r="A6" s="157"/>
      <c r="B6" s="70">
        <v>4</v>
      </c>
      <c r="C6" s="111">
        <v>20182134</v>
      </c>
      <c r="D6" s="111"/>
      <c r="E6" s="111">
        <v>38</v>
      </c>
      <c r="F6" s="120">
        <f t="shared" si="0"/>
        <v>0</v>
      </c>
      <c r="G6" s="111"/>
      <c r="H6" s="111" t="s">
        <v>77</v>
      </c>
    </row>
    <row r="7" spans="1:8" s="51" customFormat="1" ht="17.5" x14ac:dyDescent="0.25">
      <c r="A7" s="157"/>
      <c r="B7" s="76">
        <v>5</v>
      </c>
      <c r="C7" s="111">
        <v>20182135</v>
      </c>
      <c r="D7" s="111"/>
      <c r="E7" s="111">
        <v>43</v>
      </c>
      <c r="F7" s="120">
        <f t="shared" si="0"/>
        <v>0</v>
      </c>
      <c r="G7" s="111"/>
      <c r="H7" s="111" t="s">
        <v>77</v>
      </c>
    </row>
    <row r="8" spans="1:8" s="51" customFormat="1" ht="17.5" x14ac:dyDescent="0.25">
      <c r="A8" s="157"/>
      <c r="B8" s="76">
        <v>6</v>
      </c>
      <c r="C8" s="111">
        <v>20182136</v>
      </c>
      <c r="D8" s="111"/>
      <c r="E8" s="111">
        <v>40</v>
      </c>
      <c r="F8" s="120">
        <f t="shared" si="0"/>
        <v>0</v>
      </c>
      <c r="G8" s="111"/>
      <c r="H8" s="111" t="s">
        <v>77</v>
      </c>
    </row>
    <row r="9" spans="1:8" s="51" customFormat="1" ht="17.5" x14ac:dyDescent="0.25">
      <c r="A9" s="157"/>
      <c r="B9" s="76">
        <v>7</v>
      </c>
      <c r="C9" s="111">
        <v>20182137</v>
      </c>
      <c r="D9" s="111">
        <v>0</v>
      </c>
      <c r="E9" s="111">
        <v>39</v>
      </c>
      <c r="F9" s="120">
        <f t="shared" si="0"/>
        <v>0</v>
      </c>
      <c r="G9" s="111">
        <f t="shared" ref="G9:G49" si="1">RANK(F9,$F$3:$F$49,1)</f>
        <v>1</v>
      </c>
      <c r="H9" s="111"/>
    </row>
    <row r="10" spans="1:8" s="51" customFormat="1" ht="17.5" x14ac:dyDescent="0.25">
      <c r="A10" s="157"/>
      <c r="B10" s="76">
        <v>8</v>
      </c>
      <c r="C10" s="111">
        <v>20183131</v>
      </c>
      <c r="D10" s="111">
        <v>0</v>
      </c>
      <c r="E10" s="111">
        <v>45</v>
      </c>
      <c r="F10" s="120">
        <f t="shared" si="0"/>
        <v>0</v>
      </c>
      <c r="G10" s="111">
        <f t="shared" si="1"/>
        <v>1</v>
      </c>
      <c r="H10" s="111"/>
    </row>
    <row r="11" spans="1:8" s="51" customFormat="1" ht="17.5" x14ac:dyDescent="0.25">
      <c r="A11" s="157"/>
      <c r="B11" s="76">
        <v>9</v>
      </c>
      <c r="C11" s="111">
        <v>20183132</v>
      </c>
      <c r="D11" s="111">
        <v>0</v>
      </c>
      <c r="E11" s="111">
        <v>45</v>
      </c>
      <c r="F11" s="120">
        <f t="shared" si="0"/>
        <v>0</v>
      </c>
      <c r="G11" s="111">
        <f t="shared" si="1"/>
        <v>1</v>
      </c>
      <c r="H11" s="111"/>
    </row>
    <row r="12" spans="1:8" s="51" customFormat="1" ht="17.5" x14ac:dyDescent="0.25">
      <c r="A12" s="157"/>
      <c r="B12" s="76">
        <v>10</v>
      </c>
      <c r="C12" s="111">
        <v>20192131</v>
      </c>
      <c r="D12" s="111">
        <v>0</v>
      </c>
      <c r="E12" s="111">
        <v>49</v>
      </c>
      <c r="F12" s="120">
        <f t="shared" si="0"/>
        <v>0</v>
      </c>
      <c r="G12" s="111">
        <f t="shared" si="1"/>
        <v>1</v>
      </c>
      <c r="H12" s="111"/>
    </row>
    <row r="13" spans="1:8" s="51" customFormat="1" ht="17.5" x14ac:dyDescent="0.25">
      <c r="A13" s="157"/>
      <c r="B13" s="76">
        <v>11</v>
      </c>
      <c r="C13" s="111">
        <v>20192132</v>
      </c>
      <c r="D13" s="111">
        <v>0</v>
      </c>
      <c r="E13" s="111">
        <v>23</v>
      </c>
      <c r="F13" s="120">
        <f t="shared" si="0"/>
        <v>0</v>
      </c>
      <c r="G13" s="111">
        <f t="shared" si="1"/>
        <v>1</v>
      </c>
      <c r="H13" s="111"/>
    </row>
    <row r="14" spans="1:8" s="51" customFormat="1" ht="17.5" x14ac:dyDescent="0.25">
      <c r="A14" s="157"/>
      <c r="B14" s="76">
        <v>12</v>
      </c>
      <c r="C14" s="111">
        <v>20192133</v>
      </c>
      <c r="D14" s="111">
        <v>0</v>
      </c>
      <c r="E14" s="111">
        <v>38</v>
      </c>
      <c r="F14" s="120">
        <f t="shared" si="0"/>
        <v>0</v>
      </c>
      <c r="G14" s="111">
        <f t="shared" si="1"/>
        <v>1</v>
      </c>
      <c r="H14" s="111"/>
    </row>
    <row r="15" spans="1:8" s="51" customFormat="1" ht="17.5" x14ac:dyDescent="0.25">
      <c r="A15" s="157"/>
      <c r="B15" s="76">
        <v>13</v>
      </c>
      <c r="C15" s="111">
        <v>20192134</v>
      </c>
      <c r="D15" s="111">
        <v>0</v>
      </c>
      <c r="E15" s="111">
        <v>35</v>
      </c>
      <c r="F15" s="120">
        <f t="shared" si="0"/>
        <v>0</v>
      </c>
      <c r="G15" s="111">
        <f t="shared" si="1"/>
        <v>1</v>
      </c>
      <c r="H15" s="111"/>
    </row>
    <row r="16" spans="1:8" s="51" customFormat="1" ht="17.5" x14ac:dyDescent="0.25">
      <c r="A16" s="157"/>
      <c r="B16" s="76">
        <v>14</v>
      </c>
      <c r="C16" s="111">
        <v>20192135</v>
      </c>
      <c r="D16" s="111"/>
      <c r="E16" s="111">
        <v>47</v>
      </c>
      <c r="F16" s="120">
        <f t="shared" si="0"/>
        <v>0</v>
      </c>
      <c r="G16" s="111"/>
      <c r="H16" s="111" t="s">
        <v>77</v>
      </c>
    </row>
    <row r="17" spans="1:11" s="51" customFormat="1" ht="17.5" x14ac:dyDescent="0.25">
      <c r="A17" s="157"/>
      <c r="B17" s="76">
        <v>15</v>
      </c>
      <c r="C17" s="111">
        <v>20192136</v>
      </c>
      <c r="D17" s="111">
        <v>0</v>
      </c>
      <c r="E17" s="111">
        <v>40</v>
      </c>
      <c r="F17" s="120">
        <f t="shared" si="0"/>
        <v>0</v>
      </c>
      <c r="G17" s="111">
        <f t="shared" si="1"/>
        <v>1</v>
      </c>
      <c r="H17" s="111"/>
    </row>
    <row r="18" spans="1:11" s="51" customFormat="1" ht="17.5" x14ac:dyDescent="0.25">
      <c r="A18" s="157"/>
      <c r="B18" s="76">
        <v>16</v>
      </c>
      <c r="C18" s="111">
        <v>20192137</v>
      </c>
      <c r="D18" s="111">
        <v>0</v>
      </c>
      <c r="E18" s="111">
        <v>40</v>
      </c>
      <c r="F18" s="120">
        <f t="shared" si="0"/>
        <v>0</v>
      </c>
      <c r="G18" s="111">
        <f t="shared" si="1"/>
        <v>1</v>
      </c>
      <c r="H18" s="111"/>
    </row>
    <row r="19" spans="1:11" s="51" customFormat="1" ht="17.5" x14ac:dyDescent="0.25">
      <c r="A19" s="157"/>
      <c r="B19" s="76">
        <v>17</v>
      </c>
      <c r="C19" s="111">
        <v>20193131</v>
      </c>
      <c r="D19" s="111">
        <v>0</v>
      </c>
      <c r="E19" s="111">
        <v>47</v>
      </c>
      <c r="F19" s="120">
        <f t="shared" si="0"/>
        <v>0</v>
      </c>
      <c r="G19" s="111">
        <f t="shared" si="1"/>
        <v>1</v>
      </c>
      <c r="H19" s="111"/>
    </row>
    <row r="20" spans="1:11" s="51" customFormat="1" ht="17.5" x14ac:dyDescent="0.25">
      <c r="A20" s="157"/>
      <c r="B20" s="72">
        <v>18</v>
      </c>
      <c r="C20" s="97">
        <v>20193132</v>
      </c>
      <c r="D20" s="97">
        <v>1</v>
      </c>
      <c r="E20" s="97">
        <v>44</v>
      </c>
      <c r="F20" s="121">
        <f t="shared" si="0"/>
        <v>2.2727272727272728E-2</v>
      </c>
      <c r="G20" s="97">
        <f t="shared" si="1"/>
        <v>45</v>
      </c>
      <c r="H20" s="97" t="s">
        <v>96</v>
      </c>
    </row>
    <row r="21" spans="1:11" s="51" customFormat="1" ht="17.5" x14ac:dyDescent="0.25">
      <c r="A21" s="157"/>
      <c r="B21" s="76">
        <v>19</v>
      </c>
      <c r="C21" s="111">
        <v>20202131</v>
      </c>
      <c r="D21" s="111">
        <v>0</v>
      </c>
      <c r="E21" s="111">
        <v>38</v>
      </c>
      <c r="F21" s="120">
        <f t="shared" si="0"/>
        <v>0</v>
      </c>
      <c r="G21" s="111">
        <f t="shared" si="1"/>
        <v>1</v>
      </c>
      <c r="H21" s="111"/>
    </row>
    <row r="22" spans="1:11" s="51" customFormat="1" ht="17.5" x14ac:dyDescent="0.25">
      <c r="A22" s="157"/>
      <c r="B22" s="72">
        <v>20</v>
      </c>
      <c r="C22" s="97">
        <v>20202132</v>
      </c>
      <c r="D22" s="97">
        <v>1</v>
      </c>
      <c r="E22" s="97">
        <v>38</v>
      </c>
      <c r="F22" s="121">
        <f t="shared" si="0"/>
        <v>2.6315789473684209E-2</v>
      </c>
      <c r="G22" s="97">
        <f t="shared" si="1"/>
        <v>46</v>
      </c>
      <c r="H22" s="97" t="s">
        <v>96</v>
      </c>
    </row>
    <row r="23" spans="1:11" s="51" customFormat="1" ht="17.5" x14ac:dyDescent="0.25">
      <c r="A23" s="157"/>
      <c r="B23" s="76">
        <v>21</v>
      </c>
      <c r="C23" s="111">
        <v>20202133</v>
      </c>
      <c r="D23" s="111">
        <v>0</v>
      </c>
      <c r="E23" s="111">
        <v>35</v>
      </c>
      <c r="F23" s="120">
        <f t="shared" si="0"/>
        <v>0</v>
      </c>
      <c r="G23" s="111">
        <f t="shared" si="1"/>
        <v>1</v>
      </c>
      <c r="H23" s="111"/>
    </row>
    <row r="24" spans="1:11" s="51" customFormat="1" ht="17.5" x14ac:dyDescent="0.25">
      <c r="A24" s="157"/>
      <c r="B24" s="76">
        <v>22</v>
      </c>
      <c r="C24" s="111">
        <v>20202134</v>
      </c>
      <c r="D24" s="111">
        <v>0</v>
      </c>
      <c r="E24" s="111">
        <v>34</v>
      </c>
      <c r="F24" s="120">
        <f t="shared" si="0"/>
        <v>0</v>
      </c>
      <c r="G24" s="111">
        <f t="shared" si="1"/>
        <v>1</v>
      </c>
      <c r="H24" s="111"/>
    </row>
    <row r="25" spans="1:11" s="51" customFormat="1" ht="17.5" x14ac:dyDescent="0.25">
      <c r="A25" s="157"/>
      <c r="B25" s="76">
        <v>23</v>
      </c>
      <c r="C25" s="111">
        <v>20202135</v>
      </c>
      <c r="D25" s="111">
        <v>0</v>
      </c>
      <c r="E25" s="111">
        <v>54</v>
      </c>
      <c r="F25" s="120">
        <f t="shared" si="0"/>
        <v>0</v>
      </c>
      <c r="G25" s="111">
        <f t="shared" si="1"/>
        <v>1</v>
      </c>
      <c r="H25" s="111"/>
      <c r="K25" s="54"/>
    </row>
    <row r="26" spans="1:11" s="51" customFormat="1" ht="17.5" x14ac:dyDescent="0.25">
      <c r="A26" s="157"/>
      <c r="B26" s="76">
        <v>24</v>
      </c>
      <c r="C26" s="111">
        <v>20202136</v>
      </c>
      <c r="D26" s="111">
        <v>0</v>
      </c>
      <c r="E26" s="111">
        <v>37</v>
      </c>
      <c r="F26" s="120">
        <f t="shared" si="0"/>
        <v>0</v>
      </c>
      <c r="G26" s="111">
        <f t="shared" si="1"/>
        <v>1</v>
      </c>
      <c r="H26" s="111"/>
    </row>
    <row r="27" spans="1:11" s="51" customFormat="1" ht="17.5" x14ac:dyDescent="0.25">
      <c r="A27" s="157"/>
      <c r="B27" s="76">
        <v>25</v>
      </c>
      <c r="C27" s="111">
        <v>20202137</v>
      </c>
      <c r="D27" s="111">
        <v>0</v>
      </c>
      <c r="E27" s="111">
        <v>33</v>
      </c>
      <c r="F27" s="120">
        <f t="shared" si="0"/>
        <v>0</v>
      </c>
      <c r="G27" s="111">
        <f t="shared" si="1"/>
        <v>1</v>
      </c>
      <c r="H27" s="111"/>
    </row>
    <row r="28" spans="1:11" s="51" customFormat="1" ht="17.5" x14ac:dyDescent="0.25">
      <c r="A28" s="157"/>
      <c r="B28" s="76">
        <v>26</v>
      </c>
      <c r="C28" s="111">
        <v>20202141</v>
      </c>
      <c r="D28" s="111">
        <v>0</v>
      </c>
      <c r="E28" s="111">
        <v>33</v>
      </c>
      <c r="F28" s="120">
        <f t="shared" si="0"/>
        <v>0</v>
      </c>
      <c r="G28" s="111">
        <f t="shared" si="1"/>
        <v>1</v>
      </c>
      <c r="H28" s="111"/>
    </row>
    <row r="29" spans="1:11" s="51" customFormat="1" ht="17.5" x14ac:dyDescent="0.25">
      <c r="A29" s="157"/>
      <c r="B29" s="76">
        <v>27</v>
      </c>
      <c r="C29" s="111">
        <v>20202142</v>
      </c>
      <c r="D29" s="111">
        <v>0</v>
      </c>
      <c r="E29" s="111">
        <v>32</v>
      </c>
      <c r="F29" s="120">
        <f t="shared" si="0"/>
        <v>0</v>
      </c>
      <c r="G29" s="111">
        <f t="shared" si="1"/>
        <v>1</v>
      </c>
      <c r="H29" s="111"/>
    </row>
    <row r="30" spans="1:11" s="51" customFormat="1" ht="17.5" x14ac:dyDescent="0.25">
      <c r="A30" s="157"/>
      <c r="B30" s="72">
        <v>28</v>
      </c>
      <c r="C30" s="97">
        <v>20202143</v>
      </c>
      <c r="D30" s="97">
        <v>6</v>
      </c>
      <c r="E30" s="97">
        <v>34</v>
      </c>
      <c r="F30" s="121">
        <f t="shared" si="0"/>
        <v>0.17647058823529413</v>
      </c>
      <c r="G30" s="97">
        <f t="shared" si="1"/>
        <v>47</v>
      </c>
      <c r="H30" s="97" t="s">
        <v>96</v>
      </c>
    </row>
    <row r="31" spans="1:11" s="51" customFormat="1" ht="18.5" customHeight="1" x14ac:dyDescent="0.25">
      <c r="A31" s="157"/>
      <c r="B31" s="76">
        <v>29</v>
      </c>
      <c r="C31" s="111">
        <v>20202144</v>
      </c>
      <c r="D31" s="111">
        <v>0</v>
      </c>
      <c r="E31" s="111">
        <v>33</v>
      </c>
      <c r="F31" s="120">
        <f t="shared" si="0"/>
        <v>0</v>
      </c>
      <c r="G31" s="111">
        <f t="shared" si="1"/>
        <v>1</v>
      </c>
      <c r="H31" s="111"/>
    </row>
    <row r="32" spans="1:11" s="51" customFormat="1" ht="17.5" x14ac:dyDescent="0.25">
      <c r="A32" s="157"/>
      <c r="B32" s="76">
        <v>30</v>
      </c>
      <c r="C32" s="111">
        <v>20202145</v>
      </c>
      <c r="D32" s="111">
        <v>0</v>
      </c>
      <c r="E32" s="111">
        <v>36</v>
      </c>
      <c r="F32" s="120">
        <f t="shared" si="0"/>
        <v>0</v>
      </c>
      <c r="G32" s="111">
        <f t="shared" si="1"/>
        <v>1</v>
      </c>
      <c r="H32" s="111"/>
    </row>
    <row r="33" spans="1:8" s="51" customFormat="1" ht="17.5" x14ac:dyDescent="0.25">
      <c r="A33" s="157"/>
      <c r="B33" s="76">
        <v>31</v>
      </c>
      <c r="C33" s="111">
        <v>20203131</v>
      </c>
      <c r="D33" s="111">
        <v>0</v>
      </c>
      <c r="E33" s="111">
        <v>30</v>
      </c>
      <c r="F33" s="120">
        <f t="shared" si="0"/>
        <v>0</v>
      </c>
      <c r="G33" s="111">
        <f t="shared" si="1"/>
        <v>1</v>
      </c>
      <c r="H33" s="111"/>
    </row>
    <row r="34" spans="1:8" s="51" customFormat="1" ht="17.5" x14ac:dyDescent="0.25">
      <c r="A34" s="157"/>
      <c r="B34" s="76">
        <v>32</v>
      </c>
      <c r="C34" s="111">
        <v>20203132</v>
      </c>
      <c r="D34" s="111">
        <v>0</v>
      </c>
      <c r="E34" s="111">
        <v>33</v>
      </c>
      <c r="F34" s="120">
        <f t="shared" si="0"/>
        <v>0</v>
      </c>
      <c r="G34" s="111">
        <f t="shared" si="1"/>
        <v>1</v>
      </c>
      <c r="H34" s="111"/>
    </row>
    <row r="35" spans="1:8" s="51" customFormat="1" ht="17.5" x14ac:dyDescent="0.25">
      <c r="A35" s="157"/>
      <c r="B35" s="76">
        <v>33</v>
      </c>
      <c r="C35" s="111">
        <v>20203141</v>
      </c>
      <c r="D35" s="111"/>
      <c r="E35" s="111">
        <v>47</v>
      </c>
      <c r="F35" s="120">
        <f t="shared" si="0"/>
        <v>0</v>
      </c>
      <c r="G35" s="111"/>
      <c r="H35" s="111" t="s">
        <v>77</v>
      </c>
    </row>
    <row r="36" spans="1:8" s="51" customFormat="1" ht="17.5" x14ac:dyDescent="0.25">
      <c r="A36" s="157"/>
      <c r="B36" s="76">
        <v>34</v>
      </c>
      <c r="C36" s="111">
        <v>20212131</v>
      </c>
      <c r="D36" s="111">
        <v>0</v>
      </c>
      <c r="E36" s="105">
        <v>39</v>
      </c>
      <c r="F36" s="120">
        <f t="shared" si="0"/>
        <v>0</v>
      </c>
      <c r="G36" s="111">
        <f t="shared" si="1"/>
        <v>1</v>
      </c>
      <c r="H36" s="111"/>
    </row>
    <row r="37" spans="1:8" s="51" customFormat="1" ht="17.5" x14ac:dyDescent="0.25">
      <c r="A37" s="157"/>
      <c r="B37" s="76">
        <v>35</v>
      </c>
      <c r="C37" s="111">
        <v>20212132</v>
      </c>
      <c r="D37" s="111">
        <v>0</v>
      </c>
      <c r="E37" s="105">
        <v>39</v>
      </c>
      <c r="F37" s="120">
        <f t="shared" si="0"/>
        <v>0</v>
      </c>
      <c r="G37" s="111">
        <f t="shared" si="1"/>
        <v>1</v>
      </c>
      <c r="H37" s="111"/>
    </row>
    <row r="38" spans="1:8" s="51" customFormat="1" ht="17.5" x14ac:dyDescent="0.25">
      <c r="A38" s="157"/>
      <c r="B38" s="76">
        <v>36</v>
      </c>
      <c r="C38" s="111">
        <v>20212133</v>
      </c>
      <c r="D38" s="111">
        <v>0</v>
      </c>
      <c r="E38" s="105">
        <v>39</v>
      </c>
      <c r="F38" s="120">
        <f t="shared" si="0"/>
        <v>0</v>
      </c>
      <c r="G38" s="111">
        <f t="shared" si="1"/>
        <v>1</v>
      </c>
      <c r="H38" s="111"/>
    </row>
    <row r="39" spans="1:8" s="51" customFormat="1" ht="17.5" x14ac:dyDescent="0.25">
      <c r="A39" s="157"/>
      <c r="B39" s="76">
        <v>37</v>
      </c>
      <c r="C39" s="111">
        <v>20212134</v>
      </c>
      <c r="D39" s="111">
        <v>0</v>
      </c>
      <c r="E39" s="105">
        <v>40</v>
      </c>
      <c r="F39" s="120">
        <f t="shared" si="0"/>
        <v>0</v>
      </c>
      <c r="G39" s="111">
        <f t="shared" si="1"/>
        <v>1</v>
      </c>
      <c r="H39" s="111"/>
    </row>
    <row r="40" spans="1:8" s="51" customFormat="1" ht="17.5" x14ac:dyDescent="0.25">
      <c r="A40" s="157"/>
      <c r="B40" s="76">
        <v>38</v>
      </c>
      <c r="C40" s="111">
        <v>20212135</v>
      </c>
      <c r="D40" s="111">
        <v>0</v>
      </c>
      <c r="E40" s="111">
        <v>40</v>
      </c>
      <c r="F40" s="120">
        <f t="shared" si="0"/>
        <v>0</v>
      </c>
      <c r="G40" s="111">
        <f t="shared" si="1"/>
        <v>1</v>
      </c>
      <c r="H40" s="111"/>
    </row>
    <row r="41" spans="1:8" s="51" customFormat="1" ht="17.5" x14ac:dyDescent="0.25">
      <c r="A41" s="157"/>
      <c r="B41" s="76">
        <v>39</v>
      </c>
      <c r="C41" s="111">
        <v>20212136</v>
      </c>
      <c r="D41" s="111">
        <v>0</v>
      </c>
      <c r="E41" s="111">
        <v>39</v>
      </c>
      <c r="F41" s="120">
        <f t="shared" si="0"/>
        <v>0</v>
      </c>
      <c r="G41" s="111">
        <f t="shared" si="1"/>
        <v>1</v>
      </c>
      <c r="H41" s="111"/>
    </row>
    <row r="42" spans="1:8" s="51" customFormat="1" ht="17.5" x14ac:dyDescent="0.25">
      <c r="A42" s="157"/>
      <c r="B42" s="76">
        <v>40</v>
      </c>
      <c r="C42" s="111">
        <v>20212137</v>
      </c>
      <c r="D42" s="111">
        <v>0</v>
      </c>
      <c r="E42" s="111">
        <v>38</v>
      </c>
      <c r="F42" s="120">
        <f t="shared" si="0"/>
        <v>0</v>
      </c>
      <c r="G42" s="111">
        <f t="shared" si="1"/>
        <v>1</v>
      </c>
      <c r="H42" s="111"/>
    </row>
    <row r="43" spans="1:8" s="51" customFormat="1" ht="17.5" x14ac:dyDescent="0.25">
      <c r="A43" s="157"/>
      <c r="B43" s="76">
        <v>41</v>
      </c>
      <c r="C43" s="111">
        <v>20212138</v>
      </c>
      <c r="D43" s="111">
        <v>0</v>
      </c>
      <c r="E43" s="105">
        <v>39</v>
      </c>
      <c r="F43" s="120">
        <f t="shared" si="0"/>
        <v>0</v>
      </c>
      <c r="G43" s="111">
        <f t="shared" si="1"/>
        <v>1</v>
      </c>
      <c r="H43" s="111"/>
    </row>
    <row r="44" spans="1:8" s="51" customFormat="1" ht="17.5" x14ac:dyDescent="0.25">
      <c r="A44" s="157"/>
      <c r="B44" s="76">
        <v>42</v>
      </c>
      <c r="C44" s="111">
        <v>20213131</v>
      </c>
      <c r="D44" s="111">
        <v>0</v>
      </c>
      <c r="E44" s="105">
        <v>44</v>
      </c>
      <c r="F44" s="120">
        <f t="shared" si="0"/>
        <v>0</v>
      </c>
      <c r="G44" s="111">
        <f t="shared" si="1"/>
        <v>1</v>
      </c>
      <c r="H44" s="111"/>
    </row>
    <row r="45" spans="1:8" s="51" customFormat="1" ht="17.5" x14ac:dyDescent="0.25">
      <c r="A45" s="157"/>
      <c r="B45" s="76">
        <v>43</v>
      </c>
      <c r="C45" s="111">
        <v>20212141</v>
      </c>
      <c r="D45" s="111">
        <v>0</v>
      </c>
      <c r="E45" s="105">
        <v>43</v>
      </c>
      <c r="F45" s="120">
        <f t="shared" si="0"/>
        <v>0</v>
      </c>
      <c r="G45" s="111">
        <f t="shared" si="1"/>
        <v>1</v>
      </c>
      <c r="H45" s="111"/>
    </row>
    <row r="46" spans="1:8" s="51" customFormat="1" ht="17.5" x14ac:dyDescent="0.25">
      <c r="A46" s="157"/>
      <c r="B46" s="76">
        <v>44</v>
      </c>
      <c r="C46" s="111">
        <v>20212142</v>
      </c>
      <c r="D46" s="111">
        <v>0</v>
      </c>
      <c r="E46" s="105">
        <v>41</v>
      </c>
      <c r="F46" s="120">
        <f t="shared" si="0"/>
        <v>0</v>
      </c>
      <c r="G46" s="111">
        <f t="shared" si="1"/>
        <v>1</v>
      </c>
      <c r="H46" s="111"/>
    </row>
    <row r="47" spans="1:8" s="52" customFormat="1" ht="17.5" x14ac:dyDescent="0.25">
      <c r="A47" s="157"/>
      <c r="B47" s="76">
        <v>45</v>
      </c>
      <c r="C47" s="111">
        <v>20212143</v>
      </c>
      <c r="D47" s="111">
        <v>0</v>
      </c>
      <c r="E47" s="111">
        <v>43</v>
      </c>
      <c r="F47" s="120">
        <f t="shared" si="0"/>
        <v>0</v>
      </c>
      <c r="G47" s="111">
        <f t="shared" si="1"/>
        <v>1</v>
      </c>
      <c r="H47" s="111"/>
    </row>
    <row r="48" spans="1:8" s="52" customFormat="1" ht="17.5" x14ac:dyDescent="0.25">
      <c r="A48" s="157"/>
      <c r="B48" s="76">
        <v>46</v>
      </c>
      <c r="C48" s="111">
        <v>20212144</v>
      </c>
      <c r="D48" s="111">
        <v>0</v>
      </c>
      <c r="E48" s="111">
        <v>42</v>
      </c>
      <c r="F48" s="120">
        <f t="shared" si="0"/>
        <v>0</v>
      </c>
      <c r="G48" s="111">
        <f t="shared" si="1"/>
        <v>1</v>
      </c>
      <c r="H48" s="111"/>
    </row>
    <row r="49" spans="1:8" s="52" customFormat="1" ht="17.5" x14ac:dyDescent="0.25">
      <c r="A49" s="158"/>
      <c r="B49" s="76">
        <v>47</v>
      </c>
      <c r="C49" s="111">
        <v>20212145</v>
      </c>
      <c r="D49" s="111">
        <v>0</v>
      </c>
      <c r="E49" s="111">
        <v>43</v>
      </c>
      <c r="F49" s="120">
        <f t="shared" si="0"/>
        <v>0</v>
      </c>
      <c r="G49" s="111">
        <f t="shared" si="1"/>
        <v>1</v>
      </c>
      <c r="H49" s="111"/>
    </row>
    <row r="50" spans="1:8" s="52" customFormat="1" ht="17.5" x14ac:dyDescent="0.25">
      <c r="A50" s="150" t="s">
        <v>2</v>
      </c>
      <c r="B50" s="76">
        <v>48</v>
      </c>
      <c r="C50" s="5">
        <v>20182430</v>
      </c>
      <c r="D50" s="125">
        <v>0</v>
      </c>
      <c r="E50" s="125">
        <v>42</v>
      </c>
      <c r="F50" s="95">
        <f>D50/E50</f>
        <v>0</v>
      </c>
      <c r="G50" s="125">
        <f>RANK(F50,$F$50:$F$115,1)</f>
        <v>1</v>
      </c>
      <c r="H50" s="128"/>
    </row>
    <row r="51" spans="1:8" s="52" customFormat="1" ht="17.5" x14ac:dyDescent="0.25">
      <c r="A51" s="151"/>
      <c r="B51" s="76">
        <v>49</v>
      </c>
      <c r="C51" s="5">
        <v>20182431</v>
      </c>
      <c r="D51" s="125">
        <v>0</v>
      </c>
      <c r="E51" s="125">
        <v>30</v>
      </c>
      <c r="F51" s="95">
        <f t="shared" ref="F51:F114" si="2">D51/E51</f>
        <v>0</v>
      </c>
      <c r="G51" s="125">
        <f t="shared" ref="G51:G114" si="3">RANK(F51,$F$50:$F$115,1)</f>
        <v>1</v>
      </c>
      <c r="H51" s="128"/>
    </row>
    <row r="52" spans="1:8" s="52" customFormat="1" ht="17.5" x14ac:dyDescent="0.25">
      <c r="A52" s="151"/>
      <c r="B52" s="76">
        <v>50</v>
      </c>
      <c r="C52" s="5">
        <v>20182432</v>
      </c>
      <c r="D52" s="125">
        <v>0</v>
      </c>
      <c r="E52" s="125">
        <v>44</v>
      </c>
      <c r="F52" s="95">
        <f t="shared" si="2"/>
        <v>0</v>
      </c>
      <c r="G52" s="125">
        <f t="shared" si="3"/>
        <v>1</v>
      </c>
      <c r="H52" s="128"/>
    </row>
    <row r="53" spans="1:8" s="52" customFormat="1" ht="17.5" x14ac:dyDescent="0.25">
      <c r="A53" s="151"/>
      <c r="B53" s="76">
        <v>51</v>
      </c>
      <c r="C53" s="5">
        <v>20182433</v>
      </c>
      <c r="D53" s="125">
        <v>0</v>
      </c>
      <c r="E53" s="125">
        <v>30</v>
      </c>
      <c r="F53" s="95">
        <f t="shared" si="2"/>
        <v>0</v>
      </c>
      <c r="G53" s="125">
        <f t="shared" si="3"/>
        <v>1</v>
      </c>
      <c r="H53" s="128"/>
    </row>
    <row r="54" spans="1:8" s="52" customFormat="1" ht="17.5" x14ac:dyDescent="0.25">
      <c r="A54" s="151"/>
      <c r="B54" s="76">
        <v>52</v>
      </c>
      <c r="C54" s="5">
        <v>20182434</v>
      </c>
      <c r="D54" s="125">
        <v>0</v>
      </c>
      <c r="E54" s="125">
        <v>50</v>
      </c>
      <c r="F54" s="95">
        <f t="shared" si="2"/>
        <v>0</v>
      </c>
      <c r="G54" s="125">
        <f t="shared" si="3"/>
        <v>1</v>
      </c>
      <c r="H54" s="128"/>
    </row>
    <row r="55" spans="1:8" s="52" customFormat="1" ht="17.5" x14ac:dyDescent="0.25">
      <c r="A55" s="151"/>
      <c r="B55" s="76">
        <v>53</v>
      </c>
      <c r="C55" s="5">
        <v>20182435</v>
      </c>
      <c r="D55" s="125">
        <v>0</v>
      </c>
      <c r="E55" s="125">
        <v>23</v>
      </c>
      <c r="F55" s="95">
        <f t="shared" si="2"/>
        <v>0</v>
      </c>
      <c r="G55" s="125">
        <f t="shared" si="3"/>
        <v>1</v>
      </c>
      <c r="H55" s="128"/>
    </row>
    <row r="56" spans="1:8" s="52" customFormat="1" ht="17.5" x14ac:dyDescent="0.25">
      <c r="A56" s="151"/>
      <c r="B56" s="76">
        <v>54</v>
      </c>
      <c r="C56" s="5">
        <v>20182531</v>
      </c>
      <c r="D56" s="125">
        <v>0</v>
      </c>
      <c r="E56" s="125">
        <v>32</v>
      </c>
      <c r="F56" s="95">
        <f t="shared" si="2"/>
        <v>0</v>
      </c>
      <c r="G56" s="125">
        <f t="shared" si="3"/>
        <v>1</v>
      </c>
      <c r="H56" s="128"/>
    </row>
    <row r="57" spans="1:8" s="52" customFormat="1" ht="17.5" x14ac:dyDescent="0.25">
      <c r="A57" s="151"/>
      <c r="B57" s="76">
        <v>55</v>
      </c>
      <c r="C57" s="5">
        <v>20182532</v>
      </c>
      <c r="D57" s="125">
        <v>0</v>
      </c>
      <c r="E57" s="125">
        <v>32</v>
      </c>
      <c r="F57" s="95">
        <f t="shared" si="2"/>
        <v>0</v>
      </c>
      <c r="G57" s="125">
        <f t="shared" si="3"/>
        <v>1</v>
      </c>
      <c r="H57" s="128"/>
    </row>
    <row r="58" spans="1:8" s="52" customFormat="1" ht="17.5" x14ac:dyDescent="0.25">
      <c r="A58" s="151"/>
      <c r="B58" s="76">
        <v>56</v>
      </c>
      <c r="C58" s="5">
        <v>20182533</v>
      </c>
      <c r="D58" s="125">
        <v>0</v>
      </c>
      <c r="E58" s="125">
        <v>32</v>
      </c>
      <c r="F58" s="95">
        <f t="shared" si="2"/>
        <v>0</v>
      </c>
      <c r="G58" s="125">
        <f t="shared" si="3"/>
        <v>1</v>
      </c>
      <c r="H58" s="128"/>
    </row>
    <row r="59" spans="1:8" s="52" customFormat="1" ht="17.5" x14ac:dyDescent="0.25">
      <c r="A59" s="151"/>
      <c r="B59" s="76">
        <v>57</v>
      </c>
      <c r="C59" s="5">
        <v>20182534</v>
      </c>
      <c r="D59" s="125">
        <v>0</v>
      </c>
      <c r="E59" s="125">
        <v>37</v>
      </c>
      <c r="F59" s="95">
        <f t="shared" si="2"/>
        <v>0</v>
      </c>
      <c r="G59" s="125">
        <f t="shared" si="3"/>
        <v>1</v>
      </c>
      <c r="H59" s="128"/>
    </row>
    <row r="60" spans="1:8" s="52" customFormat="1" ht="17.5" x14ac:dyDescent="0.25">
      <c r="A60" s="151"/>
      <c r="B60" s="76">
        <v>58</v>
      </c>
      <c r="C60" s="5">
        <v>20182535</v>
      </c>
      <c r="D60" s="125">
        <v>0</v>
      </c>
      <c r="E60" s="125">
        <v>37</v>
      </c>
      <c r="F60" s="95">
        <f t="shared" si="2"/>
        <v>0</v>
      </c>
      <c r="G60" s="125">
        <f t="shared" si="3"/>
        <v>1</v>
      </c>
      <c r="H60" s="128"/>
    </row>
    <row r="61" spans="1:8" s="52" customFormat="1" ht="17.5" x14ac:dyDescent="0.25">
      <c r="A61" s="151"/>
      <c r="B61" s="76">
        <v>59</v>
      </c>
      <c r="C61" s="5">
        <v>20182536</v>
      </c>
      <c r="D61" s="125">
        <v>0</v>
      </c>
      <c r="E61" s="125">
        <v>35</v>
      </c>
      <c r="F61" s="95">
        <f t="shared" si="2"/>
        <v>0</v>
      </c>
      <c r="G61" s="125">
        <f t="shared" si="3"/>
        <v>1</v>
      </c>
      <c r="H61" s="128"/>
    </row>
    <row r="62" spans="1:8" s="52" customFormat="1" ht="17.5" x14ac:dyDescent="0.25">
      <c r="A62" s="151"/>
      <c r="B62" s="76">
        <v>60</v>
      </c>
      <c r="C62" s="5">
        <v>20182631</v>
      </c>
      <c r="D62" s="125">
        <v>0</v>
      </c>
      <c r="E62" s="125">
        <v>38</v>
      </c>
      <c r="F62" s="95">
        <f t="shared" si="2"/>
        <v>0</v>
      </c>
      <c r="G62" s="125">
        <f t="shared" si="3"/>
        <v>1</v>
      </c>
      <c r="H62" s="128"/>
    </row>
    <row r="63" spans="1:8" s="52" customFormat="1" ht="17.5" x14ac:dyDescent="0.25">
      <c r="A63" s="151"/>
      <c r="B63" s="76">
        <v>61</v>
      </c>
      <c r="C63" s="5">
        <v>20182632</v>
      </c>
      <c r="D63" s="125">
        <v>0</v>
      </c>
      <c r="E63" s="125">
        <v>37</v>
      </c>
      <c r="F63" s="95">
        <f t="shared" si="2"/>
        <v>0</v>
      </c>
      <c r="G63" s="125">
        <f t="shared" si="3"/>
        <v>1</v>
      </c>
      <c r="H63" s="128"/>
    </row>
    <row r="64" spans="1:8" s="52" customFormat="1" ht="17.5" x14ac:dyDescent="0.25">
      <c r="A64" s="151"/>
      <c r="B64" s="76">
        <v>62</v>
      </c>
      <c r="C64" s="5">
        <v>20182633</v>
      </c>
      <c r="D64" s="125">
        <v>0</v>
      </c>
      <c r="E64" s="125">
        <v>39</v>
      </c>
      <c r="F64" s="95">
        <f t="shared" si="2"/>
        <v>0</v>
      </c>
      <c r="G64" s="125">
        <f t="shared" si="3"/>
        <v>1</v>
      </c>
      <c r="H64" s="128"/>
    </row>
    <row r="65" spans="1:8" s="52" customFormat="1" ht="17.5" x14ac:dyDescent="0.25">
      <c r="A65" s="151"/>
      <c r="B65" s="76">
        <v>63</v>
      </c>
      <c r="C65" s="5">
        <v>20182634</v>
      </c>
      <c r="D65" s="125">
        <v>0</v>
      </c>
      <c r="E65" s="125">
        <v>39</v>
      </c>
      <c r="F65" s="95">
        <f t="shared" si="2"/>
        <v>0</v>
      </c>
      <c r="G65" s="125">
        <f t="shared" si="3"/>
        <v>1</v>
      </c>
      <c r="H65" s="128"/>
    </row>
    <row r="66" spans="1:8" s="52" customFormat="1" ht="17.5" x14ac:dyDescent="0.25">
      <c r="A66" s="151"/>
      <c r="B66" s="76">
        <v>64</v>
      </c>
      <c r="C66" s="5">
        <v>20192431</v>
      </c>
      <c r="D66" s="125">
        <v>0</v>
      </c>
      <c r="E66" s="125">
        <v>36</v>
      </c>
      <c r="F66" s="95">
        <f t="shared" si="2"/>
        <v>0</v>
      </c>
      <c r="G66" s="125">
        <f t="shared" si="3"/>
        <v>1</v>
      </c>
      <c r="H66" s="128"/>
    </row>
    <row r="67" spans="1:8" s="52" customFormat="1" ht="17.5" x14ac:dyDescent="0.25">
      <c r="A67" s="151"/>
      <c r="B67" s="76">
        <v>65</v>
      </c>
      <c r="C67" s="5">
        <v>20192432</v>
      </c>
      <c r="D67" s="125">
        <v>0</v>
      </c>
      <c r="E67" s="125">
        <v>36</v>
      </c>
      <c r="F67" s="95">
        <f t="shared" si="2"/>
        <v>0</v>
      </c>
      <c r="G67" s="125">
        <f t="shared" si="3"/>
        <v>1</v>
      </c>
      <c r="H67" s="128"/>
    </row>
    <row r="68" spans="1:8" s="52" customFormat="1" ht="17.5" x14ac:dyDescent="0.25">
      <c r="A68" s="151"/>
      <c r="B68" s="76">
        <v>66</v>
      </c>
      <c r="C68" s="5">
        <v>20192433</v>
      </c>
      <c r="D68" s="125">
        <v>0</v>
      </c>
      <c r="E68" s="125">
        <v>36</v>
      </c>
      <c r="F68" s="95">
        <f t="shared" si="2"/>
        <v>0</v>
      </c>
      <c r="G68" s="125">
        <f t="shared" si="3"/>
        <v>1</v>
      </c>
      <c r="H68" s="128"/>
    </row>
    <row r="69" spans="1:8" s="52" customFormat="1" ht="17.5" x14ac:dyDescent="0.25">
      <c r="A69" s="151"/>
      <c r="B69" s="76">
        <v>67</v>
      </c>
      <c r="C69" s="5">
        <v>20192434</v>
      </c>
      <c r="D69" s="125">
        <v>0</v>
      </c>
      <c r="E69" s="125">
        <v>35</v>
      </c>
      <c r="F69" s="95">
        <f t="shared" si="2"/>
        <v>0</v>
      </c>
      <c r="G69" s="125">
        <f t="shared" si="3"/>
        <v>1</v>
      </c>
      <c r="H69" s="128"/>
    </row>
    <row r="70" spans="1:8" s="52" customFormat="1" ht="17.5" x14ac:dyDescent="0.25">
      <c r="A70" s="151"/>
      <c r="B70" s="76">
        <v>68</v>
      </c>
      <c r="C70" s="5">
        <v>20192435</v>
      </c>
      <c r="D70" s="125">
        <v>0</v>
      </c>
      <c r="E70" s="125">
        <v>24</v>
      </c>
      <c r="F70" s="95">
        <f t="shared" si="2"/>
        <v>0</v>
      </c>
      <c r="G70" s="125">
        <f t="shared" si="3"/>
        <v>1</v>
      </c>
      <c r="H70" s="128"/>
    </row>
    <row r="71" spans="1:8" s="52" customFormat="1" ht="17.5" x14ac:dyDescent="0.25">
      <c r="A71" s="151"/>
      <c r="B71" s="76">
        <v>69</v>
      </c>
      <c r="C71" s="5">
        <v>20192436</v>
      </c>
      <c r="D71" s="125">
        <v>0</v>
      </c>
      <c r="E71" s="125">
        <v>25</v>
      </c>
      <c r="F71" s="95">
        <f t="shared" si="2"/>
        <v>0</v>
      </c>
      <c r="G71" s="125">
        <f t="shared" si="3"/>
        <v>1</v>
      </c>
      <c r="H71" s="128"/>
    </row>
    <row r="72" spans="1:8" s="52" customFormat="1" ht="17.5" x14ac:dyDescent="0.25">
      <c r="A72" s="151"/>
      <c r="B72" s="76">
        <v>70</v>
      </c>
      <c r="C72" s="5">
        <v>20192437</v>
      </c>
      <c r="D72" s="125">
        <v>0</v>
      </c>
      <c r="E72" s="125">
        <v>28</v>
      </c>
      <c r="F72" s="95">
        <f t="shared" si="2"/>
        <v>0</v>
      </c>
      <c r="G72" s="125">
        <f t="shared" si="3"/>
        <v>1</v>
      </c>
      <c r="H72" s="128"/>
    </row>
    <row r="73" spans="1:8" s="52" customFormat="1" ht="17.5" x14ac:dyDescent="0.25">
      <c r="A73" s="151"/>
      <c r="B73" s="76">
        <v>71</v>
      </c>
      <c r="C73" s="5">
        <v>20192531</v>
      </c>
      <c r="D73" s="125">
        <v>0</v>
      </c>
      <c r="E73" s="125">
        <v>35</v>
      </c>
      <c r="F73" s="95">
        <f t="shared" si="2"/>
        <v>0</v>
      </c>
      <c r="G73" s="125">
        <f t="shared" si="3"/>
        <v>1</v>
      </c>
      <c r="H73" s="128"/>
    </row>
    <row r="74" spans="1:8" s="52" customFormat="1" ht="17.5" x14ac:dyDescent="0.25">
      <c r="A74" s="151"/>
      <c r="B74" s="76">
        <v>72</v>
      </c>
      <c r="C74" s="5">
        <v>20192532</v>
      </c>
      <c r="D74" s="125">
        <v>0</v>
      </c>
      <c r="E74" s="125">
        <v>38</v>
      </c>
      <c r="F74" s="95">
        <f t="shared" si="2"/>
        <v>0</v>
      </c>
      <c r="G74" s="125">
        <f t="shared" si="3"/>
        <v>1</v>
      </c>
      <c r="H74" s="128"/>
    </row>
    <row r="75" spans="1:8" s="52" customFormat="1" ht="17.5" x14ac:dyDescent="0.25">
      <c r="A75" s="151"/>
      <c r="B75" s="76">
        <v>73</v>
      </c>
      <c r="C75" s="5">
        <v>20192533</v>
      </c>
      <c r="D75" s="125">
        <v>0</v>
      </c>
      <c r="E75" s="125">
        <v>37</v>
      </c>
      <c r="F75" s="95">
        <f t="shared" si="2"/>
        <v>0</v>
      </c>
      <c r="G75" s="125">
        <f t="shared" si="3"/>
        <v>1</v>
      </c>
      <c r="H75" s="128"/>
    </row>
    <row r="76" spans="1:8" s="52" customFormat="1" ht="17.5" x14ac:dyDescent="0.25">
      <c r="A76" s="151"/>
      <c r="B76" s="76">
        <v>74</v>
      </c>
      <c r="C76" s="5">
        <v>20192534</v>
      </c>
      <c r="D76" s="125">
        <v>0</v>
      </c>
      <c r="E76" s="125">
        <v>35</v>
      </c>
      <c r="F76" s="95">
        <f t="shared" si="2"/>
        <v>0</v>
      </c>
      <c r="G76" s="125">
        <f t="shared" si="3"/>
        <v>1</v>
      </c>
      <c r="H76" s="128"/>
    </row>
    <row r="77" spans="1:8" s="52" customFormat="1" ht="17.5" x14ac:dyDescent="0.25">
      <c r="A77" s="151"/>
      <c r="B77" s="76">
        <v>75</v>
      </c>
      <c r="C77" s="5">
        <v>20192535</v>
      </c>
      <c r="D77" s="125">
        <v>0</v>
      </c>
      <c r="E77" s="125">
        <v>29</v>
      </c>
      <c r="F77" s="95">
        <f t="shared" si="2"/>
        <v>0</v>
      </c>
      <c r="G77" s="125">
        <f t="shared" si="3"/>
        <v>1</v>
      </c>
      <c r="H77" s="128"/>
    </row>
    <row r="78" spans="1:8" s="52" customFormat="1" ht="17.5" x14ac:dyDescent="0.25">
      <c r="A78" s="151"/>
      <c r="B78" s="76">
        <v>76</v>
      </c>
      <c r="C78" s="5">
        <v>20192536</v>
      </c>
      <c r="D78" s="125">
        <v>0</v>
      </c>
      <c r="E78" s="125">
        <v>29</v>
      </c>
      <c r="F78" s="95">
        <f t="shared" si="2"/>
        <v>0</v>
      </c>
      <c r="G78" s="125">
        <f t="shared" si="3"/>
        <v>1</v>
      </c>
      <c r="H78" s="128"/>
    </row>
    <row r="79" spans="1:8" s="52" customFormat="1" ht="17.5" x14ac:dyDescent="0.25">
      <c r="A79" s="151"/>
      <c r="B79" s="76">
        <v>77</v>
      </c>
      <c r="C79" s="5">
        <v>20192631</v>
      </c>
      <c r="D79" s="125">
        <v>0</v>
      </c>
      <c r="E79" s="125">
        <v>39</v>
      </c>
      <c r="F79" s="95">
        <f t="shared" si="2"/>
        <v>0</v>
      </c>
      <c r="G79" s="125">
        <f t="shared" si="3"/>
        <v>1</v>
      </c>
      <c r="H79" s="128"/>
    </row>
    <row r="80" spans="1:8" s="52" customFormat="1" ht="17.5" x14ac:dyDescent="0.25">
      <c r="A80" s="151"/>
      <c r="B80" s="76">
        <v>78</v>
      </c>
      <c r="C80" s="5">
        <v>20192632</v>
      </c>
      <c r="D80" s="125">
        <v>0</v>
      </c>
      <c r="E80" s="125">
        <v>39</v>
      </c>
      <c r="F80" s="95">
        <f t="shared" si="2"/>
        <v>0</v>
      </c>
      <c r="G80" s="125">
        <f t="shared" si="3"/>
        <v>1</v>
      </c>
      <c r="H80" s="128"/>
    </row>
    <row r="81" spans="1:8" s="52" customFormat="1" ht="17.5" x14ac:dyDescent="0.25">
      <c r="A81" s="151"/>
      <c r="B81" s="76">
        <v>79</v>
      </c>
      <c r="C81" s="5">
        <v>20192633</v>
      </c>
      <c r="D81" s="125">
        <v>0</v>
      </c>
      <c r="E81" s="125">
        <v>36</v>
      </c>
      <c r="F81" s="95">
        <f t="shared" si="2"/>
        <v>0</v>
      </c>
      <c r="G81" s="125">
        <f t="shared" si="3"/>
        <v>1</v>
      </c>
      <c r="H81" s="128"/>
    </row>
    <row r="82" spans="1:8" s="52" customFormat="1" ht="17.5" x14ac:dyDescent="0.25">
      <c r="A82" s="151"/>
      <c r="B82" s="76">
        <v>80</v>
      </c>
      <c r="C82" s="5">
        <v>20192634</v>
      </c>
      <c r="D82" s="125">
        <v>0</v>
      </c>
      <c r="E82" s="125">
        <v>35</v>
      </c>
      <c r="F82" s="95">
        <f t="shared" si="2"/>
        <v>0</v>
      </c>
      <c r="G82" s="125">
        <f t="shared" si="3"/>
        <v>1</v>
      </c>
      <c r="H82" s="128"/>
    </row>
    <row r="83" spans="1:8" s="52" customFormat="1" ht="17.5" x14ac:dyDescent="0.25">
      <c r="A83" s="151"/>
      <c r="B83" s="76">
        <v>81</v>
      </c>
      <c r="C83" s="5">
        <v>20202430</v>
      </c>
      <c r="D83" s="125">
        <v>0</v>
      </c>
      <c r="E83" s="125">
        <v>41</v>
      </c>
      <c r="F83" s="95">
        <f t="shared" si="2"/>
        <v>0</v>
      </c>
      <c r="G83" s="125">
        <f t="shared" si="3"/>
        <v>1</v>
      </c>
      <c r="H83" s="128"/>
    </row>
    <row r="84" spans="1:8" s="52" customFormat="1" ht="17.5" x14ac:dyDescent="0.25">
      <c r="A84" s="151"/>
      <c r="B84" s="76">
        <v>82</v>
      </c>
      <c r="C84" s="5">
        <v>20202431</v>
      </c>
      <c r="D84" s="125">
        <v>0</v>
      </c>
      <c r="E84" s="125">
        <v>42</v>
      </c>
      <c r="F84" s="95">
        <f t="shared" si="2"/>
        <v>0</v>
      </c>
      <c r="G84" s="125">
        <f t="shared" si="3"/>
        <v>1</v>
      </c>
      <c r="H84" s="128"/>
    </row>
    <row r="85" spans="1:8" s="52" customFormat="1" ht="17.5" x14ac:dyDescent="0.25">
      <c r="A85" s="151"/>
      <c r="B85" s="76">
        <v>83</v>
      </c>
      <c r="C85" s="5">
        <v>20202432</v>
      </c>
      <c r="D85" s="125">
        <v>0</v>
      </c>
      <c r="E85" s="125">
        <v>40</v>
      </c>
      <c r="F85" s="95">
        <f t="shared" si="2"/>
        <v>0</v>
      </c>
      <c r="G85" s="125">
        <f t="shared" si="3"/>
        <v>1</v>
      </c>
      <c r="H85" s="128"/>
    </row>
    <row r="86" spans="1:8" s="52" customFormat="1" ht="17.5" x14ac:dyDescent="0.25">
      <c r="A86" s="151"/>
      <c r="B86" s="76">
        <v>84</v>
      </c>
      <c r="C86" s="5">
        <v>20202433</v>
      </c>
      <c r="D86" s="125">
        <v>0</v>
      </c>
      <c r="E86" s="125">
        <v>40</v>
      </c>
      <c r="F86" s="95">
        <f t="shared" si="2"/>
        <v>0</v>
      </c>
      <c r="G86" s="125">
        <f t="shared" si="3"/>
        <v>1</v>
      </c>
      <c r="H86" s="128"/>
    </row>
    <row r="87" spans="1:8" s="52" customFormat="1" ht="17.5" x14ac:dyDescent="0.25">
      <c r="A87" s="151"/>
      <c r="B87" s="76">
        <v>85</v>
      </c>
      <c r="C87" s="5">
        <v>20202434</v>
      </c>
      <c r="D87" s="125">
        <v>0</v>
      </c>
      <c r="E87" s="125">
        <v>42</v>
      </c>
      <c r="F87" s="95">
        <f t="shared" si="2"/>
        <v>0</v>
      </c>
      <c r="G87" s="125">
        <f t="shared" si="3"/>
        <v>1</v>
      </c>
      <c r="H87" s="128"/>
    </row>
    <row r="88" spans="1:8" s="52" customFormat="1" ht="17.5" x14ac:dyDescent="0.25">
      <c r="A88" s="151"/>
      <c r="B88" s="76">
        <v>86</v>
      </c>
      <c r="C88" s="5">
        <v>20202435</v>
      </c>
      <c r="D88" s="125">
        <v>0</v>
      </c>
      <c r="E88" s="125">
        <v>50</v>
      </c>
      <c r="F88" s="95">
        <f t="shared" si="2"/>
        <v>0</v>
      </c>
      <c r="G88" s="125">
        <f t="shared" si="3"/>
        <v>1</v>
      </c>
      <c r="H88" s="128"/>
    </row>
    <row r="89" spans="1:8" s="52" customFormat="1" ht="17.5" x14ac:dyDescent="0.25">
      <c r="A89" s="151"/>
      <c r="B89" s="76">
        <v>87</v>
      </c>
      <c r="C89" s="5">
        <v>20202531</v>
      </c>
      <c r="D89" s="125">
        <v>0</v>
      </c>
      <c r="E89" s="125">
        <v>39</v>
      </c>
      <c r="F89" s="95">
        <f t="shared" si="2"/>
        <v>0</v>
      </c>
      <c r="G89" s="125">
        <f t="shared" si="3"/>
        <v>1</v>
      </c>
      <c r="H89" s="128"/>
    </row>
    <row r="90" spans="1:8" s="52" customFormat="1" ht="17.5" x14ac:dyDescent="0.25">
      <c r="A90" s="151"/>
      <c r="B90" s="76">
        <v>88</v>
      </c>
      <c r="C90" s="5">
        <v>20202532</v>
      </c>
      <c r="D90" s="125">
        <v>0</v>
      </c>
      <c r="E90" s="125">
        <v>34</v>
      </c>
      <c r="F90" s="95">
        <f t="shared" si="2"/>
        <v>0</v>
      </c>
      <c r="G90" s="125">
        <f t="shared" si="3"/>
        <v>1</v>
      </c>
      <c r="H90" s="128"/>
    </row>
    <row r="91" spans="1:8" s="52" customFormat="1" ht="17.5" x14ac:dyDescent="0.25">
      <c r="A91" s="151"/>
      <c r="B91" s="76">
        <v>89</v>
      </c>
      <c r="C91" s="5">
        <v>20202533</v>
      </c>
      <c r="D91" s="125">
        <v>0</v>
      </c>
      <c r="E91" s="125">
        <v>40</v>
      </c>
      <c r="F91" s="95">
        <f t="shared" si="2"/>
        <v>0</v>
      </c>
      <c r="G91" s="125">
        <f t="shared" si="3"/>
        <v>1</v>
      </c>
      <c r="H91" s="128"/>
    </row>
    <row r="92" spans="1:8" s="52" customFormat="1" ht="17.5" x14ac:dyDescent="0.25">
      <c r="A92" s="151"/>
      <c r="B92" s="76">
        <v>90</v>
      </c>
      <c r="C92" s="5">
        <v>20202534</v>
      </c>
      <c r="D92" s="125">
        <v>0</v>
      </c>
      <c r="E92" s="125">
        <v>36</v>
      </c>
      <c r="F92" s="95">
        <f t="shared" si="2"/>
        <v>0</v>
      </c>
      <c r="G92" s="125">
        <f t="shared" si="3"/>
        <v>1</v>
      </c>
      <c r="H92" s="128"/>
    </row>
    <row r="93" spans="1:8" s="52" customFormat="1" ht="17.5" x14ac:dyDescent="0.25">
      <c r="A93" s="151"/>
      <c r="B93" s="76">
        <v>91</v>
      </c>
      <c r="C93" s="5">
        <v>20202535</v>
      </c>
      <c r="D93" s="125">
        <v>0</v>
      </c>
      <c r="E93" s="125">
        <v>26</v>
      </c>
      <c r="F93" s="95">
        <f t="shared" si="2"/>
        <v>0</v>
      </c>
      <c r="G93" s="125">
        <f t="shared" si="3"/>
        <v>1</v>
      </c>
      <c r="H93" s="128"/>
    </row>
    <row r="94" spans="1:8" s="52" customFormat="1" ht="17.5" x14ac:dyDescent="0.25">
      <c r="A94" s="151"/>
      <c r="B94" s="76">
        <v>92</v>
      </c>
      <c r="C94" s="5">
        <v>20202536</v>
      </c>
      <c r="D94" s="125">
        <v>0</v>
      </c>
      <c r="E94" s="125">
        <v>26</v>
      </c>
      <c r="F94" s="95">
        <f t="shared" si="2"/>
        <v>0</v>
      </c>
      <c r="G94" s="125">
        <f t="shared" si="3"/>
        <v>1</v>
      </c>
      <c r="H94" s="128"/>
    </row>
    <row r="95" spans="1:8" s="52" customFormat="1" ht="17.5" x14ac:dyDescent="0.25">
      <c r="A95" s="151"/>
      <c r="B95" s="76">
        <v>93</v>
      </c>
      <c r="C95" s="5">
        <v>20202631</v>
      </c>
      <c r="D95" s="125">
        <v>0</v>
      </c>
      <c r="E95" s="125">
        <v>46</v>
      </c>
      <c r="F95" s="95">
        <f t="shared" si="2"/>
        <v>0</v>
      </c>
      <c r="G95" s="125">
        <f t="shared" si="3"/>
        <v>1</v>
      </c>
      <c r="H95" s="128"/>
    </row>
    <row r="96" spans="1:8" s="52" customFormat="1" ht="17.5" x14ac:dyDescent="0.25">
      <c r="A96" s="151"/>
      <c r="B96" s="76">
        <v>94</v>
      </c>
      <c r="C96" s="5">
        <v>20202632</v>
      </c>
      <c r="D96" s="125">
        <v>0</v>
      </c>
      <c r="E96" s="125">
        <v>45</v>
      </c>
      <c r="F96" s="95">
        <f t="shared" si="2"/>
        <v>0</v>
      </c>
      <c r="G96" s="125">
        <f t="shared" si="3"/>
        <v>1</v>
      </c>
      <c r="H96" s="128"/>
    </row>
    <row r="97" spans="1:8" s="52" customFormat="1" ht="17.5" x14ac:dyDescent="0.25">
      <c r="A97" s="151"/>
      <c r="B97" s="76">
        <v>95</v>
      </c>
      <c r="C97" s="5">
        <v>20202633</v>
      </c>
      <c r="D97" s="125">
        <v>0</v>
      </c>
      <c r="E97" s="125">
        <v>35</v>
      </c>
      <c r="F97" s="95">
        <f t="shared" si="2"/>
        <v>0</v>
      </c>
      <c r="G97" s="125">
        <f t="shared" si="3"/>
        <v>1</v>
      </c>
      <c r="H97" s="128"/>
    </row>
    <row r="98" spans="1:8" s="52" customFormat="1" ht="17.5" x14ac:dyDescent="0.25">
      <c r="A98" s="151"/>
      <c r="B98" s="76">
        <v>96</v>
      </c>
      <c r="C98" s="5">
        <v>20202634</v>
      </c>
      <c r="D98" s="125">
        <v>0</v>
      </c>
      <c r="E98" s="125">
        <v>32</v>
      </c>
      <c r="F98" s="95">
        <f t="shared" si="2"/>
        <v>0</v>
      </c>
      <c r="G98" s="125">
        <f t="shared" si="3"/>
        <v>1</v>
      </c>
      <c r="H98" s="128"/>
    </row>
    <row r="99" spans="1:8" s="52" customFormat="1" ht="17.5" x14ac:dyDescent="0.25">
      <c r="A99" s="151"/>
      <c r="B99" s="76">
        <v>97</v>
      </c>
      <c r="C99" s="5">
        <v>20202641</v>
      </c>
      <c r="D99" s="125">
        <v>0</v>
      </c>
      <c r="E99" s="125">
        <v>47</v>
      </c>
      <c r="F99" s="95">
        <f t="shared" si="2"/>
        <v>0</v>
      </c>
      <c r="G99" s="125">
        <f t="shared" si="3"/>
        <v>1</v>
      </c>
      <c r="H99" s="128"/>
    </row>
    <row r="100" spans="1:8" s="52" customFormat="1" ht="17.5" x14ac:dyDescent="0.25">
      <c r="A100" s="151"/>
      <c r="B100" s="76">
        <v>98</v>
      </c>
      <c r="C100" s="5">
        <v>20202642</v>
      </c>
      <c r="D100" s="125">
        <v>0</v>
      </c>
      <c r="E100" s="125">
        <v>44</v>
      </c>
      <c r="F100" s="95">
        <f t="shared" si="2"/>
        <v>0</v>
      </c>
      <c r="G100" s="125">
        <f t="shared" si="3"/>
        <v>1</v>
      </c>
      <c r="H100" s="128"/>
    </row>
    <row r="101" spans="1:8" s="52" customFormat="1" ht="17.5" x14ac:dyDescent="0.25">
      <c r="A101" s="151"/>
      <c r="B101" s="76">
        <v>99</v>
      </c>
      <c r="C101" s="5">
        <v>20202643</v>
      </c>
      <c r="D101" s="125">
        <v>0</v>
      </c>
      <c r="E101" s="125">
        <v>41</v>
      </c>
      <c r="F101" s="95">
        <f t="shared" si="2"/>
        <v>0</v>
      </c>
      <c r="G101" s="125">
        <f t="shared" si="3"/>
        <v>1</v>
      </c>
      <c r="H101" s="128"/>
    </row>
    <row r="102" spans="1:8" s="52" customFormat="1" ht="17.5" x14ac:dyDescent="0.25">
      <c r="A102" s="151"/>
      <c r="B102" s="76">
        <v>100</v>
      </c>
      <c r="C102" s="5">
        <v>20212431</v>
      </c>
      <c r="D102" s="125">
        <v>0</v>
      </c>
      <c r="E102" s="125">
        <v>45</v>
      </c>
      <c r="F102" s="95">
        <f t="shared" si="2"/>
        <v>0</v>
      </c>
      <c r="G102" s="125">
        <f t="shared" si="3"/>
        <v>1</v>
      </c>
      <c r="H102" s="128"/>
    </row>
    <row r="103" spans="1:8" s="52" customFormat="1" ht="17.5" x14ac:dyDescent="0.25">
      <c r="A103" s="151"/>
      <c r="B103" s="76">
        <v>101</v>
      </c>
      <c r="C103" s="5">
        <v>20212432</v>
      </c>
      <c r="D103" s="125">
        <v>0</v>
      </c>
      <c r="E103" s="125">
        <v>45</v>
      </c>
      <c r="F103" s="95">
        <f t="shared" si="2"/>
        <v>0</v>
      </c>
      <c r="G103" s="125">
        <f t="shared" si="3"/>
        <v>1</v>
      </c>
      <c r="H103" s="128"/>
    </row>
    <row r="104" spans="1:8" s="52" customFormat="1" ht="17.5" x14ac:dyDescent="0.25">
      <c r="A104" s="151"/>
      <c r="B104" s="76">
        <v>102</v>
      </c>
      <c r="C104" s="5">
        <v>20212433</v>
      </c>
      <c r="D104" s="125">
        <v>0</v>
      </c>
      <c r="E104" s="125">
        <v>45</v>
      </c>
      <c r="F104" s="95">
        <f t="shared" si="2"/>
        <v>0</v>
      </c>
      <c r="G104" s="125">
        <f t="shared" si="3"/>
        <v>1</v>
      </c>
      <c r="H104" s="128"/>
    </row>
    <row r="105" spans="1:8" s="52" customFormat="1" ht="17.5" x14ac:dyDescent="0.25">
      <c r="A105" s="151"/>
      <c r="B105" s="76">
        <v>103</v>
      </c>
      <c r="C105" s="5">
        <v>20212434</v>
      </c>
      <c r="D105" s="125">
        <v>0</v>
      </c>
      <c r="E105" s="125">
        <v>45</v>
      </c>
      <c r="F105" s="95">
        <f t="shared" si="2"/>
        <v>0</v>
      </c>
      <c r="G105" s="125">
        <f t="shared" si="3"/>
        <v>1</v>
      </c>
      <c r="H105" s="128"/>
    </row>
    <row r="106" spans="1:8" s="52" customFormat="1" ht="17.5" x14ac:dyDescent="0.25">
      <c r="A106" s="151"/>
      <c r="B106" s="76">
        <v>104</v>
      </c>
      <c r="C106" s="5">
        <v>20212435</v>
      </c>
      <c r="D106" s="125">
        <v>0</v>
      </c>
      <c r="E106" s="125">
        <v>45</v>
      </c>
      <c r="F106" s="95">
        <f t="shared" si="2"/>
        <v>0</v>
      </c>
      <c r="G106" s="125">
        <f t="shared" si="3"/>
        <v>1</v>
      </c>
      <c r="H106" s="128"/>
    </row>
    <row r="107" spans="1:8" s="52" customFormat="1" ht="17.5" x14ac:dyDescent="0.25">
      <c r="A107" s="151"/>
      <c r="B107" s="76">
        <v>105</v>
      </c>
      <c r="C107" s="5">
        <v>20212531</v>
      </c>
      <c r="D107" s="125">
        <v>0</v>
      </c>
      <c r="E107" s="125">
        <v>35</v>
      </c>
      <c r="F107" s="95">
        <f t="shared" si="2"/>
        <v>0</v>
      </c>
      <c r="G107" s="125">
        <f t="shared" si="3"/>
        <v>1</v>
      </c>
      <c r="H107" s="128"/>
    </row>
    <row r="108" spans="1:8" s="52" customFormat="1" ht="17.5" x14ac:dyDescent="0.25">
      <c r="A108" s="151"/>
      <c r="B108" s="76">
        <v>106</v>
      </c>
      <c r="C108" s="5">
        <v>20212532</v>
      </c>
      <c r="D108" s="125">
        <v>0</v>
      </c>
      <c r="E108" s="125">
        <v>35</v>
      </c>
      <c r="F108" s="95">
        <f t="shared" si="2"/>
        <v>0</v>
      </c>
      <c r="G108" s="125">
        <f t="shared" si="3"/>
        <v>1</v>
      </c>
      <c r="H108" s="128"/>
    </row>
    <row r="109" spans="1:8" s="52" customFormat="1" ht="17.5" x14ac:dyDescent="0.25">
      <c r="A109" s="151"/>
      <c r="B109" s="76">
        <v>107</v>
      </c>
      <c r="C109" s="5">
        <v>20212533</v>
      </c>
      <c r="D109" s="125">
        <v>0</v>
      </c>
      <c r="E109" s="125">
        <v>33</v>
      </c>
      <c r="F109" s="95">
        <f t="shared" si="2"/>
        <v>0</v>
      </c>
      <c r="G109" s="125">
        <f t="shared" si="3"/>
        <v>1</v>
      </c>
      <c r="H109" s="128"/>
    </row>
    <row r="110" spans="1:8" s="52" customFormat="1" ht="17.5" x14ac:dyDescent="0.25">
      <c r="A110" s="151"/>
      <c r="B110" s="76">
        <v>108</v>
      </c>
      <c r="C110" s="5">
        <v>20212534</v>
      </c>
      <c r="D110" s="125">
        <v>0</v>
      </c>
      <c r="E110" s="125">
        <v>40</v>
      </c>
      <c r="F110" s="95">
        <f t="shared" si="2"/>
        <v>0</v>
      </c>
      <c r="G110" s="125">
        <f t="shared" si="3"/>
        <v>1</v>
      </c>
      <c r="H110" s="128"/>
    </row>
    <row r="111" spans="1:8" s="52" customFormat="1" ht="17.5" x14ac:dyDescent="0.25">
      <c r="A111" s="151"/>
      <c r="B111" s="76">
        <v>109</v>
      </c>
      <c r="C111" s="5">
        <v>20212535</v>
      </c>
      <c r="D111" s="125">
        <v>0</v>
      </c>
      <c r="E111" s="125">
        <v>35</v>
      </c>
      <c r="F111" s="95">
        <f t="shared" si="2"/>
        <v>0</v>
      </c>
      <c r="G111" s="125">
        <f t="shared" si="3"/>
        <v>1</v>
      </c>
      <c r="H111" s="128"/>
    </row>
    <row r="112" spans="1:8" s="52" customFormat="1" ht="17.5" x14ac:dyDescent="0.25">
      <c r="A112" s="151"/>
      <c r="B112" s="76">
        <v>110</v>
      </c>
      <c r="C112" s="5">
        <v>20212631</v>
      </c>
      <c r="D112" s="125">
        <v>0</v>
      </c>
      <c r="E112" s="125">
        <v>39</v>
      </c>
      <c r="F112" s="95">
        <f t="shared" si="2"/>
        <v>0</v>
      </c>
      <c r="G112" s="125">
        <f t="shared" si="3"/>
        <v>1</v>
      </c>
      <c r="H112" s="128"/>
    </row>
    <row r="113" spans="1:10" s="52" customFormat="1" ht="17.5" x14ac:dyDescent="0.25">
      <c r="A113" s="151"/>
      <c r="B113" s="76">
        <v>111</v>
      </c>
      <c r="C113" s="5">
        <v>20212632</v>
      </c>
      <c r="D113" s="125">
        <v>0</v>
      </c>
      <c r="E113" s="125">
        <v>40</v>
      </c>
      <c r="F113" s="95">
        <f t="shared" si="2"/>
        <v>0</v>
      </c>
      <c r="G113" s="125">
        <f t="shared" si="3"/>
        <v>1</v>
      </c>
      <c r="H113" s="128"/>
    </row>
    <row r="114" spans="1:10" s="52" customFormat="1" ht="17.5" x14ac:dyDescent="0.25">
      <c r="A114" s="151"/>
      <c r="B114" s="76">
        <v>112</v>
      </c>
      <c r="C114" s="5">
        <v>20212633</v>
      </c>
      <c r="D114" s="125">
        <v>0</v>
      </c>
      <c r="E114" s="125">
        <v>41</v>
      </c>
      <c r="F114" s="95">
        <f t="shared" si="2"/>
        <v>0</v>
      </c>
      <c r="G114" s="125">
        <f t="shared" si="3"/>
        <v>1</v>
      </c>
      <c r="H114" s="128"/>
    </row>
    <row r="115" spans="1:10" s="52" customFormat="1" ht="17.5" x14ac:dyDescent="0.25">
      <c r="A115" s="151"/>
      <c r="B115" s="76">
        <v>113</v>
      </c>
      <c r="C115" s="5">
        <v>20212634</v>
      </c>
      <c r="D115" s="125">
        <v>0</v>
      </c>
      <c r="E115" s="125">
        <v>40</v>
      </c>
      <c r="F115" s="95">
        <f t="shared" ref="F115" si="4">D115/E115</f>
        <v>0</v>
      </c>
      <c r="G115" s="125">
        <f t="shared" ref="G115" si="5">RANK(F115,$F$50:$F$115,1)</f>
        <v>1</v>
      </c>
      <c r="H115" s="128"/>
    </row>
    <row r="116" spans="1:10" s="52" customFormat="1" ht="17.5" x14ac:dyDescent="0.25">
      <c r="A116" s="152" t="s">
        <v>3</v>
      </c>
      <c r="B116" s="76">
        <v>114</v>
      </c>
      <c r="C116" s="136">
        <v>20182731</v>
      </c>
      <c r="D116" s="136"/>
      <c r="E116" s="136">
        <v>30</v>
      </c>
      <c r="F116" s="95">
        <f>D116/E116</f>
        <v>0</v>
      </c>
      <c r="G116" s="132"/>
      <c r="H116" s="95" t="s">
        <v>281</v>
      </c>
    </row>
    <row r="117" spans="1:10" s="52" customFormat="1" ht="17.5" x14ac:dyDescent="0.25">
      <c r="A117" s="153"/>
      <c r="B117" s="76">
        <v>115</v>
      </c>
      <c r="C117" s="136">
        <v>20182831</v>
      </c>
      <c r="D117" s="136"/>
      <c r="E117" s="136">
        <v>51</v>
      </c>
      <c r="F117" s="95">
        <f t="shared" ref="F117:F180" si="6">D117/E117</f>
        <v>0</v>
      </c>
      <c r="G117" s="132"/>
      <c r="H117" s="95" t="s">
        <v>281</v>
      </c>
    </row>
    <row r="118" spans="1:10" s="52" customFormat="1" ht="17.5" x14ac:dyDescent="0.25">
      <c r="A118" s="153"/>
      <c r="B118" s="76">
        <v>116</v>
      </c>
      <c r="C118" s="136">
        <v>20182832</v>
      </c>
      <c r="D118" s="136"/>
      <c r="E118" s="136">
        <v>29</v>
      </c>
      <c r="F118" s="95">
        <f t="shared" si="6"/>
        <v>0</v>
      </c>
      <c r="G118" s="132"/>
      <c r="H118" s="95" t="s">
        <v>281</v>
      </c>
    </row>
    <row r="119" spans="1:10" s="52" customFormat="1" ht="17.5" x14ac:dyDescent="0.25">
      <c r="A119" s="153"/>
      <c r="B119" s="76">
        <v>117</v>
      </c>
      <c r="C119" s="136">
        <v>20182833</v>
      </c>
      <c r="D119" s="136"/>
      <c r="E119" s="136">
        <v>31</v>
      </c>
      <c r="F119" s="95">
        <f t="shared" si="6"/>
        <v>0</v>
      </c>
      <c r="G119" s="132"/>
      <c r="H119" s="95" t="s">
        <v>281</v>
      </c>
    </row>
    <row r="120" spans="1:10" s="52" customFormat="1" ht="17.5" x14ac:dyDescent="0.25">
      <c r="A120" s="153"/>
      <c r="B120" s="76">
        <v>118</v>
      </c>
      <c r="C120" s="136">
        <v>20182931</v>
      </c>
      <c r="D120" s="136"/>
      <c r="E120" s="136">
        <v>30</v>
      </c>
      <c r="F120" s="95">
        <f t="shared" si="6"/>
        <v>0</v>
      </c>
      <c r="G120" s="132"/>
      <c r="H120" s="95" t="s">
        <v>281</v>
      </c>
      <c r="J120" s="55"/>
    </row>
    <row r="121" spans="1:10" s="52" customFormat="1" ht="17.5" x14ac:dyDescent="0.25">
      <c r="A121" s="153"/>
      <c r="B121" s="76">
        <v>119</v>
      </c>
      <c r="C121" s="136">
        <v>20182932</v>
      </c>
      <c r="D121" s="136">
        <v>0</v>
      </c>
      <c r="E121" s="136">
        <v>31</v>
      </c>
      <c r="F121" s="95">
        <f t="shared" si="6"/>
        <v>0</v>
      </c>
      <c r="G121" s="132">
        <f>RANK(F121,$F$121:$F$196,1)</f>
        <v>1</v>
      </c>
      <c r="H121" s="95"/>
    </row>
    <row r="122" spans="1:10" s="52" customFormat="1" ht="17.5" x14ac:dyDescent="0.25">
      <c r="A122" s="153"/>
      <c r="B122" s="76">
        <v>120</v>
      </c>
      <c r="C122" s="136">
        <v>20183031</v>
      </c>
      <c r="D122" s="136"/>
      <c r="E122" s="136">
        <v>44</v>
      </c>
      <c r="F122" s="95">
        <f t="shared" si="6"/>
        <v>0</v>
      </c>
      <c r="G122" s="132"/>
      <c r="H122" s="95" t="s">
        <v>77</v>
      </c>
    </row>
    <row r="123" spans="1:10" s="52" customFormat="1" ht="17.5" x14ac:dyDescent="0.25">
      <c r="A123" s="153"/>
      <c r="B123" s="76">
        <v>121</v>
      </c>
      <c r="C123" s="136">
        <v>20183032</v>
      </c>
      <c r="D123" s="136"/>
      <c r="E123" s="136">
        <v>44</v>
      </c>
      <c r="F123" s="95">
        <f t="shared" si="6"/>
        <v>0</v>
      </c>
      <c r="G123" s="132"/>
      <c r="H123" s="95" t="s">
        <v>77</v>
      </c>
    </row>
    <row r="124" spans="1:10" s="52" customFormat="1" ht="17.5" x14ac:dyDescent="0.25">
      <c r="A124" s="153"/>
      <c r="B124" s="76">
        <v>122</v>
      </c>
      <c r="C124" s="136">
        <v>20183033</v>
      </c>
      <c r="D124" s="136"/>
      <c r="E124" s="136">
        <v>43</v>
      </c>
      <c r="F124" s="95">
        <f t="shared" si="6"/>
        <v>0</v>
      </c>
      <c r="G124" s="132"/>
      <c r="H124" s="95" t="s">
        <v>77</v>
      </c>
    </row>
    <row r="125" spans="1:10" s="52" customFormat="1" ht="17.5" x14ac:dyDescent="0.25">
      <c r="A125" s="153"/>
      <c r="B125" s="76">
        <v>123</v>
      </c>
      <c r="C125" s="136">
        <v>20183034</v>
      </c>
      <c r="D125" s="136"/>
      <c r="E125" s="136">
        <v>44</v>
      </c>
      <c r="F125" s="95">
        <f t="shared" si="6"/>
        <v>0</v>
      </c>
      <c r="G125" s="132"/>
      <c r="H125" s="95" t="s">
        <v>77</v>
      </c>
    </row>
    <row r="126" spans="1:10" s="52" customFormat="1" ht="17.5" x14ac:dyDescent="0.25">
      <c r="A126" s="153"/>
      <c r="B126" s="76">
        <v>124</v>
      </c>
      <c r="C126" s="136">
        <v>20183035</v>
      </c>
      <c r="D126" s="136"/>
      <c r="E126" s="136">
        <v>48</v>
      </c>
      <c r="F126" s="95">
        <f t="shared" si="6"/>
        <v>0</v>
      </c>
      <c r="G126" s="132"/>
      <c r="H126" s="95" t="s">
        <v>77</v>
      </c>
    </row>
    <row r="127" spans="1:10" s="52" customFormat="1" ht="17.5" x14ac:dyDescent="0.25">
      <c r="A127" s="153"/>
      <c r="B127" s="76">
        <v>125</v>
      </c>
      <c r="C127" s="136">
        <v>20183036</v>
      </c>
      <c r="D127" s="136"/>
      <c r="E127" s="136">
        <v>45</v>
      </c>
      <c r="F127" s="95">
        <f t="shared" si="6"/>
        <v>0</v>
      </c>
      <c r="G127" s="132"/>
      <c r="H127" s="95" t="s">
        <v>77</v>
      </c>
    </row>
    <row r="128" spans="1:10" s="52" customFormat="1" ht="17.5" x14ac:dyDescent="0.25">
      <c r="A128" s="153"/>
      <c r="B128" s="76">
        <v>126</v>
      </c>
      <c r="C128" s="136">
        <v>20183037</v>
      </c>
      <c r="D128" s="136"/>
      <c r="E128" s="136">
        <v>45</v>
      </c>
      <c r="F128" s="95">
        <f t="shared" si="6"/>
        <v>0</v>
      </c>
      <c r="G128" s="132"/>
      <c r="H128" s="95" t="s">
        <v>77</v>
      </c>
    </row>
    <row r="129" spans="1:8" s="52" customFormat="1" ht="17.5" x14ac:dyDescent="0.25">
      <c r="A129" s="153"/>
      <c r="B129" s="76">
        <v>127</v>
      </c>
      <c r="C129" s="136">
        <v>20183038</v>
      </c>
      <c r="D129" s="136"/>
      <c r="E129" s="136">
        <v>44</v>
      </c>
      <c r="F129" s="95">
        <f t="shared" si="6"/>
        <v>0</v>
      </c>
      <c r="G129" s="132"/>
      <c r="H129" s="95" t="s">
        <v>77</v>
      </c>
    </row>
    <row r="130" spans="1:8" s="52" customFormat="1" ht="17.5" x14ac:dyDescent="0.25">
      <c r="A130" s="153"/>
      <c r="B130" s="76">
        <v>128</v>
      </c>
      <c r="C130" s="136">
        <v>20183631</v>
      </c>
      <c r="D130" s="136">
        <v>0</v>
      </c>
      <c r="E130" s="136">
        <v>32</v>
      </c>
      <c r="F130" s="95">
        <f t="shared" si="6"/>
        <v>0</v>
      </c>
      <c r="G130" s="132">
        <f t="shared" ref="G122:G185" si="7">RANK(F130,$F$121:$F$196,1)</f>
        <v>1</v>
      </c>
      <c r="H130" s="95"/>
    </row>
    <row r="131" spans="1:8" s="52" customFormat="1" ht="17.5" x14ac:dyDescent="0.25">
      <c r="A131" s="153"/>
      <c r="B131" s="76">
        <v>129</v>
      </c>
      <c r="C131" s="136">
        <v>20183632</v>
      </c>
      <c r="D131" s="136">
        <v>0</v>
      </c>
      <c r="E131" s="136">
        <v>30</v>
      </c>
      <c r="F131" s="95">
        <f t="shared" si="6"/>
        <v>0</v>
      </c>
      <c r="G131" s="132">
        <f t="shared" si="7"/>
        <v>1</v>
      </c>
      <c r="H131" s="95"/>
    </row>
    <row r="132" spans="1:8" s="52" customFormat="1" ht="17.5" x14ac:dyDescent="0.25">
      <c r="A132" s="153"/>
      <c r="B132" s="76">
        <v>130</v>
      </c>
      <c r="C132" s="136">
        <v>20183633</v>
      </c>
      <c r="D132" s="136">
        <v>0</v>
      </c>
      <c r="E132" s="136">
        <v>35</v>
      </c>
      <c r="F132" s="95">
        <f t="shared" si="6"/>
        <v>0</v>
      </c>
      <c r="G132" s="132">
        <f t="shared" si="7"/>
        <v>1</v>
      </c>
      <c r="H132" s="136"/>
    </row>
    <row r="133" spans="1:8" s="52" customFormat="1" ht="17.5" x14ac:dyDescent="0.25">
      <c r="A133" s="153"/>
      <c r="B133" s="76">
        <v>131</v>
      </c>
      <c r="C133" s="136">
        <v>20183634</v>
      </c>
      <c r="D133" s="136">
        <v>0</v>
      </c>
      <c r="E133" s="136">
        <v>38</v>
      </c>
      <c r="F133" s="95">
        <f t="shared" si="6"/>
        <v>0</v>
      </c>
      <c r="G133" s="132">
        <f t="shared" si="7"/>
        <v>1</v>
      </c>
      <c r="H133" s="136"/>
    </row>
    <row r="134" spans="1:8" s="52" customFormat="1" ht="17.5" x14ac:dyDescent="0.25">
      <c r="A134" s="153"/>
      <c r="B134" s="76">
        <v>132</v>
      </c>
      <c r="C134" s="136">
        <v>20183635</v>
      </c>
      <c r="D134" s="136">
        <v>0</v>
      </c>
      <c r="E134" s="136">
        <v>31</v>
      </c>
      <c r="F134" s="95">
        <f t="shared" si="6"/>
        <v>0</v>
      </c>
      <c r="G134" s="132">
        <f t="shared" si="7"/>
        <v>1</v>
      </c>
      <c r="H134" s="136"/>
    </row>
    <row r="135" spans="1:8" s="52" customFormat="1" ht="17.5" x14ac:dyDescent="0.25">
      <c r="A135" s="153"/>
      <c r="B135" s="76">
        <v>133</v>
      </c>
      <c r="C135" s="136">
        <v>20192731</v>
      </c>
      <c r="D135" s="136">
        <v>0</v>
      </c>
      <c r="E135" s="136">
        <v>30</v>
      </c>
      <c r="F135" s="95">
        <f t="shared" si="6"/>
        <v>0</v>
      </c>
      <c r="G135" s="132">
        <f t="shared" si="7"/>
        <v>1</v>
      </c>
      <c r="H135" s="136"/>
    </row>
    <row r="136" spans="1:8" s="52" customFormat="1" ht="17.5" x14ac:dyDescent="0.25">
      <c r="A136" s="153"/>
      <c r="B136" s="76">
        <v>134</v>
      </c>
      <c r="C136" s="136">
        <v>20192831</v>
      </c>
      <c r="D136" s="136">
        <v>0</v>
      </c>
      <c r="E136" s="136">
        <v>47</v>
      </c>
      <c r="F136" s="95">
        <f t="shared" si="6"/>
        <v>0</v>
      </c>
      <c r="G136" s="132">
        <f t="shared" si="7"/>
        <v>1</v>
      </c>
      <c r="H136" s="136"/>
    </row>
    <row r="137" spans="1:8" s="52" customFormat="1" ht="17.5" x14ac:dyDescent="0.25">
      <c r="A137" s="153"/>
      <c r="B137" s="76">
        <v>135</v>
      </c>
      <c r="C137" s="136">
        <v>20192832</v>
      </c>
      <c r="D137" s="136">
        <v>0</v>
      </c>
      <c r="E137" s="136">
        <v>29</v>
      </c>
      <c r="F137" s="95">
        <f t="shared" si="6"/>
        <v>0</v>
      </c>
      <c r="G137" s="132">
        <f t="shared" si="7"/>
        <v>1</v>
      </c>
      <c r="H137" s="136"/>
    </row>
    <row r="138" spans="1:8" s="52" customFormat="1" ht="17.5" x14ac:dyDescent="0.25">
      <c r="A138" s="153"/>
      <c r="B138" s="76">
        <v>136</v>
      </c>
      <c r="C138" s="136">
        <v>20192833</v>
      </c>
      <c r="D138" s="136">
        <v>0</v>
      </c>
      <c r="E138" s="136">
        <v>32</v>
      </c>
      <c r="F138" s="95">
        <f t="shared" si="6"/>
        <v>0</v>
      </c>
      <c r="G138" s="132">
        <f t="shared" si="7"/>
        <v>1</v>
      </c>
      <c r="H138" s="136"/>
    </row>
    <row r="139" spans="1:8" s="52" customFormat="1" ht="17.5" x14ac:dyDescent="0.25">
      <c r="A139" s="153"/>
      <c r="B139" s="76">
        <v>137</v>
      </c>
      <c r="C139" s="136">
        <v>20192931</v>
      </c>
      <c r="D139" s="136">
        <v>0</v>
      </c>
      <c r="E139" s="136">
        <v>31</v>
      </c>
      <c r="F139" s="95">
        <f t="shared" si="6"/>
        <v>0</v>
      </c>
      <c r="G139" s="132">
        <f t="shared" si="7"/>
        <v>1</v>
      </c>
      <c r="H139" s="136"/>
    </row>
    <row r="140" spans="1:8" s="52" customFormat="1" ht="17.5" x14ac:dyDescent="0.25">
      <c r="A140" s="153"/>
      <c r="B140" s="76">
        <v>138</v>
      </c>
      <c r="C140" s="136">
        <v>20192932</v>
      </c>
      <c r="D140" s="136">
        <v>0</v>
      </c>
      <c r="E140" s="136">
        <v>29</v>
      </c>
      <c r="F140" s="95">
        <f t="shared" si="6"/>
        <v>0</v>
      </c>
      <c r="G140" s="132">
        <f t="shared" si="7"/>
        <v>1</v>
      </c>
      <c r="H140" s="136"/>
    </row>
    <row r="141" spans="1:8" s="52" customFormat="1" ht="17.5" x14ac:dyDescent="0.25">
      <c r="A141" s="153"/>
      <c r="B141" s="76">
        <v>139</v>
      </c>
      <c r="C141" s="136">
        <v>20193031</v>
      </c>
      <c r="D141" s="136">
        <v>0</v>
      </c>
      <c r="E141" s="136">
        <v>45</v>
      </c>
      <c r="F141" s="95">
        <f t="shared" si="6"/>
        <v>0</v>
      </c>
      <c r="G141" s="132">
        <f t="shared" si="7"/>
        <v>1</v>
      </c>
      <c r="H141" s="136"/>
    </row>
    <row r="142" spans="1:8" s="52" customFormat="1" ht="17.5" x14ac:dyDescent="0.25">
      <c r="A142" s="153"/>
      <c r="B142" s="76">
        <v>140</v>
      </c>
      <c r="C142" s="136">
        <v>20193032</v>
      </c>
      <c r="D142" s="136">
        <v>0</v>
      </c>
      <c r="E142" s="136">
        <v>47</v>
      </c>
      <c r="F142" s="95">
        <f t="shared" si="6"/>
        <v>0</v>
      </c>
      <c r="G142" s="132">
        <f t="shared" si="7"/>
        <v>1</v>
      </c>
      <c r="H142" s="136"/>
    </row>
    <row r="143" spans="1:8" s="52" customFormat="1" ht="17.5" x14ac:dyDescent="0.25">
      <c r="A143" s="153"/>
      <c r="B143" s="76">
        <v>141</v>
      </c>
      <c r="C143" s="136">
        <v>20193033</v>
      </c>
      <c r="D143" s="136">
        <v>0</v>
      </c>
      <c r="E143" s="136">
        <v>46</v>
      </c>
      <c r="F143" s="95">
        <f t="shared" si="6"/>
        <v>0</v>
      </c>
      <c r="G143" s="132">
        <f t="shared" si="7"/>
        <v>1</v>
      </c>
      <c r="H143" s="136"/>
    </row>
    <row r="144" spans="1:8" s="52" customFormat="1" ht="17.5" x14ac:dyDescent="0.25">
      <c r="A144" s="153"/>
      <c r="B144" s="76">
        <v>142</v>
      </c>
      <c r="C144" s="136">
        <v>20193034</v>
      </c>
      <c r="D144" s="136">
        <v>0</v>
      </c>
      <c r="E144" s="136">
        <v>43</v>
      </c>
      <c r="F144" s="95">
        <f t="shared" si="6"/>
        <v>0</v>
      </c>
      <c r="G144" s="132">
        <f t="shared" si="7"/>
        <v>1</v>
      </c>
      <c r="H144" s="136"/>
    </row>
    <row r="145" spans="1:8" s="52" customFormat="1" ht="17.5" x14ac:dyDescent="0.25">
      <c r="A145" s="153"/>
      <c r="B145" s="76">
        <v>143</v>
      </c>
      <c r="C145" s="136">
        <v>20193035</v>
      </c>
      <c r="D145" s="136">
        <v>0</v>
      </c>
      <c r="E145" s="136">
        <v>43</v>
      </c>
      <c r="F145" s="95">
        <f t="shared" si="6"/>
        <v>0</v>
      </c>
      <c r="G145" s="132">
        <f t="shared" si="7"/>
        <v>1</v>
      </c>
      <c r="H145" s="136"/>
    </row>
    <row r="146" spans="1:8" s="52" customFormat="1" ht="17.5" x14ac:dyDescent="0.25">
      <c r="A146" s="153"/>
      <c r="B146" s="76">
        <v>144</v>
      </c>
      <c r="C146" s="136">
        <v>20193036</v>
      </c>
      <c r="D146" s="136">
        <v>0</v>
      </c>
      <c r="E146" s="136">
        <v>46</v>
      </c>
      <c r="F146" s="95">
        <f t="shared" si="6"/>
        <v>0</v>
      </c>
      <c r="G146" s="132">
        <f t="shared" si="7"/>
        <v>1</v>
      </c>
      <c r="H146" s="136"/>
    </row>
    <row r="147" spans="1:8" s="52" customFormat="1" ht="17.5" x14ac:dyDescent="0.25">
      <c r="A147" s="153"/>
      <c r="B147" s="76">
        <v>145</v>
      </c>
      <c r="C147" s="136">
        <v>20193037</v>
      </c>
      <c r="D147" s="136">
        <v>0</v>
      </c>
      <c r="E147" s="136">
        <v>43</v>
      </c>
      <c r="F147" s="95">
        <f t="shared" si="6"/>
        <v>0</v>
      </c>
      <c r="G147" s="132">
        <f t="shared" si="7"/>
        <v>1</v>
      </c>
      <c r="H147" s="136"/>
    </row>
    <row r="148" spans="1:8" s="52" customFormat="1" ht="17.5" x14ac:dyDescent="0.25">
      <c r="A148" s="153"/>
      <c r="B148" s="76">
        <v>146</v>
      </c>
      <c r="C148" s="136">
        <v>20193038</v>
      </c>
      <c r="D148" s="136">
        <v>0</v>
      </c>
      <c r="E148" s="136">
        <v>43</v>
      </c>
      <c r="F148" s="95">
        <f t="shared" si="6"/>
        <v>0</v>
      </c>
      <c r="G148" s="132">
        <f t="shared" si="7"/>
        <v>1</v>
      </c>
      <c r="H148" s="136"/>
    </row>
    <row r="149" spans="1:8" s="52" customFormat="1" ht="17.5" x14ac:dyDescent="0.25">
      <c r="A149" s="153"/>
      <c r="B149" s="76">
        <v>147</v>
      </c>
      <c r="C149" s="136">
        <v>20193631</v>
      </c>
      <c r="D149" s="136">
        <v>0</v>
      </c>
      <c r="E149" s="136">
        <v>30</v>
      </c>
      <c r="F149" s="95">
        <f t="shared" si="6"/>
        <v>0</v>
      </c>
      <c r="G149" s="132">
        <f t="shared" si="7"/>
        <v>1</v>
      </c>
      <c r="H149" s="136"/>
    </row>
    <row r="150" spans="1:8" s="52" customFormat="1" ht="17.5" x14ac:dyDescent="0.25">
      <c r="A150" s="153"/>
      <c r="B150" s="76">
        <v>148</v>
      </c>
      <c r="C150" s="136">
        <v>20193632</v>
      </c>
      <c r="D150" s="136">
        <v>0</v>
      </c>
      <c r="E150" s="136">
        <v>32</v>
      </c>
      <c r="F150" s="95">
        <f t="shared" si="6"/>
        <v>0</v>
      </c>
      <c r="G150" s="132">
        <f t="shared" si="7"/>
        <v>1</v>
      </c>
      <c r="H150" s="136"/>
    </row>
    <row r="151" spans="1:8" s="52" customFormat="1" ht="17.5" x14ac:dyDescent="0.25">
      <c r="A151" s="153"/>
      <c r="B151" s="76">
        <v>149</v>
      </c>
      <c r="C151" s="136">
        <v>20193633</v>
      </c>
      <c r="D151" s="136">
        <v>0</v>
      </c>
      <c r="E151" s="136">
        <v>37</v>
      </c>
      <c r="F151" s="95">
        <f t="shared" si="6"/>
        <v>0</v>
      </c>
      <c r="G151" s="132">
        <f t="shared" si="7"/>
        <v>1</v>
      </c>
      <c r="H151" s="136"/>
    </row>
    <row r="152" spans="1:8" s="52" customFormat="1" ht="17.5" x14ac:dyDescent="0.25">
      <c r="A152" s="153"/>
      <c r="B152" s="76">
        <v>150</v>
      </c>
      <c r="C152" s="136">
        <v>20193634</v>
      </c>
      <c r="D152" s="136">
        <v>0</v>
      </c>
      <c r="E152" s="136">
        <v>38</v>
      </c>
      <c r="F152" s="95">
        <f t="shared" si="6"/>
        <v>0</v>
      </c>
      <c r="G152" s="132">
        <f t="shared" si="7"/>
        <v>1</v>
      </c>
      <c r="H152" s="136"/>
    </row>
    <row r="153" spans="1:8" s="52" customFormat="1" ht="17.5" x14ac:dyDescent="0.25">
      <c r="A153" s="153"/>
      <c r="B153" s="76">
        <v>151</v>
      </c>
      <c r="C153" s="136">
        <v>20193635</v>
      </c>
      <c r="D153" s="136">
        <v>0</v>
      </c>
      <c r="E153" s="136">
        <v>32</v>
      </c>
      <c r="F153" s="95">
        <f t="shared" si="6"/>
        <v>0</v>
      </c>
      <c r="G153" s="132">
        <f t="shared" si="7"/>
        <v>1</v>
      </c>
      <c r="H153" s="136"/>
    </row>
    <row r="154" spans="1:8" s="52" customFormat="1" ht="17.5" x14ac:dyDescent="0.25">
      <c r="A154" s="153"/>
      <c r="B154" s="76">
        <v>152</v>
      </c>
      <c r="C154" s="136">
        <v>20202731</v>
      </c>
      <c r="D154" s="136">
        <v>0</v>
      </c>
      <c r="E154" s="136">
        <v>27</v>
      </c>
      <c r="F154" s="95">
        <f t="shared" si="6"/>
        <v>0</v>
      </c>
      <c r="G154" s="132">
        <f t="shared" si="7"/>
        <v>1</v>
      </c>
      <c r="H154" s="136"/>
    </row>
    <row r="155" spans="1:8" s="52" customFormat="1" ht="17.5" x14ac:dyDescent="0.25">
      <c r="A155" s="153"/>
      <c r="B155" s="76">
        <v>153</v>
      </c>
      <c r="C155" s="136">
        <v>20202831</v>
      </c>
      <c r="D155" s="136">
        <v>0</v>
      </c>
      <c r="E155" s="136">
        <v>47</v>
      </c>
      <c r="F155" s="95">
        <f t="shared" si="6"/>
        <v>0</v>
      </c>
      <c r="G155" s="132">
        <f t="shared" si="7"/>
        <v>1</v>
      </c>
      <c r="H155" s="136"/>
    </row>
    <row r="156" spans="1:8" s="52" customFormat="1" ht="17.5" x14ac:dyDescent="0.25">
      <c r="A156" s="153"/>
      <c r="B156" s="76">
        <v>154</v>
      </c>
      <c r="C156" s="136">
        <v>20202832</v>
      </c>
      <c r="D156" s="136">
        <v>0</v>
      </c>
      <c r="E156" s="136">
        <v>27</v>
      </c>
      <c r="F156" s="95">
        <f t="shared" si="6"/>
        <v>0</v>
      </c>
      <c r="G156" s="132">
        <f t="shared" si="7"/>
        <v>1</v>
      </c>
      <c r="H156" s="136"/>
    </row>
    <row r="157" spans="1:8" s="52" customFormat="1" ht="17.5" x14ac:dyDescent="0.25">
      <c r="A157" s="153"/>
      <c r="B157" s="76">
        <v>155</v>
      </c>
      <c r="C157" s="136">
        <v>20202833</v>
      </c>
      <c r="D157" s="136">
        <v>0</v>
      </c>
      <c r="E157" s="136">
        <v>23</v>
      </c>
      <c r="F157" s="95">
        <f t="shared" si="6"/>
        <v>0</v>
      </c>
      <c r="G157" s="132">
        <f t="shared" si="7"/>
        <v>1</v>
      </c>
      <c r="H157" s="136"/>
    </row>
    <row r="158" spans="1:8" s="52" customFormat="1" ht="17.5" x14ac:dyDescent="0.25">
      <c r="A158" s="153"/>
      <c r="B158" s="76">
        <v>156</v>
      </c>
      <c r="C158" s="136">
        <v>20202841</v>
      </c>
      <c r="D158" s="136">
        <v>0</v>
      </c>
      <c r="E158" s="136">
        <v>30</v>
      </c>
      <c r="F158" s="95">
        <f t="shared" si="6"/>
        <v>0</v>
      </c>
      <c r="G158" s="132">
        <f t="shared" si="7"/>
        <v>1</v>
      </c>
      <c r="H158" s="136"/>
    </row>
    <row r="159" spans="1:8" s="52" customFormat="1" ht="17.5" x14ac:dyDescent="0.25">
      <c r="A159" s="153"/>
      <c r="B159" s="76">
        <v>157</v>
      </c>
      <c r="C159" s="136">
        <v>20202842</v>
      </c>
      <c r="D159" s="136">
        <v>0</v>
      </c>
      <c r="E159" s="136">
        <v>32</v>
      </c>
      <c r="F159" s="95">
        <f t="shared" si="6"/>
        <v>0</v>
      </c>
      <c r="G159" s="132">
        <f t="shared" si="7"/>
        <v>1</v>
      </c>
      <c r="H159" s="136"/>
    </row>
    <row r="160" spans="1:8" s="52" customFormat="1" ht="17.5" x14ac:dyDescent="0.25">
      <c r="A160" s="153"/>
      <c r="B160" s="76">
        <v>158</v>
      </c>
      <c r="C160" s="136">
        <v>20202843</v>
      </c>
      <c r="D160" s="136">
        <v>0</v>
      </c>
      <c r="E160" s="136">
        <v>31</v>
      </c>
      <c r="F160" s="95">
        <f t="shared" si="6"/>
        <v>0</v>
      </c>
      <c r="G160" s="132">
        <f t="shared" si="7"/>
        <v>1</v>
      </c>
      <c r="H160" s="136"/>
    </row>
    <row r="161" spans="1:8" s="52" customFormat="1" ht="17.5" x14ac:dyDescent="0.25">
      <c r="A161" s="153"/>
      <c r="B161" s="76">
        <v>159</v>
      </c>
      <c r="C161" s="136">
        <v>20202844</v>
      </c>
      <c r="D161" s="136">
        <v>0</v>
      </c>
      <c r="E161" s="136">
        <v>29</v>
      </c>
      <c r="F161" s="95">
        <f t="shared" si="6"/>
        <v>0</v>
      </c>
      <c r="G161" s="132">
        <f t="shared" si="7"/>
        <v>1</v>
      </c>
      <c r="H161" s="136"/>
    </row>
    <row r="162" spans="1:8" s="52" customFormat="1" ht="17.5" x14ac:dyDescent="0.25">
      <c r="A162" s="153"/>
      <c r="B162" s="76">
        <v>160</v>
      </c>
      <c r="C162" s="136">
        <v>20202931</v>
      </c>
      <c r="D162" s="136">
        <v>0</v>
      </c>
      <c r="E162" s="136">
        <v>31</v>
      </c>
      <c r="F162" s="95">
        <f t="shared" si="6"/>
        <v>0</v>
      </c>
      <c r="G162" s="132">
        <f t="shared" si="7"/>
        <v>1</v>
      </c>
      <c r="H162" s="136"/>
    </row>
    <row r="163" spans="1:8" s="52" customFormat="1" ht="17.5" x14ac:dyDescent="0.25">
      <c r="A163" s="153"/>
      <c r="B163" s="76">
        <v>161</v>
      </c>
      <c r="C163" s="136">
        <v>20202932</v>
      </c>
      <c r="D163" s="136">
        <v>0</v>
      </c>
      <c r="E163" s="136">
        <v>24</v>
      </c>
      <c r="F163" s="95">
        <f t="shared" si="6"/>
        <v>0</v>
      </c>
      <c r="G163" s="132">
        <f t="shared" si="7"/>
        <v>1</v>
      </c>
      <c r="H163" s="136"/>
    </row>
    <row r="164" spans="1:8" s="52" customFormat="1" ht="17.5" x14ac:dyDescent="0.25">
      <c r="A164" s="153"/>
      <c r="B164" s="76">
        <v>162</v>
      </c>
      <c r="C164" s="136">
        <v>20202933</v>
      </c>
      <c r="D164" s="136">
        <v>0</v>
      </c>
      <c r="E164" s="136">
        <v>29</v>
      </c>
      <c r="F164" s="95">
        <f t="shared" si="6"/>
        <v>0</v>
      </c>
      <c r="G164" s="132">
        <f t="shared" si="7"/>
        <v>1</v>
      </c>
      <c r="H164" s="136"/>
    </row>
    <row r="165" spans="1:8" s="52" customFormat="1" ht="17.5" x14ac:dyDescent="0.25">
      <c r="A165" s="153"/>
      <c r="B165" s="76">
        <v>163</v>
      </c>
      <c r="C165" s="136">
        <v>20203031</v>
      </c>
      <c r="D165" s="136">
        <v>0</v>
      </c>
      <c r="E165" s="136">
        <v>51</v>
      </c>
      <c r="F165" s="95">
        <f t="shared" si="6"/>
        <v>0</v>
      </c>
      <c r="G165" s="132">
        <f t="shared" si="7"/>
        <v>1</v>
      </c>
      <c r="H165" s="136"/>
    </row>
    <row r="166" spans="1:8" s="52" customFormat="1" ht="17.5" x14ac:dyDescent="0.25">
      <c r="A166" s="153"/>
      <c r="B166" s="76">
        <v>164</v>
      </c>
      <c r="C166" s="136">
        <v>20203032</v>
      </c>
      <c r="D166" s="136">
        <v>0</v>
      </c>
      <c r="E166" s="136">
        <v>52</v>
      </c>
      <c r="F166" s="95">
        <f t="shared" si="6"/>
        <v>0</v>
      </c>
      <c r="G166" s="132">
        <f t="shared" si="7"/>
        <v>1</v>
      </c>
      <c r="H166" s="136"/>
    </row>
    <row r="167" spans="1:8" s="52" customFormat="1" ht="17.5" x14ac:dyDescent="0.25">
      <c r="A167" s="153"/>
      <c r="B167" s="76">
        <v>165</v>
      </c>
      <c r="C167" s="136">
        <v>20203033</v>
      </c>
      <c r="D167" s="136">
        <v>0</v>
      </c>
      <c r="E167" s="136">
        <v>48</v>
      </c>
      <c r="F167" s="95">
        <f t="shared" si="6"/>
        <v>0</v>
      </c>
      <c r="G167" s="132">
        <f t="shared" si="7"/>
        <v>1</v>
      </c>
      <c r="H167" s="136"/>
    </row>
    <row r="168" spans="1:8" s="52" customFormat="1" ht="17.5" x14ac:dyDescent="0.25">
      <c r="A168" s="153"/>
      <c r="B168" s="72">
        <v>166</v>
      </c>
      <c r="C168" s="97">
        <v>20203034</v>
      </c>
      <c r="D168" s="97">
        <v>1</v>
      </c>
      <c r="E168" s="97">
        <v>49</v>
      </c>
      <c r="F168" s="235">
        <f t="shared" si="6"/>
        <v>2.0408163265306121E-2</v>
      </c>
      <c r="G168" s="53">
        <f t="shared" si="7"/>
        <v>73</v>
      </c>
      <c r="H168" s="97" t="s">
        <v>447</v>
      </c>
    </row>
    <row r="169" spans="1:8" s="52" customFormat="1" ht="17.5" x14ac:dyDescent="0.25">
      <c r="A169" s="153"/>
      <c r="B169" s="76">
        <v>167</v>
      </c>
      <c r="C169" s="136">
        <v>20203035</v>
      </c>
      <c r="D169" s="136">
        <v>0</v>
      </c>
      <c r="E169" s="136">
        <v>50</v>
      </c>
      <c r="F169" s="95">
        <f t="shared" si="6"/>
        <v>0</v>
      </c>
      <c r="G169" s="132">
        <f t="shared" si="7"/>
        <v>1</v>
      </c>
      <c r="H169" s="136"/>
    </row>
    <row r="170" spans="1:8" s="52" customFormat="1" ht="17.5" x14ac:dyDescent="0.25">
      <c r="A170" s="153"/>
      <c r="B170" s="76">
        <v>168</v>
      </c>
      <c r="C170" s="136">
        <v>20203036</v>
      </c>
      <c r="D170" s="136">
        <v>0</v>
      </c>
      <c r="E170" s="136">
        <v>51</v>
      </c>
      <c r="F170" s="95">
        <f t="shared" si="6"/>
        <v>0</v>
      </c>
      <c r="G170" s="132">
        <f t="shared" si="7"/>
        <v>1</v>
      </c>
      <c r="H170" s="136"/>
    </row>
    <row r="171" spans="1:8" s="52" customFormat="1" ht="17.5" x14ac:dyDescent="0.25">
      <c r="A171" s="153"/>
      <c r="B171" s="76">
        <v>169</v>
      </c>
      <c r="C171" s="136">
        <v>20203631</v>
      </c>
      <c r="D171" s="136">
        <v>0</v>
      </c>
      <c r="E171" s="136">
        <v>32</v>
      </c>
      <c r="F171" s="95">
        <f t="shared" si="6"/>
        <v>0</v>
      </c>
      <c r="G171" s="132">
        <f t="shared" si="7"/>
        <v>1</v>
      </c>
      <c r="H171" s="136"/>
    </row>
    <row r="172" spans="1:8" s="52" customFormat="1" ht="17.5" x14ac:dyDescent="0.25">
      <c r="A172" s="153"/>
      <c r="B172" s="76">
        <v>170</v>
      </c>
      <c r="C172" s="136">
        <v>20203632</v>
      </c>
      <c r="D172" s="136">
        <v>0</v>
      </c>
      <c r="E172" s="136">
        <v>32</v>
      </c>
      <c r="F172" s="95">
        <f t="shared" si="6"/>
        <v>0</v>
      </c>
      <c r="G172" s="132">
        <f t="shared" si="7"/>
        <v>1</v>
      </c>
      <c r="H172" s="136"/>
    </row>
    <row r="173" spans="1:8" s="52" customFormat="1" ht="17.5" x14ac:dyDescent="0.25">
      <c r="A173" s="153"/>
      <c r="B173" s="76">
        <v>171</v>
      </c>
      <c r="C173" s="136">
        <v>20203633</v>
      </c>
      <c r="D173" s="136">
        <v>0</v>
      </c>
      <c r="E173" s="136">
        <v>33</v>
      </c>
      <c r="F173" s="95">
        <f t="shared" si="6"/>
        <v>0</v>
      </c>
      <c r="G173" s="132">
        <f t="shared" si="7"/>
        <v>1</v>
      </c>
      <c r="H173" s="136"/>
    </row>
    <row r="174" spans="1:8" s="52" customFormat="1" ht="17.5" x14ac:dyDescent="0.25">
      <c r="A174" s="153"/>
      <c r="B174" s="72">
        <v>172</v>
      </c>
      <c r="C174" s="97">
        <v>20203634</v>
      </c>
      <c r="D174" s="97">
        <v>1</v>
      </c>
      <c r="E174" s="97">
        <v>30</v>
      </c>
      <c r="F174" s="235">
        <f t="shared" si="6"/>
        <v>3.3333333333333333E-2</v>
      </c>
      <c r="G174" s="53">
        <f t="shared" si="7"/>
        <v>75</v>
      </c>
      <c r="H174" s="97" t="s">
        <v>96</v>
      </c>
    </row>
    <row r="175" spans="1:8" s="52" customFormat="1" ht="17.5" x14ac:dyDescent="0.25">
      <c r="A175" s="153"/>
      <c r="B175" s="76">
        <v>173</v>
      </c>
      <c r="C175" s="136">
        <v>20203635</v>
      </c>
      <c r="D175" s="136">
        <v>0</v>
      </c>
      <c r="E175" s="136">
        <v>35</v>
      </c>
      <c r="F175" s="95">
        <f t="shared" si="6"/>
        <v>0</v>
      </c>
      <c r="G175" s="132">
        <f t="shared" si="7"/>
        <v>1</v>
      </c>
      <c r="H175" s="136"/>
    </row>
    <row r="176" spans="1:8" s="52" customFormat="1" ht="17.5" x14ac:dyDescent="0.25">
      <c r="A176" s="153"/>
      <c r="B176" s="76">
        <v>174</v>
      </c>
      <c r="C176" s="136">
        <v>20203641</v>
      </c>
      <c r="D176" s="136">
        <v>0</v>
      </c>
      <c r="E176" s="136">
        <v>42</v>
      </c>
      <c r="F176" s="95">
        <f t="shared" si="6"/>
        <v>0</v>
      </c>
      <c r="G176" s="132">
        <f t="shared" si="7"/>
        <v>1</v>
      </c>
      <c r="H176" s="136"/>
    </row>
    <row r="177" spans="1:8" s="52" customFormat="1" ht="17.5" x14ac:dyDescent="0.25">
      <c r="A177" s="153"/>
      <c r="B177" s="76">
        <v>175</v>
      </c>
      <c r="C177" s="136">
        <v>20212731</v>
      </c>
      <c r="D177" s="136">
        <v>0</v>
      </c>
      <c r="E177" s="136">
        <v>40</v>
      </c>
      <c r="F177" s="95">
        <f t="shared" si="6"/>
        <v>0</v>
      </c>
      <c r="G177" s="132">
        <f t="shared" si="7"/>
        <v>1</v>
      </c>
      <c r="H177" s="136"/>
    </row>
    <row r="178" spans="1:8" s="52" customFormat="1" ht="17.5" x14ac:dyDescent="0.25">
      <c r="A178" s="153"/>
      <c r="B178" s="76">
        <v>176</v>
      </c>
      <c r="C178" s="136">
        <v>20212831</v>
      </c>
      <c r="D178" s="136">
        <v>0</v>
      </c>
      <c r="E178" s="136">
        <v>41</v>
      </c>
      <c r="F178" s="95">
        <f t="shared" si="6"/>
        <v>0</v>
      </c>
      <c r="G178" s="132">
        <f t="shared" si="7"/>
        <v>1</v>
      </c>
      <c r="H178" s="136"/>
    </row>
    <row r="179" spans="1:8" s="52" customFormat="1" ht="17.5" x14ac:dyDescent="0.25">
      <c r="A179" s="153"/>
      <c r="B179" s="76">
        <v>177</v>
      </c>
      <c r="C179" s="136">
        <v>20212832</v>
      </c>
      <c r="D179" s="136">
        <v>0</v>
      </c>
      <c r="E179" s="136">
        <v>41</v>
      </c>
      <c r="F179" s="95">
        <f t="shared" si="6"/>
        <v>0</v>
      </c>
      <c r="G179" s="132">
        <f t="shared" si="7"/>
        <v>1</v>
      </c>
      <c r="H179" s="136"/>
    </row>
    <row r="180" spans="1:8" s="52" customFormat="1" ht="17.5" x14ac:dyDescent="0.25">
      <c r="A180" s="153"/>
      <c r="B180" s="76">
        <v>178</v>
      </c>
      <c r="C180" s="136">
        <v>20212841</v>
      </c>
      <c r="D180" s="136">
        <v>0</v>
      </c>
      <c r="E180" s="136">
        <v>45</v>
      </c>
      <c r="F180" s="95">
        <f t="shared" si="6"/>
        <v>0</v>
      </c>
      <c r="G180" s="132">
        <f t="shared" si="7"/>
        <v>1</v>
      </c>
      <c r="H180" s="136"/>
    </row>
    <row r="181" spans="1:8" s="52" customFormat="1" ht="17.5" x14ac:dyDescent="0.25">
      <c r="A181" s="153"/>
      <c r="B181" s="76">
        <v>179</v>
      </c>
      <c r="C181" s="136">
        <v>20212842</v>
      </c>
      <c r="D181" s="136">
        <v>0</v>
      </c>
      <c r="E181" s="136">
        <v>46</v>
      </c>
      <c r="F181" s="95">
        <f t="shared" ref="F181:F196" si="8">D181/E181</f>
        <v>0</v>
      </c>
      <c r="G181" s="132">
        <f t="shared" si="7"/>
        <v>1</v>
      </c>
      <c r="H181" s="136"/>
    </row>
    <row r="182" spans="1:8" s="52" customFormat="1" ht="17.5" x14ac:dyDescent="0.25">
      <c r="A182" s="153"/>
      <c r="B182" s="76">
        <v>180</v>
      </c>
      <c r="C182" s="136">
        <v>20212843</v>
      </c>
      <c r="D182" s="136">
        <v>0</v>
      </c>
      <c r="E182" s="136">
        <v>44</v>
      </c>
      <c r="F182" s="95">
        <f t="shared" si="8"/>
        <v>0</v>
      </c>
      <c r="G182" s="132">
        <f t="shared" si="7"/>
        <v>1</v>
      </c>
      <c r="H182" s="136"/>
    </row>
    <row r="183" spans="1:8" s="52" customFormat="1" ht="17.5" x14ac:dyDescent="0.25">
      <c r="A183" s="153"/>
      <c r="B183" s="76">
        <v>181</v>
      </c>
      <c r="C183" s="136">
        <v>20212931</v>
      </c>
      <c r="D183" s="136">
        <v>0</v>
      </c>
      <c r="E183" s="136">
        <v>47</v>
      </c>
      <c r="F183" s="95">
        <f t="shared" si="8"/>
        <v>0</v>
      </c>
      <c r="G183" s="132">
        <f t="shared" si="7"/>
        <v>1</v>
      </c>
      <c r="H183" s="136"/>
    </row>
    <row r="184" spans="1:8" s="52" customFormat="1" ht="17.5" x14ac:dyDescent="0.25">
      <c r="A184" s="153"/>
      <c r="B184" s="76">
        <v>182</v>
      </c>
      <c r="C184" s="136">
        <v>20212932</v>
      </c>
      <c r="D184" s="136">
        <v>0</v>
      </c>
      <c r="E184" s="136">
        <v>46</v>
      </c>
      <c r="F184" s="95">
        <f t="shared" si="8"/>
        <v>0</v>
      </c>
      <c r="G184" s="132">
        <f t="shared" si="7"/>
        <v>1</v>
      </c>
      <c r="H184" s="136"/>
    </row>
    <row r="185" spans="1:8" s="52" customFormat="1" ht="17.5" x14ac:dyDescent="0.25">
      <c r="A185" s="153"/>
      <c r="B185" s="76">
        <v>183</v>
      </c>
      <c r="C185" s="136">
        <v>20212933</v>
      </c>
      <c r="D185" s="136">
        <v>0</v>
      </c>
      <c r="E185" s="136">
        <v>40</v>
      </c>
      <c r="F185" s="95">
        <f t="shared" si="8"/>
        <v>0</v>
      </c>
      <c r="G185" s="132">
        <f t="shared" si="7"/>
        <v>1</v>
      </c>
      <c r="H185" s="136"/>
    </row>
    <row r="186" spans="1:8" s="52" customFormat="1" ht="17.5" x14ac:dyDescent="0.25">
      <c r="A186" s="153"/>
      <c r="B186" s="76">
        <v>184</v>
      </c>
      <c r="C186" s="136">
        <v>20212941</v>
      </c>
      <c r="D186" s="136">
        <v>0</v>
      </c>
      <c r="E186" s="136">
        <v>41</v>
      </c>
      <c r="F186" s="95">
        <f t="shared" si="8"/>
        <v>0</v>
      </c>
      <c r="G186" s="132">
        <f t="shared" ref="G186:G196" si="9">RANK(F186,$F$121:$F$196,1)</f>
        <v>1</v>
      </c>
      <c r="H186" s="136"/>
    </row>
    <row r="187" spans="1:8" s="52" customFormat="1" ht="17.5" x14ac:dyDescent="0.25">
      <c r="A187" s="153"/>
      <c r="B187" s="72">
        <v>185</v>
      </c>
      <c r="C187" s="97">
        <v>20213031</v>
      </c>
      <c r="D187" s="97">
        <v>10</v>
      </c>
      <c r="E187" s="97">
        <v>45</v>
      </c>
      <c r="F187" s="235">
        <f t="shared" si="8"/>
        <v>0.22222222222222221</v>
      </c>
      <c r="G187" s="53">
        <f t="shared" si="9"/>
        <v>76</v>
      </c>
      <c r="H187" s="97" t="s">
        <v>451</v>
      </c>
    </row>
    <row r="188" spans="1:8" s="52" customFormat="1" ht="17.5" x14ac:dyDescent="0.25">
      <c r="A188" s="153"/>
      <c r="B188" s="76">
        <v>186</v>
      </c>
      <c r="C188" s="136">
        <v>20213032</v>
      </c>
      <c r="D188" s="136">
        <v>0</v>
      </c>
      <c r="E188" s="136">
        <v>35</v>
      </c>
      <c r="F188" s="95">
        <f t="shared" si="8"/>
        <v>0</v>
      </c>
      <c r="G188" s="132">
        <f t="shared" si="9"/>
        <v>1</v>
      </c>
      <c r="H188" s="136"/>
    </row>
    <row r="189" spans="1:8" s="52" customFormat="1" ht="17.5" x14ac:dyDescent="0.25">
      <c r="A189" s="153"/>
      <c r="B189" s="76">
        <v>187</v>
      </c>
      <c r="C189" s="136">
        <v>20213033</v>
      </c>
      <c r="D189" s="136">
        <v>0</v>
      </c>
      <c r="E189" s="136">
        <v>35</v>
      </c>
      <c r="F189" s="95">
        <f t="shared" si="8"/>
        <v>0</v>
      </c>
      <c r="G189" s="132">
        <f t="shared" si="9"/>
        <v>1</v>
      </c>
      <c r="H189" s="136"/>
    </row>
    <row r="190" spans="1:8" s="52" customFormat="1" ht="17.5" x14ac:dyDescent="0.25">
      <c r="A190" s="153"/>
      <c r="B190" s="72">
        <v>188</v>
      </c>
      <c r="C190" s="97">
        <v>20213631</v>
      </c>
      <c r="D190" s="97">
        <v>1</v>
      </c>
      <c r="E190" s="97">
        <v>45</v>
      </c>
      <c r="F190" s="235">
        <f t="shared" si="8"/>
        <v>2.2222222222222223E-2</v>
      </c>
      <c r="G190" s="53">
        <f t="shared" si="9"/>
        <v>74</v>
      </c>
      <c r="H190" s="97" t="s">
        <v>96</v>
      </c>
    </row>
    <row r="191" spans="1:8" s="52" customFormat="1" ht="17.5" x14ac:dyDescent="0.25">
      <c r="A191" s="153"/>
      <c r="B191" s="76">
        <v>189</v>
      </c>
      <c r="C191" s="136">
        <v>20213632</v>
      </c>
      <c r="D191" s="136">
        <v>0</v>
      </c>
      <c r="E191" s="136">
        <v>45</v>
      </c>
      <c r="F191" s="95">
        <f t="shared" si="8"/>
        <v>0</v>
      </c>
      <c r="G191" s="132">
        <f t="shared" si="9"/>
        <v>1</v>
      </c>
      <c r="H191" s="136"/>
    </row>
    <row r="192" spans="1:8" s="52" customFormat="1" ht="17.5" x14ac:dyDescent="0.25">
      <c r="A192" s="153"/>
      <c r="B192" s="76">
        <v>190</v>
      </c>
      <c r="C192" s="136">
        <v>20213633</v>
      </c>
      <c r="D192" s="136">
        <v>0</v>
      </c>
      <c r="E192" s="136">
        <v>46</v>
      </c>
      <c r="F192" s="95">
        <f t="shared" si="8"/>
        <v>0</v>
      </c>
      <c r="G192" s="132">
        <f t="shared" si="9"/>
        <v>1</v>
      </c>
      <c r="H192" s="136"/>
    </row>
    <row r="193" spans="1:8" s="52" customFormat="1" ht="17.5" x14ac:dyDescent="0.25">
      <c r="A193" s="153"/>
      <c r="B193" s="76">
        <v>191</v>
      </c>
      <c r="C193" s="136">
        <v>20213634</v>
      </c>
      <c r="D193" s="136">
        <v>0</v>
      </c>
      <c r="E193" s="136">
        <v>45</v>
      </c>
      <c r="F193" s="95">
        <f t="shared" si="8"/>
        <v>0</v>
      </c>
      <c r="G193" s="132">
        <f t="shared" si="9"/>
        <v>1</v>
      </c>
      <c r="H193" s="136"/>
    </row>
    <row r="194" spans="1:8" s="52" customFormat="1" ht="17.5" x14ac:dyDescent="0.25">
      <c r="A194" s="153"/>
      <c r="B194" s="76">
        <v>192</v>
      </c>
      <c r="C194" s="136">
        <v>20213635</v>
      </c>
      <c r="D194" s="136">
        <v>0</v>
      </c>
      <c r="E194" s="136">
        <v>41</v>
      </c>
      <c r="F194" s="95">
        <f t="shared" si="8"/>
        <v>0</v>
      </c>
      <c r="G194" s="132">
        <f t="shared" si="9"/>
        <v>1</v>
      </c>
      <c r="H194" s="136"/>
    </row>
    <row r="195" spans="1:8" s="52" customFormat="1" ht="17.5" x14ac:dyDescent="0.25">
      <c r="A195" s="153"/>
      <c r="B195" s="76">
        <v>193</v>
      </c>
      <c r="C195" s="136">
        <v>20213641</v>
      </c>
      <c r="D195" s="136">
        <v>0</v>
      </c>
      <c r="E195" s="136">
        <v>41</v>
      </c>
      <c r="F195" s="95">
        <f t="shared" si="8"/>
        <v>0</v>
      </c>
      <c r="G195" s="132">
        <f t="shared" si="9"/>
        <v>1</v>
      </c>
      <c r="H195" s="136"/>
    </row>
    <row r="196" spans="1:8" s="52" customFormat="1" ht="17.5" x14ac:dyDescent="0.25">
      <c r="A196" s="153"/>
      <c r="B196" s="76">
        <v>194</v>
      </c>
      <c r="C196" s="136">
        <v>20213642</v>
      </c>
      <c r="D196" s="136">
        <v>0</v>
      </c>
      <c r="E196" s="136">
        <v>46</v>
      </c>
      <c r="F196" s="95">
        <f t="shared" si="8"/>
        <v>0</v>
      </c>
      <c r="G196" s="132">
        <f t="shared" si="9"/>
        <v>1</v>
      </c>
      <c r="H196" s="136"/>
    </row>
    <row r="197" spans="1:8" s="52" customFormat="1" ht="17.5" x14ac:dyDescent="0.25">
      <c r="A197" s="231" t="s">
        <v>69</v>
      </c>
      <c r="B197" s="76">
        <v>195</v>
      </c>
      <c r="C197" s="136">
        <v>20182331</v>
      </c>
      <c r="D197" s="136">
        <v>0</v>
      </c>
      <c r="E197" s="136">
        <v>43</v>
      </c>
      <c r="F197" s="120">
        <f>D197/E197</f>
        <v>0</v>
      </c>
      <c r="G197" s="136">
        <f>RANK(F197,$F$197:$F$205,1)</f>
        <v>1</v>
      </c>
      <c r="H197" s="122"/>
    </row>
    <row r="198" spans="1:8" s="52" customFormat="1" ht="17.5" x14ac:dyDescent="0.25">
      <c r="A198" s="150"/>
      <c r="B198" s="76">
        <v>196</v>
      </c>
      <c r="C198" s="136">
        <v>20182332</v>
      </c>
      <c r="D198" s="136">
        <v>0</v>
      </c>
      <c r="E198" s="136">
        <v>36</v>
      </c>
      <c r="F198" s="120">
        <f t="shared" ref="F198:F205" si="10">D198/E198</f>
        <v>0</v>
      </c>
      <c r="G198" s="136">
        <f t="shared" ref="G198:G205" si="11">RANK(F198,$F$197:$F$205,1)</f>
        <v>1</v>
      </c>
      <c r="H198" s="122"/>
    </row>
    <row r="199" spans="1:8" s="43" customFormat="1" ht="17.5" x14ac:dyDescent="0.25">
      <c r="A199" s="150"/>
      <c r="B199" s="76">
        <v>197</v>
      </c>
      <c r="C199" s="136">
        <v>20192331</v>
      </c>
      <c r="D199" s="136">
        <v>0</v>
      </c>
      <c r="E199" s="136">
        <v>37</v>
      </c>
      <c r="F199" s="120">
        <f t="shared" si="10"/>
        <v>0</v>
      </c>
      <c r="G199" s="136">
        <f t="shared" si="11"/>
        <v>1</v>
      </c>
      <c r="H199" s="122"/>
    </row>
    <row r="200" spans="1:8" s="43" customFormat="1" ht="17.5" x14ac:dyDescent="0.25">
      <c r="A200" s="150"/>
      <c r="B200" s="76">
        <v>198</v>
      </c>
      <c r="C200" s="136">
        <v>20192332</v>
      </c>
      <c r="D200" s="136">
        <v>0</v>
      </c>
      <c r="E200" s="136">
        <v>34</v>
      </c>
      <c r="F200" s="120">
        <f t="shared" si="10"/>
        <v>0</v>
      </c>
      <c r="G200" s="136">
        <f t="shared" si="11"/>
        <v>1</v>
      </c>
      <c r="H200" s="122"/>
    </row>
    <row r="201" spans="1:8" s="43" customFormat="1" ht="17.5" x14ac:dyDescent="0.25">
      <c r="A201" s="150"/>
      <c r="B201" s="72">
        <v>199</v>
      </c>
      <c r="C201" s="97">
        <v>20202331</v>
      </c>
      <c r="D201" s="97">
        <v>2</v>
      </c>
      <c r="E201" s="97">
        <v>38</v>
      </c>
      <c r="F201" s="121">
        <f t="shared" si="10"/>
        <v>5.2631578947368418E-2</v>
      </c>
      <c r="G201" s="97">
        <f t="shared" si="11"/>
        <v>8</v>
      </c>
      <c r="H201" s="53" t="s">
        <v>96</v>
      </c>
    </row>
    <row r="202" spans="1:8" s="43" customFormat="1" ht="17.5" x14ac:dyDescent="0.25">
      <c r="A202" s="150"/>
      <c r="B202" s="72">
        <v>200</v>
      </c>
      <c r="C202" s="97">
        <v>20202332</v>
      </c>
      <c r="D202" s="97">
        <v>6</v>
      </c>
      <c r="E202" s="97">
        <v>37</v>
      </c>
      <c r="F202" s="121">
        <f t="shared" si="10"/>
        <v>0.16216216216216217</v>
      </c>
      <c r="G202" s="97">
        <f t="shared" si="11"/>
        <v>9</v>
      </c>
      <c r="H202" s="53" t="s">
        <v>96</v>
      </c>
    </row>
    <row r="203" spans="1:8" s="43" customFormat="1" ht="17.5" x14ac:dyDescent="0.25">
      <c r="A203" s="150"/>
      <c r="B203" s="76">
        <v>201</v>
      </c>
      <c r="C203" s="136">
        <v>20212331</v>
      </c>
      <c r="D203" s="136">
        <v>0</v>
      </c>
      <c r="E203" s="136">
        <v>32</v>
      </c>
      <c r="F203" s="120">
        <f t="shared" si="10"/>
        <v>0</v>
      </c>
      <c r="G203" s="136">
        <f t="shared" si="11"/>
        <v>1</v>
      </c>
      <c r="H203" s="122"/>
    </row>
    <row r="204" spans="1:8" s="43" customFormat="1" ht="17.5" x14ac:dyDescent="0.25">
      <c r="A204" s="150"/>
      <c r="B204" s="76">
        <v>202</v>
      </c>
      <c r="C204" s="136">
        <v>20212332</v>
      </c>
      <c r="D204" s="136">
        <v>0</v>
      </c>
      <c r="E204" s="136">
        <v>32</v>
      </c>
      <c r="F204" s="120">
        <f t="shared" si="10"/>
        <v>0</v>
      </c>
      <c r="G204" s="136">
        <f t="shared" si="11"/>
        <v>1</v>
      </c>
      <c r="H204" s="122"/>
    </row>
    <row r="205" spans="1:8" s="43" customFormat="1" ht="17.5" x14ac:dyDescent="0.25">
      <c r="A205" s="155"/>
      <c r="B205" s="76">
        <v>203</v>
      </c>
      <c r="C205" s="136">
        <v>20212333</v>
      </c>
      <c r="D205" s="136">
        <v>0</v>
      </c>
      <c r="E205" s="136">
        <v>30</v>
      </c>
      <c r="F205" s="120">
        <f t="shared" si="10"/>
        <v>0</v>
      </c>
      <c r="G205" s="136">
        <f t="shared" si="11"/>
        <v>1</v>
      </c>
      <c r="H205" s="122"/>
    </row>
    <row r="206" spans="1:8" ht="17.5" x14ac:dyDescent="0.25">
      <c r="A206" s="79"/>
      <c r="B206" s="80"/>
      <c r="C206" s="79"/>
      <c r="D206" s="79"/>
      <c r="E206" s="79"/>
      <c r="F206" s="106"/>
      <c r="G206" s="79"/>
      <c r="H206" s="116"/>
    </row>
    <row r="207" spans="1:8" ht="17.5" x14ac:dyDescent="0.25">
      <c r="A207" s="56"/>
      <c r="B207" s="57"/>
      <c r="C207" s="56"/>
      <c r="D207" s="56"/>
      <c r="E207" s="56"/>
      <c r="F207" s="107"/>
      <c r="G207" s="56"/>
    </row>
    <row r="208" spans="1:8" ht="17.5" x14ac:dyDescent="0.25">
      <c r="A208" s="56"/>
      <c r="B208" s="57"/>
      <c r="C208" s="56"/>
      <c r="D208" s="56"/>
      <c r="E208" s="56"/>
      <c r="F208" s="107"/>
      <c r="G208" s="56"/>
    </row>
    <row r="209" spans="1:7" ht="17.5" x14ac:dyDescent="0.25">
      <c r="A209" s="56"/>
      <c r="B209" s="57"/>
      <c r="C209" s="56"/>
      <c r="D209" s="56"/>
      <c r="E209" s="56"/>
      <c r="F209" s="107"/>
      <c r="G209" s="56"/>
    </row>
    <row r="210" spans="1:7" ht="17.5" x14ac:dyDescent="0.25">
      <c r="A210" s="56"/>
      <c r="B210" s="57"/>
      <c r="C210" s="56"/>
      <c r="D210" s="56"/>
      <c r="E210" s="56"/>
      <c r="F210" s="107"/>
      <c r="G210" s="56"/>
    </row>
    <row r="211" spans="1:7" ht="17.5" x14ac:dyDescent="0.25">
      <c r="A211" s="56"/>
      <c r="B211" s="57"/>
      <c r="C211" s="56"/>
      <c r="D211" s="56"/>
      <c r="E211" s="56"/>
      <c r="F211" s="107"/>
      <c r="G211" s="56"/>
    </row>
    <row r="212" spans="1:7" ht="17.5" x14ac:dyDescent="0.25">
      <c r="A212" s="56"/>
      <c r="B212" s="57"/>
      <c r="C212" s="56"/>
      <c r="D212" s="56"/>
      <c r="E212" s="56"/>
      <c r="F212" s="107"/>
      <c r="G212" s="56"/>
    </row>
    <row r="213" spans="1:7" ht="17.5" x14ac:dyDescent="0.25">
      <c r="A213" s="56"/>
      <c r="B213" s="57"/>
      <c r="C213" s="56"/>
      <c r="D213" s="56"/>
      <c r="E213" s="56"/>
      <c r="F213" s="107"/>
      <c r="G213" s="56"/>
    </row>
    <row r="214" spans="1:7" ht="17.5" x14ac:dyDescent="0.25">
      <c r="A214" s="56"/>
      <c r="B214" s="57"/>
      <c r="C214" s="56"/>
      <c r="D214" s="56"/>
      <c r="E214" s="56"/>
      <c r="F214" s="107"/>
      <c r="G214" s="56"/>
    </row>
    <row r="215" spans="1:7" ht="17.5" x14ac:dyDescent="0.25">
      <c r="A215" s="56"/>
      <c r="B215" s="57"/>
      <c r="C215" s="56"/>
      <c r="D215" s="56"/>
      <c r="E215" s="56"/>
      <c r="F215" s="107"/>
      <c r="G215" s="56"/>
    </row>
    <row r="216" spans="1:7" ht="17.5" x14ac:dyDescent="0.25">
      <c r="A216" s="56"/>
      <c r="B216" s="57"/>
      <c r="C216" s="56"/>
      <c r="D216" s="56"/>
      <c r="E216" s="56"/>
      <c r="F216" s="107"/>
      <c r="G216" s="56"/>
    </row>
    <row r="217" spans="1:7" ht="17.5" x14ac:dyDescent="0.25">
      <c r="A217" s="56"/>
      <c r="B217" s="57"/>
      <c r="C217" s="56"/>
      <c r="D217" s="56"/>
      <c r="E217" s="56"/>
      <c r="F217" s="107"/>
      <c r="G217" s="56"/>
    </row>
    <row r="218" spans="1:7" ht="17.5" x14ac:dyDescent="0.25">
      <c r="A218" s="56"/>
      <c r="B218" s="57"/>
      <c r="C218" s="56"/>
      <c r="D218" s="56"/>
      <c r="E218" s="56"/>
      <c r="F218" s="107"/>
      <c r="G218" s="56"/>
    </row>
    <row r="219" spans="1:7" ht="17.5" x14ac:dyDescent="0.25">
      <c r="A219" s="56"/>
      <c r="B219" s="57"/>
      <c r="C219" s="56"/>
      <c r="D219" s="56"/>
      <c r="E219" s="56"/>
      <c r="F219" s="107"/>
      <c r="G219" s="56"/>
    </row>
    <row r="220" spans="1:7" ht="17.5" x14ac:dyDescent="0.25">
      <c r="A220" s="56"/>
      <c r="B220" s="57"/>
      <c r="C220" s="56"/>
      <c r="D220" s="56"/>
      <c r="E220" s="56"/>
      <c r="F220" s="107"/>
      <c r="G220" s="56"/>
    </row>
    <row r="221" spans="1:7" ht="17.5" x14ac:dyDescent="0.25">
      <c r="A221" s="56"/>
      <c r="B221" s="57"/>
      <c r="C221" s="56"/>
      <c r="D221" s="56"/>
      <c r="E221" s="56"/>
      <c r="F221" s="107"/>
      <c r="G221" s="56"/>
    </row>
    <row r="222" spans="1:7" ht="17.5" x14ac:dyDescent="0.25">
      <c r="A222" s="56"/>
      <c r="B222" s="57"/>
      <c r="C222" s="56"/>
      <c r="D222" s="56"/>
      <c r="E222" s="56"/>
      <c r="F222" s="107"/>
      <c r="G222" s="56"/>
    </row>
    <row r="223" spans="1:7" ht="17.5" x14ac:dyDescent="0.25">
      <c r="A223" s="56"/>
      <c r="B223" s="57"/>
      <c r="C223" s="56"/>
      <c r="D223" s="56"/>
      <c r="E223" s="56"/>
      <c r="F223" s="107"/>
      <c r="G223" s="56"/>
    </row>
    <row r="224" spans="1:7" ht="17.5" x14ac:dyDescent="0.25">
      <c r="A224" s="56"/>
      <c r="B224" s="57"/>
      <c r="C224" s="56"/>
      <c r="D224" s="56"/>
      <c r="E224" s="56"/>
      <c r="F224" s="107"/>
      <c r="G224" s="56"/>
    </row>
    <row r="225" spans="1:7" ht="17.5" x14ac:dyDescent="0.25">
      <c r="A225" s="56"/>
      <c r="B225" s="57"/>
      <c r="C225" s="56"/>
      <c r="D225" s="56"/>
      <c r="E225" s="56"/>
      <c r="F225" s="107"/>
      <c r="G225" s="56"/>
    </row>
    <row r="226" spans="1:7" ht="17.5" x14ac:dyDescent="0.25">
      <c r="A226" s="56"/>
      <c r="B226" s="57"/>
      <c r="C226" s="56"/>
      <c r="D226" s="56"/>
      <c r="E226" s="56"/>
      <c r="F226" s="107"/>
      <c r="G226" s="56"/>
    </row>
    <row r="227" spans="1:7" ht="17.5" x14ac:dyDescent="0.25">
      <c r="A227" s="56"/>
      <c r="B227" s="57"/>
      <c r="C227" s="56"/>
      <c r="D227" s="56"/>
      <c r="E227" s="56"/>
      <c r="F227" s="107"/>
      <c r="G227" s="56"/>
    </row>
    <row r="228" spans="1:7" ht="17.5" x14ac:dyDescent="0.25">
      <c r="A228" s="56"/>
      <c r="B228" s="57"/>
      <c r="C228" s="56"/>
      <c r="D228" s="56"/>
      <c r="E228" s="56"/>
      <c r="F228" s="107"/>
      <c r="G228" s="56"/>
    </row>
    <row r="229" spans="1:7" ht="17.5" x14ac:dyDescent="0.25">
      <c r="A229" s="56"/>
      <c r="B229" s="57"/>
      <c r="C229" s="56"/>
      <c r="D229" s="56"/>
      <c r="E229" s="56"/>
      <c r="F229" s="107"/>
      <c r="G229" s="56"/>
    </row>
    <row r="230" spans="1:7" ht="17.5" x14ac:dyDescent="0.25">
      <c r="A230" s="56"/>
      <c r="B230" s="57"/>
      <c r="C230" s="56"/>
      <c r="D230" s="56"/>
      <c r="E230" s="56"/>
      <c r="F230" s="107"/>
      <c r="G230" s="56"/>
    </row>
    <row r="231" spans="1:7" ht="17.5" x14ac:dyDescent="0.25">
      <c r="A231" s="56"/>
      <c r="B231" s="57"/>
      <c r="C231" s="56"/>
      <c r="D231" s="56"/>
      <c r="E231" s="56"/>
      <c r="F231" s="107"/>
      <c r="G231" s="56"/>
    </row>
    <row r="232" spans="1:7" ht="17.5" x14ac:dyDescent="0.25">
      <c r="A232" s="56"/>
      <c r="B232" s="57"/>
      <c r="C232" s="56"/>
      <c r="D232" s="56"/>
      <c r="E232" s="56"/>
      <c r="F232" s="107"/>
      <c r="G232" s="56"/>
    </row>
    <row r="233" spans="1:7" ht="17.5" x14ac:dyDescent="0.25">
      <c r="A233" s="56"/>
      <c r="B233" s="57"/>
      <c r="C233" s="56"/>
      <c r="D233" s="56"/>
      <c r="E233" s="56"/>
      <c r="F233" s="107"/>
      <c r="G233" s="56"/>
    </row>
    <row r="234" spans="1:7" ht="17.5" x14ac:dyDescent="0.25">
      <c r="A234" s="56"/>
      <c r="B234" s="57"/>
      <c r="C234" s="56"/>
      <c r="D234" s="56"/>
      <c r="E234" s="56"/>
      <c r="F234" s="107"/>
      <c r="G234" s="56"/>
    </row>
    <row r="235" spans="1:7" ht="17.5" x14ac:dyDescent="0.25">
      <c r="A235" s="56"/>
      <c r="B235" s="57"/>
      <c r="C235" s="56"/>
      <c r="D235" s="56"/>
      <c r="E235" s="56"/>
      <c r="F235" s="107"/>
      <c r="G235" s="56"/>
    </row>
    <row r="236" spans="1:7" ht="17.5" x14ac:dyDescent="0.25">
      <c r="A236" s="56"/>
      <c r="B236" s="57"/>
      <c r="C236" s="56"/>
      <c r="D236" s="56"/>
      <c r="E236" s="56"/>
      <c r="F236" s="107"/>
      <c r="G236" s="56"/>
    </row>
    <row r="237" spans="1:7" ht="17.5" x14ac:dyDescent="0.25">
      <c r="A237" s="56"/>
      <c r="B237" s="57"/>
      <c r="C237" s="56"/>
      <c r="D237" s="56"/>
      <c r="E237" s="56"/>
      <c r="F237" s="107"/>
      <c r="G237" s="56"/>
    </row>
    <row r="238" spans="1:7" ht="17.5" x14ac:dyDescent="0.25">
      <c r="A238" s="56"/>
      <c r="B238" s="57"/>
      <c r="C238" s="56"/>
      <c r="D238" s="56"/>
      <c r="E238" s="56"/>
      <c r="F238" s="107"/>
      <c r="G238" s="56"/>
    </row>
    <row r="239" spans="1:7" ht="17.5" x14ac:dyDescent="0.25">
      <c r="A239" s="56"/>
      <c r="B239" s="57"/>
      <c r="C239" s="56"/>
      <c r="D239" s="56"/>
      <c r="E239" s="56"/>
      <c r="F239" s="107"/>
      <c r="G239" s="56"/>
    </row>
    <row r="240" spans="1:7" ht="17.5" x14ac:dyDescent="0.25">
      <c r="A240" s="56"/>
      <c r="B240" s="57"/>
      <c r="C240" s="56"/>
      <c r="D240" s="56"/>
      <c r="E240" s="56"/>
      <c r="F240" s="107"/>
      <c r="G240" s="56"/>
    </row>
    <row r="241" spans="1:7" ht="17.5" x14ac:dyDescent="0.25">
      <c r="A241" s="56"/>
      <c r="B241" s="57"/>
      <c r="C241" s="56"/>
      <c r="D241" s="56"/>
      <c r="E241" s="56"/>
      <c r="F241" s="107"/>
      <c r="G241" s="56"/>
    </row>
    <row r="242" spans="1:7" ht="17.5" x14ac:dyDescent="0.25">
      <c r="A242" s="56"/>
      <c r="B242" s="57"/>
      <c r="C242" s="56"/>
      <c r="D242" s="56"/>
      <c r="E242" s="56"/>
      <c r="F242" s="107"/>
      <c r="G242" s="56"/>
    </row>
    <row r="243" spans="1:7" ht="17.5" x14ac:dyDescent="0.25">
      <c r="A243" s="56"/>
      <c r="B243" s="57"/>
      <c r="C243" s="56"/>
      <c r="D243" s="56"/>
      <c r="E243" s="56"/>
      <c r="F243" s="107"/>
      <c r="G243" s="56"/>
    </row>
    <row r="244" spans="1:7" ht="17.5" x14ac:dyDescent="0.25">
      <c r="A244" s="56"/>
      <c r="B244" s="57"/>
      <c r="C244" s="56"/>
      <c r="D244" s="56"/>
      <c r="E244" s="56"/>
      <c r="F244" s="107"/>
      <c r="G244" s="56"/>
    </row>
    <row r="245" spans="1:7" ht="17.5" x14ac:dyDescent="0.25">
      <c r="A245" s="56"/>
      <c r="B245" s="57"/>
      <c r="C245" s="56"/>
      <c r="D245" s="56"/>
      <c r="E245" s="56"/>
      <c r="F245" s="107"/>
      <c r="G245" s="56"/>
    </row>
    <row r="246" spans="1:7" ht="17.5" x14ac:dyDescent="0.25">
      <c r="A246" s="56"/>
      <c r="B246" s="57"/>
      <c r="C246" s="56"/>
      <c r="D246" s="56"/>
      <c r="E246" s="56"/>
      <c r="F246" s="107"/>
      <c r="G246" s="56"/>
    </row>
    <row r="247" spans="1:7" ht="17.5" x14ac:dyDescent="0.25">
      <c r="A247" s="56"/>
      <c r="B247" s="57"/>
      <c r="C247" s="56"/>
      <c r="D247" s="56"/>
      <c r="E247" s="56"/>
      <c r="F247" s="107"/>
      <c r="G247" s="56"/>
    </row>
    <row r="248" spans="1:7" ht="17.5" x14ac:dyDescent="0.25">
      <c r="A248" s="56"/>
      <c r="B248" s="57"/>
      <c r="C248" s="56"/>
      <c r="D248" s="56"/>
      <c r="E248" s="56"/>
      <c r="F248" s="107"/>
      <c r="G248" s="56"/>
    </row>
    <row r="249" spans="1:7" ht="17.5" x14ac:dyDescent="0.25">
      <c r="A249" s="56"/>
      <c r="B249" s="57"/>
      <c r="C249" s="56"/>
      <c r="D249" s="56"/>
      <c r="E249" s="56"/>
      <c r="F249" s="107"/>
      <c r="G249" s="56"/>
    </row>
    <row r="250" spans="1:7" ht="17.5" x14ac:dyDescent="0.25">
      <c r="A250" s="56"/>
      <c r="B250" s="57"/>
      <c r="C250" s="56"/>
      <c r="D250" s="56"/>
      <c r="E250" s="56"/>
      <c r="F250" s="107"/>
      <c r="G250" s="56"/>
    </row>
    <row r="251" spans="1:7" ht="17.5" x14ac:dyDescent="0.25">
      <c r="A251" s="56"/>
      <c r="B251" s="57"/>
      <c r="C251" s="56"/>
      <c r="D251" s="56"/>
      <c r="E251" s="56"/>
      <c r="F251" s="107"/>
      <c r="G251" s="56"/>
    </row>
    <row r="252" spans="1:7" ht="17.5" x14ac:dyDescent="0.25">
      <c r="A252" s="56"/>
      <c r="B252" s="57"/>
      <c r="C252" s="56"/>
      <c r="D252" s="56"/>
      <c r="E252" s="56"/>
      <c r="F252" s="107"/>
      <c r="G252" s="56"/>
    </row>
    <row r="253" spans="1:7" ht="17.5" x14ac:dyDescent="0.25">
      <c r="A253" s="56"/>
      <c r="B253" s="57"/>
      <c r="C253" s="56"/>
      <c r="D253" s="56"/>
      <c r="E253" s="56"/>
      <c r="F253" s="107"/>
      <c r="G253" s="56"/>
    </row>
    <row r="254" spans="1:7" ht="17.5" x14ac:dyDescent="0.25">
      <c r="A254" s="56"/>
      <c r="B254" s="57"/>
      <c r="C254" s="56"/>
      <c r="D254" s="56"/>
      <c r="E254" s="56"/>
      <c r="F254" s="107"/>
      <c r="G254" s="56"/>
    </row>
    <row r="255" spans="1:7" ht="17.5" x14ac:dyDescent="0.25">
      <c r="A255" s="56"/>
      <c r="B255" s="57"/>
      <c r="C255" s="56"/>
      <c r="D255" s="56"/>
      <c r="E255" s="56"/>
      <c r="F255" s="107"/>
      <c r="G255" s="56"/>
    </row>
    <row r="256" spans="1:7" ht="17.5" x14ac:dyDescent="0.25">
      <c r="A256" s="56"/>
      <c r="B256" s="57"/>
      <c r="C256" s="56"/>
      <c r="D256" s="56"/>
      <c r="E256" s="56"/>
      <c r="F256" s="107"/>
      <c r="G256" s="56"/>
    </row>
    <row r="257" spans="1:7" ht="17.5" x14ac:dyDescent="0.25">
      <c r="A257" s="56"/>
      <c r="B257" s="57"/>
      <c r="C257" s="56"/>
      <c r="D257" s="56"/>
      <c r="E257" s="56"/>
      <c r="F257" s="107"/>
      <c r="G257" s="56"/>
    </row>
    <row r="258" spans="1:7" ht="17.5" x14ac:dyDescent="0.25">
      <c r="A258" s="56"/>
      <c r="B258" s="57"/>
      <c r="C258" s="56"/>
      <c r="D258" s="56"/>
      <c r="E258" s="56"/>
      <c r="F258" s="107"/>
      <c r="G258" s="56"/>
    </row>
    <row r="259" spans="1:7" ht="17.5" x14ac:dyDescent="0.25">
      <c r="A259" s="56"/>
      <c r="B259" s="57"/>
      <c r="C259" s="56"/>
      <c r="D259" s="56"/>
      <c r="E259" s="56"/>
      <c r="F259" s="107"/>
      <c r="G259" s="56"/>
    </row>
    <row r="260" spans="1:7" ht="17.5" x14ac:dyDescent="0.25">
      <c r="A260" s="56"/>
      <c r="B260" s="57"/>
      <c r="C260" s="56"/>
      <c r="D260" s="56"/>
      <c r="E260" s="56"/>
      <c r="F260" s="107"/>
      <c r="G260" s="56"/>
    </row>
    <row r="261" spans="1:7" ht="17.5" x14ac:dyDescent="0.25">
      <c r="A261" s="56"/>
      <c r="B261" s="57"/>
      <c r="C261" s="56"/>
      <c r="D261" s="56"/>
      <c r="E261" s="56"/>
      <c r="F261" s="107"/>
      <c r="G261" s="56"/>
    </row>
    <row r="262" spans="1:7" ht="17.5" x14ac:dyDescent="0.25">
      <c r="A262" s="56"/>
      <c r="B262" s="57"/>
      <c r="C262" s="56"/>
      <c r="D262" s="56"/>
      <c r="E262" s="56"/>
      <c r="F262" s="107"/>
      <c r="G262" s="56"/>
    </row>
    <row r="263" spans="1:7" ht="17.5" x14ac:dyDescent="0.25">
      <c r="A263" s="56"/>
      <c r="B263" s="57"/>
      <c r="C263" s="56"/>
      <c r="D263" s="56"/>
      <c r="E263" s="56"/>
      <c r="F263" s="107"/>
      <c r="G263" s="56"/>
    </row>
    <row r="264" spans="1:7" ht="17.5" x14ac:dyDescent="0.25">
      <c r="A264" s="56"/>
      <c r="B264" s="57"/>
      <c r="C264" s="56"/>
      <c r="D264" s="56"/>
      <c r="E264" s="56"/>
      <c r="F264" s="107"/>
      <c r="G264" s="56"/>
    </row>
    <row r="265" spans="1:7" ht="17.5" x14ac:dyDescent="0.25">
      <c r="A265" s="56"/>
      <c r="B265" s="57"/>
      <c r="C265" s="56"/>
      <c r="D265" s="56"/>
      <c r="E265" s="56"/>
      <c r="F265" s="107"/>
      <c r="G265" s="56"/>
    </row>
    <row r="266" spans="1:7" ht="17.5" x14ac:dyDescent="0.25">
      <c r="A266" s="56"/>
      <c r="B266" s="57"/>
      <c r="C266" s="56"/>
      <c r="D266" s="56"/>
      <c r="E266" s="56"/>
      <c r="F266" s="107"/>
      <c r="G266" s="56"/>
    </row>
    <row r="267" spans="1:7" ht="17.5" x14ac:dyDescent="0.25">
      <c r="A267" s="56"/>
      <c r="B267" s="57"/>
      <c r="C267" s="56"/>
      <c r="D267" s="56"/>
      <c r="E267" s="56"/>
      <c r="F267" s="107"/>
      <c r="G267" s="56"/>
    </row>
    <row r="268" spans="1:7" ht="17.5" x14ac:dyDescent="0.25">
      <c r="A268" s="56"/>
      <c r="B268" s="57"/>
      <c r="C268" s="56"/>
      <c r="D268" s="56"/>
      <c r="E268" s="56"/>
      <c r="F268" s="107"/>
      <c r="G268" s="56"/>
    </row>
    <row r="269" spans="1:7" ht="17.5" x14ac:dyDescent="0.25">
      <c r="A269" s="56"/>
      <c r="B269" s="57"/>
      <c r="C269" s="56"/>
      <c r="D269" s="56"/>
      <c r="E269" s="56"/>
      <c r="F269" s="107"/>
      <c r="G269" s="56"/>
    </row>
    <row r="270" spans="1:7" ht="17.5" x14ac:dyDescent="0.25">
      <c r="A270" s="56"/>
      <c r="B270" s="57"/>
      <c r="C270" s="56"/>
      <c r="D270" s="56"/>
      <c r="E270" s="56"/>
      <c r="F270" s="107"/>
      <c r="G270" s="56"/>
    </row>
  </sheetData>
  <sortState xmlns:xlrd2="http://schemas.microsoft.com/office/spreadsheetml/2017/richdata2" ref="A3:H205">
    <sortCondition ref="C197"/>
  </sortState>
  <mergeCells count="5">
    <mergeCell ref="A1:H1"/>
    <mergeCell ref="A50:A115"/>
    <mergeCell ref="A116:A196"/>
    <mergeCell ref="A197:A205"/>
    <mergeCell ref="A3:A49"/>
  </mergeCells>
  <phoneticPr fontId="35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topLeftCell="A6" zoomScale="90" zoomScaleNormal="90" workbookViewId="0">
      <selection activeCell="A26" sqref="A26:A30"/>
    </sheetView>
  </sheetViews>
  <sheetFormatPr defaultColWidth="9" defaultRowHeight="14" x14ac:dyDescent="0.25"/>
  <cols>
    <col min="1" max="1" width="21.1796875" customWidth="1"/>
    <col min="2" max="2" width="15" customWidth="1"/>
    <col min="3" max="3" width="15.36328125" customWidth="1"/>
    <col min="4" max="4" width="31.1796875" customWidth="1"/>
    <col min="5" max="5" width="12.26953125" bestFit="1" customWidth="1"/>
    <col min="6" max="6" width="29.1796875" customWidth="1"/>
    <col min="7" max="7" width="20.453125" customWidth="1"/>
    <col min="8" max="8" width="19.81640625" customWidth="1"/>
    <col min="9" max="9" width="27.1796875" customWidth="1"/>
    <col min="10" max="10" width="18.36328125" customWidth="1"/>
  </cols>
  <sheetData>
    <row r="1" spans="1:10" s="43" customFormat="1" ht="23" x14ac:dyDescent="0.25">
      <c r="A1" s="161" t="s">
        <v>23</v>
      </c>
      <c r="B1" s="162"/>
      <c r="C1" s="162"/>
      <c r="D1" s="162"/>
      <c r="E1" s="162"/>
      <c r="F1" s="162"/>
      <c r="G1" s="162"/>
      <c r="H1" s="162"/>
      <c r="I1" s="162"/>
      <c r="J1" s="163"/>
    </row>
    <row r="2" spans="1:10" s="43" customFormat="1" ht="21" x14ac:dyDescent="0.25">
      <c r="A2" s="41" t="s">
        <v>15</v>
      </c>
      <c r="B2" s="13" t="s">
        <v>17</v>
      </c>
      <c r="C2" s="13" t="s">
        <v>24</v>
      </c>
      <c r="D2" s="13" t="s">
        <v>25</v>
      </c>
      <c r="E2" s="13" t="s">
        <v>26</v>
      </c>
      <c r="F2" s="42" t="s">
        <v>27</v>
      </c>
      <c r="G2" s="13" t="s">
        <v>28</v>
      </c>
      <c r="H2" s="13" t="s">
        <v>29</v>
      </c>
      <c r="I2" s="13" t="s">
        <v>30</v>
      </c>
      <c r="J2" s="50" t="s">
        <v>22</v>
      </c>
    </row>
    <row r="3" spans="1:10" s="43" customFormat="1" ht="17.5" x14ac:dyDescent="0.25">
      <c r="A3" s="164" t="s">
        <v>1</v>
      </c>
      <c r="B3" s="166">
        <v>20193132</v>
      </c>
      <c r="C3" s="166">
        <v>2019213210</v>
      </c>
      <c r="D3" s="125" t="s">
        <v>297</v>
      </c>
      <c r="E3" s="166" t="s">
        <v>347</v>
      </c>
      <c r="F3" s="125" t="s">
        <v>285</v>
      </c>
      <c r="G3" s="166">
        <v>5</v>
      </c>
      <c r="H3" s="125" t="s">
        <v>241</v>
      </c>
      <c r="I3" s="125" t="s">
        <v>97</v>
      </c>
      <c r="J3" s="125"/>
    </row>
    <row r="4" spans="1:10" s="43" customFormat="1" ht="17.5" x14ac:dyDescent="0.25">
      <c r="A4" s="165"/>
      <c r="B4" s="167"/>
      <c r="C4" s="167"/>
      <c r="D4" s="125" t="s">
        <v>298</v>
      </c>
      <c r="E4" s="167"/>
      <c r="F4" s="125" t="s">
        <v>292</v>
      </c>
      <c r="G4" s="167"/>
      <c r="H4" s="125" t="s">
        <v>241</v>
      </c>
      <c r="I4" s="125" t="s">
        <v>97</v>
      </c>
      <c r="J4" s="125"/>
    </row>
    <row r="5" spans="1:10" s="43" customFormat="1" ht="17.5" x14ac:dyDescent="0.25">
      <c r="A5" s="165"/>
      <c r="B5" s="125">
        <v>20202132</v>
      </c>
      <c r="C5" s="125">
        <v>2020213814</v>
      </c>
      <c r="D5" s="125" t="s">
        <v>100</v>
      </c>
      <c r="E5" s="125" t="s">
        <v>94</v>
      </c>
      <c r="F5" s="125" t="s">
        <v>348</v>
      </c>
      <c r="G5" s="125">
        <v>3</v>
      </c>
      <c r="H5" s="125" t="s">
        <v>241</v>
      </c>
      <c r="I5" s="125" t="s">
        <v>97</v>
      </c>
      <c r="J5" s="125"/>
    </row>
    <row r="6" spans="1:10" s="43" customFormat="1" ht="17.5" x14ac:dyDescent="0.25">
      <c r="A6" s="165"/>
      <c r="B6" s="168">
        <v>20202143</v>
      </c>
      <c r="C6" s="129">
        <v>2020214312</v>
      </c>
      <c r="D6" s="125" t="s">
        <v>108</v>
      </c>
      <c r="E6" s="125" t="s">
        <v>349</v>
      </c>
      <c r="F6" s="125" t="s">
        <v>291</v>
      </c>
      <c r="G6" s="125">
        <v>2</v>
      </c>
      <c r="H6" s="125" t="s">
        <v>241</v>
      </c>
      <c r="I6" s="125" t="s">
        <v>97</v>
      </c>
      <c r="J6" s="125"/>
    </row>
    <row r="7" spans="1:10" s="43" customFormat="1" ht="17.5" x14ac:dyDescent="0.25">
      <c r="A7" s="165"/>
      <c r="B7" s="168"/>
      <c r="C7" s="129">
        <v>2020214306</v>
      </c>
      <c r="D7" s="125" t="s">
        <v>108</v>
      </c>
      <c r="E7" s="125" t="s">
        <v>350</v>
      </c>
      <c r="F7" s="125" t="s">
        <v>291</v>
      </c>
      <c r="G7" s="125">
        <v>2</v>
      </c>
      <c r="H7" s="125" t="s">
        <v>241</v>
      </c>
      <c r="I7" s="125" t="s">
        <v>97</v>
      </c>
      <c r="J7" s="125"/>
    </row>
    <row r="8" spans="1:10" s="43" customFormat="1" ht="17.5" x14ac:dyDescent="0.25">
      <c r="A8" s="165"/>
      <c r="B8" s="168"/>
      <c r="C8" s="129">
        <v>2020214308</v>
      </c>
      <c r="D8" s="125" t="s">
        <v>351</v>
      </c>
      <c r="E8" s="125" t="s">
        <v>352</v>
      </c>
      <c r="F8" s="125" t="s">
        <v>287</v>
      </c>
      <c r="G8" s="125">
        <v>2</v>
      </c>
      <c r="H8" s="125" t="s">
        <v>241</v>
      </c>
      <c r="I8" s="125" t="s">
        <v>97</v>
      </c>
      <c r="J8" s="125"/>
    </row>
    <row r="9" spans="1:10" s="43" customFormat="1" ht="17.5" x14ac:dyDescent="0.25">
      <c r="A9" s="165"/>
      <c r="B9" s="168"/>
      <c r="C9" s="129">
        <v>2020214309</v>
      </c>
      <c r="D9" s="125" t="s">
        <v>351</v>
      </c>
      <c r="E9" s="125" t="s">
        <v>353</v>
      </c>
      <c r="F9" s="125" t="s">
        <v>287</v>
      </c>
      <c r="G9" s="125">
        <v>2</v>
      </c>
      <c r="H9" s="125" t="s">
        <v>241</v>
      </c>
      <c r="I9" s="125" t="s">
        <v>97</v>
      </c>
      <c r="J9" s="125"/>
    </row>
    <row r="10" spans="1:10" s="43" customFormat="1" ht="17.5" x14ac:dyDescent="0.25">
      <c r="A10" s="165"/>
      <c r="B10" s="168"/>
      <c r="C10" s="129">
        <v>2020214307</v>
      </c>
      <c r="D10" s="125" t="s">
        <v>351</v>
      </c>
      <c r="E10" s="126" t="s">
        <v>354</v>
      </c>
      <c r="F10" s="125" t="s">
        <v>287</v>
      </c>
      <c r="G10" s="125">
        <v>2</v>
      </c>
      <c r="H10" s="125" t="s">
        <v>241</v>
      </c>
      <c r="I10" s="125" t="s">
        <v>97</v>
      </c>
      <c r="J10" s="125"/>
    </row>
    <row r="11" spans="1:10" s="43" customFormat="1" ht="17.5" x14ac:dyDescent="0.25">
      <c r="A11" s="165"/>
      <c r="B11" s="169"/>
      <c r="C11" s="129">
        <v>2020214323</v>
      </c>
      <c r="D11" s="127" t="s">
        <v>113</v>
      </c>
      <c r="E11" s="125" t="s">
        <v>355</v>
      </c>
      <c r="F11" s="125" t="s">
        <v>287</v>
      </c>
      <c r="G11" s="125">
        <v>2</v>
      </c>
      <c r="H11" s="125" t="s">
        <v>241</v>
      </c>
      <c r="I11" s="125" t="s">
        <v>97</v>
      </c>
      <c r="J11" s="125"/>
    </row>
    <row r="12" spans="1:10" s="43" customFormat="1" ht="17.5" x14ac:dyDescent="0.25">
      <c r="A12" s="124" t="s">
        <v>2</v>
      </c>
      <c r="B12" s="170" t="s">
        <v>87</v>
      </c>
      <c r="C12" s="159"/>
      <c r="D12" s="159"/>
      <c r="E12" s="159"/>
      <c r="F12" s="159"/>
      <c r="G12" s="159"/>
      <c r="H12" s="159"/>
      <c r="I12" s="159"/>
      <c r="J12" s="160"/>
    </row>
    <row r="13" spans="1:10" s="43" customFormat="1" ht="52.5" x14ac:dyDescent="0.25">
      <c r="A13" s="231" t="s">
        <v>68</v>
      </c>
      <c r="B13" s="132">
        <v>20203034</v>
      </c>
      <c r="C13" s="132">
        <v>2020303444</v>
      </c>
      <c r="D13" s="132" t="s">
        <v>445</v>
      </c>
      <c r="E13" s="132" t="s">
        <v>446</v>
      </c>
      <c r="F13" s="132" t="s">
        <v>459</v>
      </c>
      <c r="G13" s="132">
        <v>2</v>
      </c>
      <c r="H13" s="132"/>
      <c r="I13" s="5" t="s">
        <v>468</v>
      </c>
      <c r="J13" s="5"/>
    </row>
    <row r="14" spans="1:10" s="43" customFormat="1" ht="17.5" x14ac:dyDescent="0.25">
      <c r="A14" s="176"/>
      <c r="B14" s="135">
        <v>20203634</v>
      </c>
      <c r="C14" s="132">
        <v>2020363404</v>
      </c>
      <c r="D14" s="132" t="s">
        <v>448</v>
      </c>
      <c r="E14" s="132" t="s">
        <v>449</v>
      </c>
      <c r="F14" s="132" t="s">
        <v>459</v>
      </c>
      <c r="G14" s="132">
        <v>2</v>
      </c>
      <c r="H14" s="132" t="s">
        <v>241</v>
      </c>
      <c r="I14" s="132" t="s">
        <v>276</v>
      </c>
      <c r="J14" s="132"/>
    </row>
    <row r="15" spans="1:10" s="43" customFormat="1" ht="17.5" x14ac:dyDescent="0.25">
      <c r="A15" s="176"/>
      <c r="B15" s="178">
        <v>20213031</v>
      </c>
      <c r="C15" s="178">
        <v>2021303117</v>
      </c>
      <c r="D15" s="132" t="s">
        <v>237</v>
      </c>
      <c r="E15" s="178" t="s">
        <v>450</v>
      </c>
      <c r="F15" s="132" t="s">
        <v>460</v>
      </c>
      <c r="G15" s="132">
        <v>2</v>
      </c>
      <c r="H15" s="166"/>
      <c r="I15" s="236" t="s">
        <v>467</v>
      </c>
      <c r="J15" s="236"/>
    </row>
    <row r="16" spans="1:10" s="43" customFormat="1" ht="17.5" x14ac:dyDescent="0.25">
      <c r="A16" s="176"/>
      <c r="B16" s="178"/>
      <c r="C16" s="178"/>
      <c r="D16" s="132" t="s">
        <v>452</v>
      </c>
      <c r="E16" s="178"/>
      <c r="F16" s="132" t="s">
        <v>461</v>
      </c>
      <c r="G16" s="132">
        <v>3</v>
      </c>
      <c r="H16" s="165"/>
      <c r="I16" s="237"/>
      <c r="J16" s="237"/>
    </row>
    <row r="17" spans="1:10" s="43" customFormat="1" ht="17.5" x14ac:dyDescent="0.25">
      <c r="A17" s="176"/>
      <c r="B17" s="178"/>
      <c r="C17" s="178"/>
      <c r="D17" s="132" t="s">
        <v>453</v>
      </c>
      <c r="E17" s="178"/>
      <c r="F17" s="132" t="s">
        <v>460</v>
      </c>
      <c r="G17" s="132">
        <v>2</v>
      </c>
      <c r="H17" s="165"/>
      <c r="I17" s="237"/>
      <c r="J17" s="237"/>
    </row>
    <row r="18" spans="1:10" s="43" customFormat="1" ht="17.5" x14ac:dyDescent="0.25">
      <c r="A18" s="176"/>
      <c r="B18" s="178"/>
      <c r="C18" s="178"/>
      <c r="D18" s="132" t="s">
        <v>37</v>
      </c>
      <c r="E18" s="178"/>
      <c r="F18" s="132" t="s">
        <v>462</v>
      </c>
      <c r="G18" s="132">
        <v>2</v>
      </c>
      <c r="H18" s="165"/>
      <c r="I18" s="237"/>
      <c r="J18" s="237"/>
    </row>
    <row r="19" spans="1:10" s="43" customFormat="1" ht="17.5" x14ac:dyDescent="0.25">
      <c r="A19" s="176"/>
      <c r="B19" s="178"/>
      <c r="C19" s="178"/>
      <c r="D19" s="132" t="s">
        <v>454</v>
      </c>
      <c r="E19" s="178"/>
      <c r="F19" s="132" t="s">
        <v>463</v>
      </c>
      <c r="G19" s="132">
        <v>3</v>
      </c>
      <c r="H19" s="165"/>
      <c r="I19" s="237"/>
      <c r="J19" s="237"/>
    </row>
    <row r="20" spans="1:10" s="43" customFormat="1" ht="17.5" x14ac:dyDescent="0.25">
      <c r="A20" s="176"/>
      <c r="B20" s="178"/>
      <c r="C20" s="178"/>
      <c r="D20" s="132" t="s">
        <v>455</v>
      </c>
      <c r="E20" s="178"/>
      <c r="F20" s="132" t="s">
        <v>464</v>
      </c>
      <c r="G20" s="132">
        <v>2</v>
      </c>
      <c r="H20" s="165"/>
      <c r="I20" s="237"/>
      <c r="J20" s="237"/>
    </row>
    <row r="21" spans="1:10" s="43" customFormat="1" ht="17.5" x14ac:dyDescent="0.25">
      <c r="A21" s="176"/>
      <c r="B21" s="178"/>
      <c r="C21" s="178"/>
      <c r="D21" s="132" t="s">
        <v>453</v>
      </c>
      <c r="E21" s="178"/>
      <c r="F21" s="132" t="s">
        <v>465</v>
      </c>
      <c r="G21" s="132">
        <v>3</v>
      </c>
      <c r="H21" s="165"/>
      <c r="I21" s="237"/>
      <c r="J21" s="237"/>
    </row>
    <row r="22" spans="1:10" s="43" customFormat="1" ht="17.5" x14ac:dyDescent="0.25">
      <c r="A22" s="176"/>
      <c r="B22" s="178"/>
      <c r="C22" s="178"/>
      <c r="D22" s="132" t="s">
        <v>456</v>
      </c>
      <c r="E22" s="178"/>
      <c r="F22" s="132" t="s">
        <v>459</v>
      </c>
      <c r="G22" s="132">
        <v>2</v>
      </c>
      <c r="H22" s="165"/>
      <c r="I22" s="237"/>
      <c r="J22" s="237"/>
    </row>
    <row r="23" spans="1:10" s="43" customFormat="1" ht="17.5" x14ac:dyDescent="0.25">
      <c r="A23" s="176"/>
      <c r="B23" s="178"/>
      <c r="C23" s="178"/>
      <c r="D23" s="132" t="s">
        <v>457</v>
      </c>
      <c r="E23" s="178"/>
      <c r="F23" s="132" t="s">
        <v>459</v>
      </c>
      <c r="G23" s="132">
        <v>2</v>
      </c>
      <c r="H23" s="165"/>
      <c r="I23" s="237"/>
      <c r="J23" s="237"/>
    </row>
    <row r="24" spans="1:10" s="43" customFormat="1" ht="17.5" x14ac:dyDescent="0.25">
      <c r="A24" s="176"/>
      <c r="B24" s="178"/>
      <c r="C24" s="178"/>
      <c r="D24" s="132" t="s">
        <v>453</v>
      </c>
      <c r="E24" s="178"/>
      <c r="F24" s="132" t="s">
        <v>466</v>
      </c>
      <c r="G24" s="132">
        <v>2</v>
      </c>
      <c r="H24" s="167"/>
      <c r="I24" s="238"/>
      <c r="J24" s="238"/>
    </row>
    <row r="25" spans="1:10" s="43" customFormat="1" ht="17.5" x14ac:dyDescent="0.25">
      <c r="A25" s="177"/>
      <c r="B25" s="132">
        <v>20213631</v>
      </c>
      <c r="C25" s="132">
        <v>2021363112</v>
      </c>
      <c r="D25" s="132" t="s">
        <v>458</v>
      </c>
      <c r="E25" s="132" t="s">
        <v>275</v>
      </c>
      <c r="F25" s="132" t="s">
        <v>462</v>
      </c>
      <c r="G25" s="132">
        <v>2</v>
      </c>
      <c r="H25" s="132" t="s">
        <v>241</v>
      </c>
      <c r="I25" s="132" t="s">
        <v>276</v>
      </c>
      <c r="J25" s="132"/>
    </row>
    <row r="26" spans="1:10" s="9" customFormat="1" ht="17.5" x14ac:dyDescent="0.25">
      <c r="A26" s="239" t="s">
        <v>4</v>
      </c>
      <c r="B26" s="131">
        <v>20202331</v>
      </c>
      <c r="C26" s="131">
        <v>2018233103</v>
      </c>
      <c r="D26" s="131" t="s">
        <v>79</v>
      </c>
      <c r="E26" s="131" t="s">
        <v>82</v>
      </c>
      <c r="F26" s="131" t="s">
        <v>559</v>
      </c>
      <c r="G26" s="131">
        <v>1</v>
      </c>
      <c r="H26" s="131" t="s">
        <v>588</v>
      </c>
      <c r="I26" s="131" t="s">
        <v>242</v>
      </c>
      <c r="J26" s="249"/>
    </row>
    <row r="27" spans="1:10" ht="17.5" x14ac:dyDescent="0.25">
      <c r="A27" s="212"/>
      <c r="B27" s="131">
        <v>20202331</v>
      </c>
      <c r="C27" s="131">
        <v>2020233109</v>
      </c>
      <c r="D27" s="131" t="s">
        <v>243</v>
      </c>
      <c r="E27" s="131" t="s">
        <v>589</v>
      </c>
      <c r="F27" s="131" t="s">
        <v>321</v>
      </c>
      <c r="G27" s="131">
        <v>1</v>
      </c>
      <c r="H27" s="131" t="s">
        <v>590</v>
      </c>
      <c r="I27" s="131" t="s">
        <v>242</v>
      </c>
      <c r="J27" s="249"/>
    </row>
    <row r="28" spans="1:10" ht="17.5" x14ac:dyDescent="0.25">
      <c r="A28" s="212"/>
      <c r="B28" s="131">
        <v>20202332</v>
      </c>
      <c r="C28" s="131">
        <v>2020233209</v>
      </c>
      <c r="D28" s="131" t="s">
        <v>79</v>
      </c>
      <c r="E28" s="131" t="s">
        <v>240</v>
      </c>
      <c r="F28" s="131" t="s">
        <v>291</v>
      </c>
      <c r="G28" s="131">
        <v>2</v>
      </c>
      <c r="H28" s="131" t="s">
        <v>241</v>
      </c>
      <c r="I28" s="131" t="s">
        <v>242</v>
      </c>
      <c r="J28" s="131"/>
    </row>
    <row r="29" spans="1:10" ht="17.5" x14ac:dyDescent="0.25">
      <c r="A29" s="212"/>
      <c r="B29" s="136">
        <v>20202332</v>
      </c>
      <c r="C29" s="136">
        <v>2020233206</v>
      </c>
      <c r="D29" s="136" t="s">
        <v>79</v>
      </c>
      <c r="E29" s="136" t="s">
        <v>591</v>
      </c>
      <c r="F29" s="136" t="s">
        <v>291</v>
      </c>
      <c r="G29" s="136">
        <v>2</v>
      </c>
      <c r="H29" s="136" t="s">
        <v>241</v>
      </c>
      <c r="I29" s="136" t="s">
        <v>242</v>
      </c>
      <c r="J29" s="122"/>
    </row>
    <row r="30" spans="1:10" ht="17.5" x14ac:dyDescent="0.25">
      <c r="A30" s="212"/>
      <c r="B30" s="136">
        <v>20202332</v>
      </c>
      <c r="C30" s="136">
        <v>2020233225</v>
      </c>
      <c r="D30" s="136" t="s">
        <v>79</v>
      </c>
      <c r="E30" s="136" t="s">
        <v>592</v>
      </c>
      <c r="F30" s="136" t="s">
        <v>291</v>
      </c>
      <c r="G30" s="136">
        <v>2</v>
      </c>
      <c r="H30" s="136" t="s">
        <v>241</v>
      </c>
      <c r="I30" s="136" t="s">
        <v>242</v>
      </c>
      <c r="J30" s="122"/>
    </row>
  </sheetData>
  <mergeCells count="16">
    <mergeCell ref="J15:J24"/>
    <mergeCell ref="A13:A25"/>
    <mergeCell ref="A26:A30"/>
    <mergeCell ref="B15:B24"/>
    <mergeCell ref="C15:C24"/>
    <mergeCell ref="E15:E24"/>
    <mergeCell ref="H15:H24"/>
    <mergeCell ref="I15:I24"/>
    <mergeCell ref="A1:J1"/>
    <mergeCell ref="A3:A11"/>
    <mergeCell ref="B3:B4"/>
    <mergeCell ref="C3:C4"/>
    <mergeCell ref="E3:E4"/>
    <mergeCell ref="G3:G4"/>
    <mergeCell ref="B6:B11"/>
    <mergeCell ref="B12:J12"/>
  </mergeCells>
  <phoneticPr fontId="35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8"/>
  <sheetViews>
    <sheetView topLeftCell="A189" zoomScale="85" zoomScaleNormal="85" workbookViewId="0">
      <selection activeCell="A197" sqref="A197:A205"/>
    </sheetView>
  </sheetViews>
  <sheetFormatPr defaultColWidth="9" defaultRowHeight="14" x14ac:dyDescent="0.25"/>
  <cols>
    <col min="1" max="1" width="21.1796875" customWidth="1"/>
    <col min="2" max="2" width="7.36328125" style="3" customWidth="1"/>
    <col min="3" max="3" width="16.08984375" customWidth="1"/>
    <col min="4" max="4" width="15.08984375" customWidth="1"/>
    <col min="5" max="5" width="18.6328125" customWidth="1"/>
    <col min="6" max="6" width="13.1796875" style="48" customWidth="1"/>
    <col min="7" max="7" width="18.6328125" customWidth="1"/>
    <col min="8" max="8" width="52.90625" customWidth="1"/>
  </cols>
  <sheetData>
    <row r="1" spans="1:10" s="43" customFormat="1" ht="23" x14ac:dyDescent="0.25">
      <c r="A1" s="148" t="s">
        <v>31</v>
      </c>
      <c r="B1" s="148"/>
      <c r="C1" s="171"/>
      <c r="D1" s="171"/>
      <c r="E1" s="171"/>
      <c r="F1" s="171"/>
      <c r="G1" s="171"/>
      <c r="H1" s="171"/>
    </row>
    <row r="2" spans="1:10" s="43" customFormat="1" ht="21" x14ac:dyDescent="0.25">
      <c r="A2" s="41" t="s">
        <v>15</v>
      </c>
      <c r="B2" s="41" t="s">
        <v>16</v>
      </c>
      <c r="C2" s="41" t="s">
        <v>17</v>
      </c>
      <c r="D2" s="41" t="s">
        <v>32</v>
      </c>
      <c r="E2" s="41" t="s">
        <v>19</v>
      </c>
      <c r="F2" s="46" t="s">
        <v>33</v>
      </c>
      <c r="G2" s="41" t="s">
        <v>34</v>
      </c>
      <c r="H2" s="41" t="s">
        <v>22</v>
      </c>
    </row>
    <row r="3" spans="1:10" s="43" customFormat="1" ht="17.5" x14ac:dyDescent="0.25">
      <c r="A3" s="172" t="s">
        <v>1</v>
      </c>
      <c r="B3" s="78">
        <f>ROW()-2</f>
        <v>1</v>
      </c>
      <c r="C3" s="111">
        <v>20182131</v>
      </c>
      <c r="D3" s="111"/>
      <c r="E3" s="111">
        <v>47</v>
      </c>
      <c r="F3" s="120">
        <f>D3/E3</f>
        <v>0</v>
      </c>
      <c r="G3" s="111"/>
      <c r="H3" s="111" t="s">
        <v>77</v>
      </c>
    </row>
    <row r="4" spans="1:10" s="43" customFormat="1" ht="17.5" x14ac:dyDescent="0.25">
      <c r="A4" s="173"/>
      <c r="B4" s="75">
        <f t="shared" ref="B4:B70" si="0">ROW()-2</f>
        <v>2</v>
      </c>
      <c r="C4" s="111">
        <v>20182132</v>
      </c>
      <c r="D4" s="111"/>
      <c r="E4" s="111">
        <v>29</v>
      </c>
      <c r="F4" s="120">
        <f t="shared" ref="F4:F49" si="1">D4/E4</f>
        <v>0</v>
      </c>
      <c r="G4" s="111"/>
      <c r="H4" s="111" t="s">
        <v>281</v>
      </c>
    </row>
    <row r="5" spans="1:10" s="43" customFormat="1" ht="17.5" x14ac:dyDescent="0.25">
      <c r="A5" s="173"/>
      <c r="B5" s="75">
        <f t="shared" si="0"/>
        <v>3</v>
      </c>
      <c r="C5" s="111">
        <v>20182133</v>
      </c>
      <c r="D5" s="111"/>
      <c r="E5" s="111">
        <v>45</v>
      </c>
      <c r="F5" s="120">
        <f t="shared" si="1"/>
        <v>0</v>
      </c>
      <c r="G5" s="111"/>
      <c r="H5" s="111" t="s">
        <v>77</v>
      </c>
    </row>
    <row r="6" spans="1:10" s="43" customFormat="1" ht="17.5" x14ac:dyDescent="0.25">
      <c r="A6" s="173"/>
      <c r="B6" s="75">
        <f t="shared" si="0"/>
        <v>4</v>
      </c>
      <c r="C6" s="111">
        <v>20182134</v>
      </c>
      <c r="D6" s="111"/>
      <c r="E6" s="111">
        <v>38</v>
      </c>
      <c r="F6" s="120">
        <f t="shared" si="1"/>
        <v>0</v>
      </c>
      <c r="G6" s="111"/>
      <c r="H6" s="111" t="s">
        <v>77</v>
      </c>
    </row>
    <row r="7" spans="1:10" s="43" customFormat="1" ht="17.5" x14ac:dyDescent="0.25">
      <c r="A7" s="173"/>
      <c r="B7" s="75">
        <f t="shared" si="0"/>
        <v>5</v>
      </c>
      <c r="C7" s="111">
        <v>20182135</v>
      </c>
      <c r="D7" s="111"/>
      <c r="E7" s="111">
        <v>43</v>
      </c>
      <c r="F7" s="120">
        <f t="shared" si="1"/>
        <v>0</v>
      </c>
      <c r="G7" s="111"/>
      <c r="H7" s="111" t="s">
        <v>77</v>
      </c>
    </row>
    <row r="8" spans="1:10" s="43" customFormat="1" ht="17.5" x14ac:dyDescent="0.25">
      <c r="A8" s="173"/>
      <c r="B8" s="75">
        <f t="shared" si="0"/>
        <v>6</v>
      </c>
      <c r="C8" s="111">
        <v>20182136</v>
      </c>
      <c r="D8" s="111"/>
      <c r="E8" s="111">
        <v>40</v>
      </c>
      <c r="F8" s="120">
        <f t="shared" si="1"/>
        <v>0</v>
      </c>
      <c r="G8" s="111"/>
      <c r="H8" s="111" t="s">
        <v>77</v>
      </c>
    </row>
    <row r="9" spans="1:10" s="43" customFormat="1" ht="17.5" x14ac:dyDescent="0.25">
      <c r="A9" s="173"/>
      <c r="B9" s="75">
        <f t="shared" si="0"/>
        <v>7</v>
      </c>
      <c r="C9" s="111">
        <v>20182137</v>
      </c>
      <c r="D9" s="111"/>
      <c r="E9" s="111">
        <v>39</v>
      </c>
      <c r="F9" s="120">
        <f t="shared" si="1"/>
        <v>0</v>
      </c>
      <c r="G9" s="111"/>
      <c r="H9" s="111" t="s">
        <v>77</v>
      </c>
      <c r="J9" s="47"/>
    </row>
    <row r="10" spans="1:10" s="43" customFormat="1" ht="17.5" x14ac:dyDescent="0.25">
      <c r="A10" s="173"/>
      <c r="B10" s="75">
        <v>8</v>
      </c>
      <c r="C10" s="111">
        <v>20183131</v>
      </c>
      <c r="D10" s="111">
        <v>0</v>
      </c>
      <c r="E10" s="111">
        <v>47</v>
      </c>
      <c r="F10" s="120">
        <f t="shared" si="1"/>
        <v>0</v>
      </c>
      <c r="G10" s="111">
        <f t="shared" ref="G10:G49" si="2">RANK(F10,$F$3:$F$49,1)</f>
        <v>1</v>
      </c>
      <c r="H10" s="111"/>
      <c r="J10" s="47"/>
    </row>
    <row r="11" spans="1:10" s="43" customFormat="1" ht="17.5" x14ac:dyDescent="0.25">
      <c r="A11" s="173"/>
      <c r="B11" s="75">
        <v>9</v>
      </c>
      <c r="C11" s="111">
        <v>20183132</v>
      </c>
      <c r="D11" s="111">
        <v>0</v>
      </c>
      <c r="E11" s="111">
        <v>44</v>
      </c>
      <c r="F11" s="120">
        <f t="shared" si="1"/>
        <v>0</v>
      </c>
      <c r="G11" s="111">
        <f t="shared" si="2"/>
        <v>1</v>
      </c>
      <c r="H11" s="111"/>
      <c r="J11" s="47"/>
    </row>
    <row r="12" spans="1:10" s="43" customFormat="1" ht="17.5" x14ac:dyDescent="0.25">
      <c r="A12" s="173"/>
      <c r="B12" s="75">
        <f t="shared" si="0"/>
        <v>10</v>
      </c>
      <c r="C12" s="111">
        <v>20192131</v>
      </c>
      <c r="D12" s="111">
        <v>0</v>
      </c>
      <c r="E12" s="111">
        <v>49</v>
      </c>
      <c r="F12" s="120">
        <f t="shared" si="1"/>
        <v>0</v>
      </c>
      <c r="G12" s="111">
        <f t="shared" si="2"/>
        <v>1</v>
      </c>
      <c r="H12" s="111"/>
      <c r="J12" s="47"/>
    </row>
    <row r="13" spans="1:10" s="43" customFormat="1" ht="17.5" x14ac:dyDescent="0.25">
      <c r="A13" s="173"/>
      <c r="B13" s="75">
        <f t="shared" si="0"/>
        <v>11</v>
      </c>
      <c r="C13" s="111">
        <v>20192132</v>
      </c>
      <c r="D13" s="111">
        <v>1</v>
      </c>
      <c r="E13" s="111">
        <v>23</v>
      </c>
      <c r="F13" s="120">
        <f t="shared" si="1"/>
        <v>4.3478260869565216E-2</v>
      </c>
      <c r="G13" s="111">
        <f t="shared" si="2"/>
        <v>35</v>
      </c>
      <c r="H13" s="111"/>
      <c r="J13" s="47"/>
    </row>
    <row r="14" spans="1:10" s="43" customFormat="1" ht="17.5" x14ac:dyDescent="0.25">
      <c r="A14" s="173"/>
      <c r="B14" s="75">
        <f t="shared" si="0"/>
        <v>12</v>
      </c>
      <c r="C14" s="111">
        <v>20192133</v>
      </c>
      <c r="D14" s="111">
        <v>0</v>
      </c>
      <c r="E14" s="111">
        <v>38</v>
      </c>
      <c r="F14" s="120">
        <f t="shared" si="1"/>
        <v>0</v>
      </c>
      <c r="G14" s="111">
        <f t="shared" si="2"/>
        <v>1</v>
      </c>
      <c r="H14" s="111"/>
      <c r="J14" s="47"/>
    </row>
    <row r="15" spans="1:10" s="43" customFormat="1" ht="17.5" x14ac:dyDescent="0.25">
      <c r="A15" s="173"/>
      <c r="B15" s="75">
        <f t="shared" si="0"/>
        <v>13</v>
      </c>
      <c r="C15" s="111">
        <v>20192134</v>
      </c>
      <c r="D15" s="111">
        <v>3</v>
      </c>
      <c r="E15" s="111">
        <v>35</v>
      </c>
      <c r="F15" s="120">
        <f t="shared" si="1"/>
        <v>8.5714285714285715E-2</v>
      </c>
      <c r="G15" s="111">
        <f t="shared" si="2"/>
        <v>44</v>
      </c>
      <c r="H15" s="111"/>
      <c r="J15" s="47"/>
    </row>
    <row r="16" spans="1:10" s="43" customFormat="1" ht="17.5" x14ac:dyDescent="0.25">
      <c r="A16" s="173"/>
      <c r="B16" s="75">
        <f t="shared" si="0"/>
        <v>14</v>
      </c>
      <c r="C16" s="111">
        <v>20192135</v>
      </c>
      <c r="D16" s="111"/>
      <c r="E16" s="111">
        <v>47</v>
      </c>
      <c r="F16" s="120">
        <f t="shared" si="1"/>
        <v>0</v>
      </c>
      <c r="G16" s="111"/>
      <c r="H16" s="111" t="s">
        <v>77</v>
      </c>
      <c r="J16" s="47"/>
    </row>
    <row r="17" spans="1:10" s="43" customFormat="1" ht="17.5" x14ac:dyDescent="0.25">
      <c r="A17" s="173"/>
      <c r="B17" s="75">
        <f t="shared" si="0"/>
        <v>15</v>
      </c>
      <c r="C17" s="111">
        <v>20192136</v>
      </c>
      <c r="D17" s="111">
        <v>0</v>
      </c>
      <c r="E17" s="111">
        <v>40</v>
      </c>
      <c r="F17" s="120">
        <f t="shared" si="1"/>
        <v>0</v>
      </c>
      <c r="G17" s="111">
        <f t="shared" si="2"/>
        <v>1</v>
      </c>
      <c r="H17" s="111"/>
      <c r="J17" s="47"/>
    </row>
    <row r="18" spans="1:10" s="43" customFormat="1" ht="17.5" x14ac:dyDescent="0.25">
      <c r="A18" s="173"/>
      <c r="B18" s="75">
        <f t="shared" si="0"/>
        <v>16</v>
      </c>
      <c r="C18" s="111">
        <v>20192137</v>
      </c>
      <c r="D18" s="111">
        <v>0</v>
      </c>
      <c r="E18" s="111">
        <v>40</v>
      </c>
      <c r="F18" s="120">
        <f t="shared" si="1"/>
        <v>0</v>
      </c>
      <c r="G18" s="111">
        <f t="shared" si="2"/>
        <v>1</v>
      </c>
      <c r="H18" s="111"/>
    </row>
    <row r="19" spans="1:10" s="43" customFormat="1" ht="17.5" x14ac:dyDescent="0.25">
      <c r="A19" s="173"/>
      <c r="B19" s="75">
        <f t="shared" si="0"/>
        <v>17</v>
      </c>
      <c r="C19" s="111">
        <v>20193131</v>
      </c>
      <c r="D19" s="111">
        <v>0</v>
      </c>
      <c r="E19" s="111">
        <v>47</v>
      </c>
      <c r="F19" s="120">
        <f t="shared" si="1"/>
        <v>0</v>
      </c>
      <c r="G19" s="111">
        <f t="shared" si="2"/>
        <v>1</v>
      </c>
      <c r="H19" s="111"/>
    </row>
    <row r="20" spans="1:10" s="43" customFormat="1" ht="17.5" x14ac:dyDescent="0.25">
      <c r="A20" s="173"/>
      <c r="B20" s="75">
        <f t="shared" si="0"/>
        <v>18</v>
      </c>
      <c r="C20" s="111">
        <v>20193132</v>
      </c>
      <c r="D20" s="111">
        <v>2</v>
      </c>
      <c r="E20" s="111">
        <v>43</v>
      </c>
      <c r="F20" s="120">
        <f t="shared" si="1"/>
        <v>4.6511627906976744E-2</v>
      </c>
      <c r="G20" s="111">
        <f t="shared" si="2"/>
        <v>36</v>
      </c>
      <c r="H20" s="111"/>
    </row>
    <row r="21" spans="1:10" s="43" customFormat="1" ht="17.5" x14ac:dyDescent="0.25">
      <c r="A21" s="173"/>
      <c r="B21" s="75">
        <f t="shared" si="0"/>
        <v>19</v>
      </c>
      <c r="C21" s="111">
        <v>20202131</v>
      </c>
      <c r="D21" s="111">
        <v>2</v>
      </c>
      <c r="E21" s="111">
        <v>40</v>
      </c>
      <c r="F21" s="120">
        <f t="shared" si="1"/>
        <v>0.05</v>
      </c>
      <c r="G21" s="111">
        <f t="shared" si="2"/>
        <v>38</v>
      </c>
      <c r="H21" s="111"/>
    </row>
    <row r="22" spans="1:10" s="43" customFormat="1" ht="17.5" x14ac:dyDescent="0.25">
      <c r="A22" s="173"/>
      <c r="B22" s="75">
        <f t="shared" si="0"/>
        <v>20</v>
      </c>
      <c r="C22" s="111">
        <v>20202132</v>
      </c>
      <c r="D22" s="111">
        <v>3</v>
      </c>
      <c r="E22" s="111">
        <v>38</v>
      </c>
      <c r="F22" s="120">
        <f t="shared" si="1"/>
        <v>7.8947368421052627E-2</v>
      </c>
      <c r="G22" s="111">
        <f t="shared" si="2"/>
        <v>43</v>
      </c>
      <c r="H22" s="111"/>
    </row>
    <row r="23" spans="1:10" s="43" customFormat="1" ht="17.5" x14ac:dyDescent="0.25">
      <c r="A23" s="173"/>
      <c r="B23" s="75">
        <f t="shared" si="0"/>
        <v>21</v>
      </c>
      <c r="C23" s="111">
        <v>20202133</v>
      </c>
      <c r="D23" s="111">
        <v>0</v>
      </c>
      <c r="E23" s="111">
        <v>35</v>
      </c>
      <c r="F23" s="120">
        <f t="shared" si="1"/>
        <v>0</v>
      </c>
      <c r="G23" s="111">
        <f t="shared" si="2"/>
        <v>1</v>
      </c>
      <c r="H23" s="111"/>
    </row>
    <row r="24" spans="1:10" s="43" customFormat="1" ht="17.5" x14ac:dyDescent="0.25">
      <c r="A24" s="173"/>
      <c r="B24" s="75">
        <f t="shared" si="0"/>
        <v>22</v>
      </c>
      <c r="C24" s="111">
        <v>20202134</v>
      </c>
      <c r="D24" s="111">
        <v>0</v>
      </c>
      <c r="E24" s="111">
        <v>34</v>
      </c>
      <c r="F24" s="120">
        <f t="shared" si="1"/>
        <v>0</v>
      </c>
      <c r="G24" s="111">
        <f t="shared" si="2"/>
        <v>1</v>
      </c>
      <c r="H24" s="111"/>
    </row>
    <row r="25" spans="1:10" s="43" customFormat="1" ht="17.5" x14ac:dyDescent="0.25">
      <c r="A25" s="173"/>
      <c r="B25" s="75">
        <f t="shared" si="0"/>
        <v>23</v>
      </c>
      <c r="C25" s="7">
        <v>20202135</v>
      </c>
      <c r="D25" s="7">
        <v>1</v>
      </c>
      <c r="E25" s="7">
        <v>54</v>
      </c>
      <c r="F25" s="137">
        <f t="shared" si="1"/>
        <v>1.8518518518518517E-2</v>
      </c>
      <c r="G25" s="7">
        <f t="shared" si="2"/>
        <v>30</v>
      </c>
      <c r="H25" s="7" t="s">
        <v>282</v>
      </c>
    </row>
    <row r="26" spans="1:10" s="43" customFormat="1" ht="17.5" x14ac:dyDescent="0.25">
      <c r="A26" s="173"/>
      <c r="B26" s="75">
        <f t="shared" si="0"/>
        <v>24</v>
      </c>
      <c r="C26" s="7">
        <v>20202136</v>
      </c>
      <c r="D26" s="7">
        <v>0</v>
      </c>
      <c r="E26" s="7">
        <v>37</v>
      </c>
      <c r="F26" s="137">
        <f t="shared" si="1"/>
        <v>0</v>
      </c>
      <c r="G26" s="7">
        <f t="shared" si="2"/>
        <v>1</v>
      </c>
      <c r="H26" s="7"/>
    </row>
    <row r="27" spans="1:10" s="43" customFormat="1" ht="17.5" x14ac:dyDescent="0.25">
      <c r="A27" s="173"/>
      <c r="B27" s="75">
        <f t="shared" si="0"/>
        <v>25</v>
      </c>
      <c r="C27" s="111">
        <v>20202137</v>
      </c>
      <c r="D27" s="111">
        <v>2</v>
      </c>
      <c r="E27" s="111">
        <v>33</v>
      </c>
      <c r="F27" s="120">
        <f t="shared" si="1"/>
        <v>6.0606060606060608E-2</v>
      </c>
      <c r="G27" s="111">
        <f t="shared" si="2"/>
        <v>40</v>
      </c>
      <c r="H27" s="111"/>
    </row>
    <row r="28" spans="1:10" s="43" customFormat="1" ht="17.5" x14ac:dyDescent="0.25">
      <c r="A28" s="173"/>
      <c r="B28" s="75">
        <f t="shared" si="0"/>
        <v>26</v>
      </c>
      <c r="C28" s="111">
        <v>20202141</v>
      </c>
      <c r="D28" s="111">
        <v>2</v>
      </c>
      <c r="E28" s="111">
        <v>32</v>
      </c>
      <c r="F28" s="120">
        <f t="shared" si="1"/>
        <v>6.25E-2</v>
      </c>
      <c r="G28" s="111">
        <f t="shared" si="2"/>
        <v>41</v>
      </c>
      <c r="H28" s="111"/>
    </row>
    <row r="29" spans="1:10" s="43" customFormat="1" ht="17.5" x14ac:dyDescent="0.25">
      <c r="A29" s="173"/>
      <c r="B29" s="75">
        <f t="shared" si="0"/>
        <v>27</v>
      </c>
      <c r="C29" s="111">
        <v>20202142</v>
      </c>
      <c r="D29" s="111">
        <v>4</v>
      </c>
      <c r="E29" s="111">
        <v>32</v>
      </c>
      <c r="F29" s="120">
        <f t="shared" si="1"/>
        <v>0.125</v>
      </c>
      <c r="G29" s="111">
        <f t="shared" si="2"/>
        <v>45</v>
      </c>
      <c r="H29" s="111"/>
    </row>
    <row r="30" spans="1:10" s="43" customFormat="1" ht="17.5" x14ac:dyDescent="0.25">
      <c r="A30" s="173"/>
      <c r="B30" s="75">
        <v>28</v>
      </c>
      <c r="C30" s="111">
        <v>20202143</v>
      </c>
      <c r="D30" s="111">
        <v>1</v>
      </c>
      <c r="E30" s="111">
        <v>34</v>
      </c>
      <c r="F30" s="120">
        <f t="shared" si="1"/>
        <v>2.9411764705882353E-2</v>
      </c>
      <c r="G30" s="111">
        <f t="shared" si="2"/>
        <v>34</v>
      </c>
      <c r="H30" s="111"/>
    </row>
    <row r="31" spans="1:10" s="43" customFormat="1" ht="17.5" x14ac:dyDescent="0.25">
      <c r="A31" s="173"/>
      <c r="B31" s="75">
        <f t="shared" si="0"/>
        <v>29</v>
      </c>
      <c r="C31" s="111">
        <v>20202144</v>
      </c>
      <c r="D31" s="111">
        <v>7</v>
      </c>
      <c r="E31" s="111">
        <v>33</v>
      </c>
      <c r="F31" s="120">
        <f t="shared" si="1"/>
        <v>0.21212121212121213</v>
      </c>
      <c r="G31" s="111">
        <f t="shared" si="2"/>
        <v>47</v>
      </c>
      <c r="H31" s="111"/>
    </row>
    <row r="32" spans="1:10" s="43" customFormat="1" ht="17.5" x14ac:dyDescent="0.25">
      <c r="A32" s="173"/>
      <c r="B32" s="75">
        <f t="shared" si="0"/>
        <v>30</v>
      </c>
      <c r="C32" s="111">
        <v>20202145</v>
      </c>
      <c r="D32" s="111">
        <v>0</v>
      </c>
      <c r="E32" s="111">
        <v>36</v>
      </c>
      <c r="F32" s="120">
        <f t="shared" si="1"/>
        <v>0</v>
      </c>
      <c r="G32" s="111">
        <f t="shared" si="2"/>
        <v>1</v>
      </c>
      <c r="H32" s="111"/>
    </row>
    <row r="33" spans="1:8" s="43" customFormat="1" ht="17.5" x14ac:dyDescent="0.25">
      <c r="A33" s="173"/>
      <c r="B33" s="75">
        <f t="shared" si="0"/>
        <v>31</v>
      </c>
      <c r="C33" s="111">
        <v>20203131</v>
      </c>
      <c r="D33" s="111">
        <v>0</v>
      </c>
      <c r="E33" s="111">
        <v>30</v>
      </c>
      <c r="F33" s="120">
        <f t="shared" si="1"/>
        <v>0</v>
      </c>
      <c r="G33" s="111">
        <f t="shared" si="2"/>
        <v>1</v>
      </c>
      <c r="H33" s="111"/>
    </row>
    <row r="34" spans="1:8" s="43" customFormat="1" ht="17.5" x14ac:dyDescent="0.25">
      <c r="A34" s="173"/>
      <c r="B34" s="75">
        <f t="shared" si="0"/>
        <v>32</v>
      </c>
      <c r="C34" s="111">
        <v>20203132</v>
      </c>
      <c r="D34" s="111">
        <v>0</v>
      </c>
      <c r="E34" s="111">
        <v>33</v>
      </c>
      <c r="F34" s="120">
        <f t="shared" si="1"/>
        <v>0</v>
      </c>
      <c r="G34" s="111">
        <f t="shared" si="2"/>
        <v>1</v>
      </c>
      <c r="H34" s="111"/>
    </row>
    <row r="35" spans="1:8" s="43" customFormat="1" ht="17.5" x14ac:dyDescent="0.25">
      <c r="A35" s="173"/>
      <c r="B35" s="75">
        <f t="shared" si="0"/>
        <v>33</v>
      </c>
      <c r="C35" s="111">
        <v>20203141</v>
      </c>
      <c r="D35" s="111"/>
      <c r="E35" s="111">
        <v>47</v>
      </c>
      <c r="F35" s="120">
        <f t="shared" si="1"/>
        <v>0</v>
      </c>
      <c r="G35" s="111"/>
      <c r="H35" s="111" t="s">
        <v>77</v>
      </c>
    </row>
    <row r="36" spans="1:8" s="43" customFormat="1" ht="17.5" x14ac:dyDescent="0.25">
      <c r="A36" s="173"/>
      <c r="B36" s="75">
        <f t="shared" si="0"/>
        <v>34</v>
      </c>
      <c r="C36" s="111">
        <v>20212131</v>
      </c>
      <c r="D36" s="111">
        <v>2</v>
      </c>
      <c r="E36" s="105">
        <v>39</v>
      </c>
      <c r="F36" s="120">
        <f t="shared" si="1"/>
        <v>5.128205128205128E-2</v>
      </c>
      <c r="G36" s="111">
        <f t="shared" si="2"/>
        <v>39</v>
      </c>
      <c r="H36" s="111"/>
    </row>
    <row r="37" spans="1:8" s="43" customFormat="1" ht="17.5" x14ac:dyDescent="0.25">
      <c r="A37" s="173"/>
      <c r="B37" s="75">
        <f t="shared" si="0"/>
        <v>35</v>
      </c>
      <c r="C37" s="111">
        <v>20212132</v>
      </c>
      <c r="D37" s="111">
        <v>0</v>
      </c>
      <c r="E37" s="105">
        <v>39</v>
      </c>
      <c r="F37" s="120">
        <f t="shared" si="1"/>
        <v>0</v>
      </c>
      <c r="G37" s="111">
        <f t="shared" si="2"/>
        <v>1</v>
      </c>
      <c r="H37" s="111"/>
    </row>
    <row r="38" spans="1:8" s="43" customFormat="1" ht="17.5" x14ac:dyDescent="0.25">
      <c r="A38" s="173"/>
      <c r="B38" s="75">
        <f t="shared" si="0"/>
        <v>36</v>
      </c>
      <c r="C38" s="111">
        <v>20212133</v>
      </c>
      <c r="D38" s="111">
        <v>1</v>
      </c>
      <c r="E38" s="105">
        <v>39</v>
      </c>
      <c r="F38" s="120">
        <f t="shared" si="1"/>
        <v>2.564102564102564E-2</v>
      </c>
      <c r="G38" s="111">
        <f t="shared" si="2"/>
        <v>33</v>
      </c>
      <c r="H38" s="111"/>
    </row>
    <row r="39" spans="1:8" s="43" customFormat="1" ht="17.5" x14ac:dyDescent="0.25">
      <c r="A39" s="173"/>
      <c r="B39" s="75">
        <f t="shared" si="0"/>
        <v>37</v>
      </c>
      <c r="C39" s="111">
        <v>20212134</v>
      </c>
      <c r="D39" s="111">
        <v>0</v>
      </c>
      <c r="E39" s="105">
        <v>40</v>
      </c>
      <c r="F39" s="120">
        <f t="shared" si="1"/>
        <v>0</v>
      </c>
      <c r="G39" s="111">
        <f t="shared" si="2"/>
        <v>1</v>
      </c>
      <c r="H39" s="111"/>
    </row>
    <row r="40" spans="1:8" s="43" customFormat="1" ht="17.5" x14ac:dyDescent="0.25">
      <c r="A40" s="173"/>
      <c r="B40" s="75">
        <f t="shared" si="0"/>
        <v>38</v>
      </c>
      <c r="C40" s="111">
        <v>20212135</v>
      </c>
      <c r="D40" s="111">
        <v>0</v>
      </c>
      <c r="E40" s="111">
        <v>40</v>
      </c>
      <c r="F40" s="120">
        <f t="shared" si="1"/>
        <v>0</v>
      </c>
      <c r="G40" s="111">
        <f t="shared" si="2"/>
        <v>1</v>
      </c>
      <c r="H40" s="111"/>
    </row>
    <row r="41" spans="1:8" s="43" customFormat="1" ht="17.5" x14ac:dyDescent="0.25">
      <c r="A41" s="173"/>
      <c r="B41" s="75">
        <f t="shared" si="0"/>
        <v>39</v>
      </c>
      <c r="C41" s="111">
        <v>20212136</v>
      </c>
      <c r="D41" s="111">
        <v>0</v>
      </c>
      <c r="E41" s="111">
        <v>39</v>
      </c>
      <c r="F41" s="120">
        <f t="shared" si="1"/>
        <v>0</v>
      </c>
      <c r="G41" s="111">
        <f t="shared" si="2"/>
        <v>1</v>
      </c>
      <c r="H41" s="111"/>
    </row>
    <row r="42" spans="1:8" s="43" customFormat="1" ht="17.5" x14ac:dyDescent="0.25">
      <c r="A42" s="173"/>
      <c r="B42" s="75">
        <f t="shared" si="0"/>
        <v>40</v>
      </c>
      <c r="C42" s="111">
        <v>20212137</v>
      </c>
      <c r="D42" s="111">
        <v>7</v>
      </c>
      <c r="E42" s="111">
        <v>38</v>
      </c>
      <c r="F42" s="120">
        <f t="shared" si="1"/>
        <v>0.18421052631578946</v>
      </c>
      <c r="G42" s="111">
        <f t="shared" si="2"/>
        <v>46</v>
      </c>
      <c r="H42" s="111"/>
    </row>
    <row r="43" spans="1:8" s="43" customFormat="1" ht="17.5" x14ac:dyDescent="0.25">
      <c r="A43" s="173"/>
      <c r="B43" s="75">
        <f t="shared" si="0"/>
        <v>41</v>
      </c>
      <c r="C43" s="111">
        <v>20212138</v>
      </c>
      <c r="D43" s="111">
        <v>0</v>
      </c>
      <c r="E43" s="105">
        <v>39</v>
      </c>
      <c r="F43" s="120">
        <f t="shared" si="1"/>
        <v>0</v>
      </c>
      <c r="G43" s="111">
        <f t="shared" si="2"/>
        <v>1</v>
      </c>
      <c r="H43" s="111"/>
    </row>
    <row r="44" spans="1:8" s="43" customFormat="1" ht="17.5" x14ac:dyDescent="0.25">
      <c r="A44" s="173"/>
      <c r="B44" s="75">
        <f t="shared" si="0"/>
        <v>42</v>
      </c>
      <c r="C44" s="111">
        <v>20213131</v>
      </c>
      <c r="D44" s="111">
        <v>3</v>
      </c>
      <c r="E44" s="105">
        <v>44</v>
      </c>
      <c r="F44" s="120">
        <f t="shared" si="1"/>
        <v>6.8181818181818177E-2</v>
      </c>
      <c r="G44" s="111">
        <f t="shared" si="2"/>
        <v>42</v>
      </c>
      <c r="H44" s="111"/>
    </row>
    <row r="45" spans="1:8" s="43" customFormat="1" ht="17.5" x14ac:dyDescent="0.25">
      <c r="A45" s="173"/>
      <c r="B45" s="75">
        <f t="shared" si="0"/>
        <v>43</v>
      </c>
      <c r="C45" s="7">
        <v>20212141</v>
      </c>
      <c r="D45" s="7">
        <v>2</v>
      </c>
      <c r="E45" s="7">
        <v>43</v>
      </c>
      <c r="F45" s="137">
        <f t="shared" si="1"/>
        <v>4.6511627906976744E-2</v>
      </c>
      <c r="G45" s="7">
        <f t="shared" si="2"/>
        <v>36</v>
      </c>
      <c r="H45" s="7" t="s">
        <v>283</v>
      </c>
    </row>
    <row r="46" spans="1:8" s="43" customFormat="1" ht="17.5" x14ac:dyDescent="0.25">
      <c r="A46" s="173"/>
      <c r="B46" s="75">
        <f t="shared" si="0"/>
        <v>44</v>
      </c>
      <c r="C46" s="111">
        <v>20212142</v>
      </c>
      <c r="D46" s="111">
        <v>0</v>
      </c>
      <c r="E46" s="111">
        <v>43</v>
      </c>
      <c r="F46" s="120">
        <f t="shared" si="1"/>
        <v>0</v>
      </c>
      <c r="G46" s="111">
        <f t="shared" si="2"/>
        <v>1</v>
      </c>
      <c r="H46" s="111"/>
    </row>
    <row r="47" spans="1:8" s="43" customFormat="1" ht="17.5" x14ac:dyDescent="0.25">
      <c r="A47" s="173"/>
      <c r="B47" s="75">
        <f t="shared" si="0"/>
        <v>45</v>
      </c>
      <c r="C47" s="111">
        <v>20212143</v>
      </c>
      <c r="D47" s="111">
        <v>1</v>
      </c>
      <c r="E47" s="111">
        <v>43</v>
      </c>
      <c r="F47" s="120">
        <f t="shared" si="1"/>
        <v>2.3255813953488372E-2</v>
      </c>
      <c r="G47" s="111">
        <f t="shared" si="2"/>
        <v>31</v>
      </c>
      <c r="H47" s="111"/>
    </row>
    <row r="48" spans="1:8" s="43" customFormat="1" ht="17.5" x14ac:dyDescent="0.25">
      <c r="A48" s="173"/>
      <c r="B48" s="75">
        <f t="shared" si="0"/>
        <v>46</v>
      </c>
      <c r="C48" s="111">
        <v>20212144</v>
      </c>
      <c r="D48" s="111">
        <v>0</v>
      </c>
      <c r="E48" s="111">
        <v>42</v>
      </c>
      <c r="F48" s="120">
        <f t="shared" si="1"/>
        <v>0</v>
      </c>
      <c r="G48" s="111">
        <f t="shared" si="2"/>
        <v>1</v>
      </c>
      <c r="H48" s="111"/>
    </row>
    <row r="49" spans="1:10" s="43" customFormat="1" ht="17.5" x14ac:dyDescent="0.25">
      <c r="A49" s="174"/>
      <c r="B49" s="75">
        <f t="shared" si="0"/>
        <v>47</v>
      </c>
      <c r="C49" s="111">
        <v>20212145</v>
      </c>
      <c r="D49" s="111">
        <v>1</v>
      </c>
      <c r="E49" s="111">
        <v>43</v>
      </c>
      <c r="F49" s="120">
        <f t="shared" si="1"/>
        <v>2.3255813953488372E-2</v>
      </c>
      <c r="G49" s="111">
        <f t="shared" si="2"/>
        <v>31</v>
      </c>
      <c r="H49" s="111"/>
    </row>
    <row r="50" spans="1:10" s="43" customFormat="1" ht="17.5" x14ac:dyDescent="0.25">
      <c r="A50" s="154" t="s">
        <v>2</v>
      </c>
      <c r="B50" s="75">
        <f t="shared" si="0"/>
        <v>48</v>
      </c>
      <c r="C50" s="85">
        <v>20182430</v>
      </c>
      <c r="D50" s="125">
        <v>0</v>
      </c>
      <c r="E50" s="98">
        <v>42</v>
      </c>
      <c r="F50" s="73">
        <f t="shared" ref="F50:F70" si="3">D50/E50</f>
        <v>0</v>
      </c>
      <c r="G50" s="71">
        <f>RANK(F50,$F$50:$F$115,1)</f>
        <v>1</v>
      </c>
      <c r="H50" s="84"/>
    </row>
    <row r="51" spans="1:10" s="43" customFormat="1" ht="17.5" x14ac:dyDescent="0.25">
      <c r="A51" s="151"/>
      <c r="B51" s="75">
        <f t="shared" si="0"/>
        <v>49</v>
      </c>
      <c r="C51" s="86">
        <v>20182431</v>
      </c>
      <c r="D51" s="125">
        <v>0</v>
      </c>
      <c r="E51" s="98">
        <v>30</v>
      </c>
      <c r="F51" s="73">
        <f t="shared" si="3"/>
        <v>0</v>
      </c>
      <c r="G51" s="71">
        <f t="shared" ref="G51:G114" si="4">RANK(F51,$F$50:$F$115,1)</f>
        <v>1</v>
      </c>
      <c r="H51" s="84"/>
    </row>
    <row r="52" spans="1:10" s="43" customFormat="1" ht="17.5" x14ac:dyDescent="0.25">
      <c r="A52" s="151"/>
      <c r="B52" s="75">
        <f t="shared" si="0"/>
        <v>50</v>
      </c>
      <c r="C52" s="86">
        <v>20182432</v>
      </c>
      <c r="D52" s="125">
        <v>0</v>
      </c>
      <c r="E52" s="98">
        <v>44</v>
      </c>
      <c r="F52" s="73">
        <f t="shared" si="3"/>
        <v>0</v>
      </c>
      <c r="G52" s="71">
        <f t="shared" si="4"/>
        <v>1</v>
      </c>
      <c r="H52" s="84"/>
    </row>
    <row r="53" spans="1:10" s="43" customFormat="1" ht="17.5" x14ac:dyDescent="0.25">
      <c r="A53" s="151"/>
      <c r="B53" s="75">
        <f t="shared" si="0"/>
        <v>51</v>
      </c>
      <c r="C53" s="86">
        <v>20182433</v>
      </c>
      <c r="D53" s="125">
        <v>0</v>
      </c>
      <c r="E53" s="98">
        <v>30</v>
      </c>
      <c r="F53" s="73">
        <f t="shared" si="3"/>
        <v>0</v>
      </c>
      <c r="G53" s="71">
        <f t="shared" si="4"/>
        <v>1</v>
      </c>
      <c r="H53" s="7"/>
    </row>
    <row r="54" spans="1:10" s="43" customFormat="1" ht="17.5" x14ac:dyDescent="0.25">
      <c r="A54" s="151"/>
      <c r="B54" s="75">
        <f t="shared" si="0"/>
        <v>52</v>
      </c>
      <c r="C54" s="86">
        <v>20182434</v>
      </c>
      <c r="D54" s="125">
        <v>0</v>
      </c>
      <c r="E54" s="98">
        <v>50</v>
      </c>
      <c r="F54" s="73">
        <f t="shared" si="3"/>
        <v>0</v>
      </c>
      <c r="G54" s="71">
        <f t="shared" si="4"/>
        <v>1</v>
      </c>
      <c r="H54" s="7"/>
    </row>
    <row r="55" spans="1:10" s="43" customFormat="1" ht="17.5" x14ac:dyDescent="0.25">
      <c r="A55" s="151"/>
      <c r="B55" s="75">
        <f t="shared" si="0"/>
        <v>53</v>
      </c>
      <c r="C55" s="86">
        <v>20182435</v>
      </c>
      <c r="D55" s="125">
        <v>0</v>
      </c>
      <c r="E55" s="98">
        <v>23</v>
      </c>
      <c r="F55" s="73">
        <f t="shared" si="3"/>
        <v>0</v>
      </c>
      <c r="G55" s="71">
        <f t="shared" si="4"/>
        <v>1</v>
      </c>
      <c r="H55" s="7"/>
    </row>
    <row r="56" spans="1:10" s="43" customFormat="1" ht="17.5" x14ac:dyDescent="0.25">
      <c r="A56" s="151"/>
      <c r="B56" s="75">
        <f t="shared" si="0"/>
        <v>54</v>
      </c>
      <c r="C56" s="86">
        <v>20182531</v>
      </c>
      <c r="D56" s="125">
        <v>0</v>
      </c>
      <c r="E56" s="98">
        <v>32</v>
      </c>
      <c r="F56" s="73">
        <f t="shared" si="3"/>
        <v>0</v>
      </c>
      <c r="G56" s="71">
        <f t="shared" si="4"/>
        <v>1</v>
      </c>
      <c r="H56" s="7"/>
      <c r="J56" s="47"/>
    </row>
    <row r="57" spans="1:10" s="43" customFormat="1" ht="17.5" x14ac:dyDescent="0.25">
      <c r="A57" s="151"/>
      <c r="B57" s="75">
        <f t="shared" si="0"/>
        <v>55</v>
      </c>
      <c r="C57" s="86">
        <v>20182532</v>
      </c>
      <c r="D57" s="125">
        <v>0</v>
      </c>
      <c r="E57" s="98">
        <v>32</v>
      </c>
      <c r="F57" s="73">
        <f t="shared" si="3"/>
        <v>0</v>
      </c>
      <c r="G57" s="71">
        <f t="shared" si="4"/>
        <v>1</v>
      </c>
      <c r="H57" s="7"/>
    </row>
    <row r="58" spans="1:10" s="43" customFormat="1" ht="17.5" x14ac:dyDescent="0.25">
      <c r="A58" s="151"/>
      <c r="B58" s="75">
        <f t="shared" si="0"/>
        <v>56</v>
      </c>
      <c r="C58" s="86">
        <v>20182533</v>
      </c>
      <c r="D58" s="125">
        <v>0</v>
      </c>
      <c r="E58" s="98">
        <v>32</v>
      </c>
      <c r="F58" s="73">
        <f t="shared" si="3"/>
        <v>0</v>
      </c>
      <c r="G58" s="71">
        <f t="shared" si="4"/>
        <v>1</v>
      </c>
      <c r="H58" s="7"/>
    </row>
    <row r="59" spans="1:10" s="43" customFormat="1" ht="17.5" x14ac:dyDescent="0.25">
      <c r="A59" s="151"/>
      <c r="B59" s="75">
        <f t="shared" si="0"/>
        <v>57</v>
      </c>
      <c r="C59" s="86">
        <v>20182534</v>
      </c>
      <c r="D59" s="125">
        <v>10</v>
      </c>
      <c r="E59" s="98">
        <v>37</v>
      </c>
      <c r="F59" s="73">
        <f t="shared" si="3"/>
        <v>0.27027027027027029</v>
      </c>
      <c r="G59" s="71">
        <f t="shared" si="4"/>
        <v>66</v>
      </c>
      <c r="H59" s="7"/>
    </row>
    <row r="60" spans="1:10" s="43" customFormat="1" ht="17.5" x14ac:dyDescent="0.25">
      <c r="A60" s="151"/>
      <c r="B60" s="75">
        <f t="shared" si="0"/>
        <v>58</v>
      </c>
      <c r="C60" s="86">
        <v>20182535</v>
      </c>
      <c r="D60" s="125">
        <v>5</v>
      </c>
      <c r="E60" s="98">
        <v>37</v>
      </c>
      <c r="F60" s="73">
        <f t="shared" si="3"/>
        <v>0.13513513513513514</v>
      </c>
      <c r="G60" s="71">
        <f t="shared" si="4"/>
        <v>61</v>
      </c>
      <c r="H60" s="7"/>
    </row>
    <row r="61" spans="1:10" s="43" customFormat="1" ht="17.5" x14ac:dyDescent="0.25">
      <c r="A61" s="151"/>
      <c r="B61" s="78">
        <f t="shared" si="0"/>
        <v>59</v>
      </c>
      <c r="C61" s="69">
        <v>20182536</v>
      </c>
      <c r="D61" s="125">
        <v>3</v>
      </c>
      <c r="E61" s="98">
        <v>35</v>
      </c>
      <c r="F61" s="73">
        <f t="shared" si="3"/>
        <v>8.5714285714285715E-2</v>
      </c>
      <c r="G61" s="71">
        <f t="shared" si="4"/>
        <v>58</v>
      </c>
      <c r="H61" s="7"/>
    </row>
    <row r="62" spans="1:10" s="43" customFormat="1" ht="14.5" customHeight="1" x14ac:dyDescent="0.25">
      <c r="A62" s="151"/>
      <c r="B62" s="78">
        <f t="shared" si="0"/>
        <v>60</v>
      </c>
      <c r="C62" s="69">
        <v>20182631</v>
      </c>
      <c r="D62" s="125">
        <v>0</v>
      </c>
      <c r="E62" s="98">
        <v>38</v>
      </c>
      <c r="F62" s="73">
        <f t="shared" si="3"/>
        <v>0</v>
      </c>
      <c r="G62" s="71">
        <f t="shared" si="4"/>
        <v>1</v>
      </c>
      <c r="H62" s="7"/>
    </row>
    <row r="63" spans="1:10" s="43" customFormat="1" ht="17.5" x14ac:dyDescent="0.25">
      <c r="A63" s="151"/>
      <c r="B63" s="78">
        <f t="shared" si="0"/>
        <v>61</v>
      </c>
      <c r="C63" s="69">
        <v>20182632</v>
      </c>
      <c r="D63" s="125">
        <v>0</v>
      </c>
      <c r="E63" s="98">
        <v>37</v>
      </c>
      <c r="F63" s="73">
        <f t="shared" si="3"/>
        <v>0</v>
      </c>
      <c r="G63" s="71">
        <f t="shared" si="4"/>
        <v>1</v>
      </c>
      <c r="H63" s="7"/>
    </row>
    <row r="64" spans="1:10" s="43" customFormat="1" ht="17.5" x14ac:dyDescent="0.25">
      <c r="A64" s="151"/>
      <c r="B64" s="78">
        <f t="shared" si="0"/>
        <v>62</v>
      </c>
      <c r="C64" s="69">
        <v>20182633</v>
      </c>
      <c r="D64" s="125">
        <v>0</v>
      </c>
      <c r="E64" s="98">
        <v>39</v>
      </c>
      <c r="F64" s="73">
        <f t="shared" si="3"/>
        <v>0</v>
      </c>
      <c r="G64" s="71">
        <f t="shared" si="4"/>
        <v>1</v>
      </c>
      <c r="H64" s="7"/>
    </row>
    <row r="65" spans="1:8" s="43" customFormat="1" ht="17.5" x14ac:dyDescent="0.25">
      <c r="A65" s="151"/>
      <c r="B65" s="78">
        <f t="shared" si="0"/>
        <v>63</v>
      </c>
      <c r="C65" s="69">
        <v>20182634</v>
      </c>
      <c r="D65" s="125">
        <v>0</v>
      </c>
      <c r="E65" s="98">
        <v>39</v>
      </c>
      <c r="F65" s="73">
        <f t="shared" si="3"/>
        <v>0</v>
      </c>
      <c r="G65" s="71">
        <f t="shared" si="4"/>
        <v>1</v>
      </c>
      <c r="H65" s="7"/>
    </row>
    <row r="66" spans="1:8" s="43" customFormat="1" ht="17.5" x14ac:dyDescent="0.25">
      <c r="A66" s="151"/>
      <c r="B66" s="78">
        <f t="shared" si="0"/>
        <v>64</v>
      </c>
      <c r="C66" s="69">
        <v>20192431</v>
      </c>
      <c r="D66" s="125">
        <v>0</v>
      </c>
      <c r="E66" s="98">
        <v>36</v>
      </c>
      <c r="F66" s="73">
        <f t="shared" si="3"/>
        <v>0</v>
      </c>
      <c r="G66" s="71">
        <f t="shared" si="4"/>
        <v>1</v>
      </c>
      <c r="H66" s="7"/>
    </row>
    <row r="67" spans="1:8" s="43" customFormat="1" ht="17.5" x14ac:dyDescent="0.25">
      <c r="A67" s="151"/>
      <c r="B67" s="78">
        <f t="shared" si="0"/>
        <v>65</v>
      </c>
      <c r="C67" s="69">
        <v>20192432</v>
      </c>
      <c r="D67" s="125">
        <v>6</v>
      </c>
      <c r="E67" s="98">
        <v>36</v>
      </c>
      <c r="F67" s="73">
        <f t="shared" si="3"/>
        <v>0.16666666666666666</v>
      </c>
      <c r="G67" s="71">
        <f t="shared" si="4"/>
        <v>63</v>
      </c>
      <c r="H67" s="7"/>
    </row>
    <row r="68" spans="1:8" s="43" customFormat="1" ht="17.5" x14ac:dyDescent="0.25">
      <c r="A68" s="151"/>
      <c r="B68" s="78">
        <f t="shared" si="0"/>
        <v>66</v>
      </c>
      <c r="C68" s="69">
        <v>20192433</v>
      </c>
      <c r="D68" s="125">
        <v>0</v>
      </c>
      <c r="E68" s="98">
        <v>36</v>
      </c>
      <c r="F68" s="73">
        <f t="shared" si="3"/>
        <v>0</v>
      </c>
      <c r="G68" s="71">
        <f t="shared" si="4"/>
        <v>1</v>
      </c>
      <c r="H68" s="7"/>
    </row>
    <row r="69" spans="1:8" s="43" customFormat="1" ht="17.5" x14ac:dyDescent="0.25">
      <c r="A69" s="151"/>
      <c r="B69" s="78">
        <f t="shared" si="0"/>
        <v>67</v>
      </c>
      <c r="C69" s="69">
        <v>20192434</v>
      </c>
      <c r="D69" s="125">
        <v>0</v>
      </c>
      <c r="E69" s="98">
        <v>35</v>
      </c>
      <c r="F69" s="73">
        <f t="shared" si="3"/>
        <v>0</v>
      </c>
      <c r="G69" s="71">
        <f t="shared" si="4"/>
        <v>1</v>
      </c>
      <c r="H69" s="7"/>
    </row>
    <row r="70" spans="1:8" s="43" customFormat="1" ht="17.5" x14ac:dyDescent="0.25">
      <c r="A70" s="151"/>
      <c r="B70" s="78">
        <f t="shared" si="0"/>
        <v>68</v>
      </c>
      <c r="C70" s="69">
        <v>20192435</v>
      </c>
      <c r="D70" s="125">
        <v>0</v>
      </c>
      <c r="E70" s="98">
        <v>24</v>
      </c>
      <c r="F70" s="73">
        <f t="shared" si="3"/>
        <v>0</v>
      </c>
      <c r="G70" s="71">
        <f t="shared" si="4"/>
        <v>1</v>
      </c>
      <c r="H70" s="7"/>
    </row>
    <row r="71" spans="1:8" s="43" customFormat="1" ht="17.5" x14ac:dyDescent="0.25">
      <c r="A71" s="151"/>
      <c r="B71" s="78">
        <f t="shared" ref="B71:B134" si="5">ROW()-2</f>
        <v>69</v>
      </c>
      <c r="C71" s="69">
        <v>20192436</v>
      </c>
      <c r="D71" s="125">
        <v>0</v>
      </c>
      <c r="E71" s="98">
        <v>25</v>
      </c>
      <c r="F71" s="73">
        <f t="shared" ref="F71:F134" si="6">D71/E71</f>
        <v>0</v>
      </c>
      <c r="G71" s="71">
        <f t="shared" si="4"/>
        <v>1</v>
      </c>
      <c r="H71" s="7"/>
    </row>
    <row r="72" spans="1:8" s="43" customFormat="1" ht="17.5" x14ac:dyDescent="0.25">
      <c r="A72" s="151"/>
      <c r="B72" s="78">
        <f t="shared" si="5"/>
        <v>70</v>
      </c>
      <c r="C72" s="69">
        <v>20192437</v>
      </c>
      <c r="D72" s="125">
        <v>3</v>
      </c>
      <c r="E72" s="98">
        <v>28</v>
      </c>
      <c r="F72" s="73">
        <f t="shared" si="6"/>
        <v>0.10714285714285714</v>
      </c>
      <c r="G72" s="71">
        <f t="shared" si="4"/>
        <v>59</v>
      </c>
      <c r="H72" s="7"/>
    </row>
    <row r="73" spans="1:8" s="43" customFormat="1" ht="17.5" x14ac:dyDescent="0.25">
      <c r="A73" s="151"/>
      <c r="B73" s="78">
        <f t="shared" si="5"/>
        <v>71</v>
      </c>
      <c r="C73" s="69">
        <v>20192531</v>
      </c>
      <c r="D73" s="125">
        <v>2</v>
      </c>
      <c r="E73" s="98">
        <v>35</v>
      </c>
      <c r="F73" s="73">
        <f t="shared" si="6"/>
        <v>5.7142857142857141E-2</v>
      </c>
      <c r="G73" s="71">
        <f t="shared" si="4"/>
        <v>56</v>
      </c>
      <c r="H73" s="7"/>
    </row>
    <row r="74" spans="1:8" s="43" customFormat="1" ht="17.5" x14ac:dyDescent="0.25">
      <c r="A74" s="151"/>
      <c r="B74" s="78">
        <f t="shared" si="5"/>
        <v>72</v>
      </c>
      <c r="C74" s="69">
        <v>20192532</v>
      </c>
      <c r="D74" s="125">
        <v>0</v>
      </c>
      <c r="E74" s="98">
        <v>38</v>
      </c>
      <c r="F74" s="73">
        <f t="shared" si="6"/>
        <v>0</v>
      </c>
      <c r="G74" s="71">
        <f t="shared" si="4"/>
        <v>1</v>
      </c>
      <c r="H74" s="7"/>
    </row>
    <row r="75" spans="1:8" s="43" customFormat="1" ht="17.5" x14ac:dyDescent="0.25">
      <c r="A75" s="151"/>
      <c r="B75" s="78">
        <f t="shared" si="5"/>
        <v>73</v>
      </c>
      <c r="C75" s="69">
        <v>20192533</v>
      </c>
      <c r="D75" s="125">
        <v>0</v>
      </c>
      <c r="E75" s="98">
        <v>37</v>
      </c>
      <c r="F75" s="73">
        <f t="shared" si="6"/>
        <v>0</v>
      </c>
      <c r="G75" s="71">
        <f t="shared" si="4"/>
        <v>1</v>
      </c>
      <c r="H75" s="7"/>
    </row>
    <row r="76" spans="1:8" s="43" customFormat="1" ht="17.5" x14ac:dyDescent="0.25">
      <c r="A76" s="151"/>
      <c r="B76" s="78">
        <f t="shared" si="5"/>
        <v>74</v>
      </c>
      <c r="C76" s="87">
        <v>20192534</v>
      </c>
      <c r="D76" s="125">
        <v>0</v>
      </c>
      <c r="E76" s="98">
        <v>35</v>
      </c>
      <c r="F76" s="73">
        <f t="shared" si="6"/>
        <v>0</v>
      </c>
      <c r="G76" s="71">
        <f t="shared" si="4"/>
        <v>1</v>
      </c>
      <c r="H76" s="7"/>
    </row>
    <row r="77" spans="1:8" s="43" customFormat="1" ht="17.5" x14ac:dyDescent="0.25">
      <c r="A77" s="151"/>
      <c r="B77" s="78">
        <f t="shared" si="5"/>
        <v>75</v>
      </c>
      <c r="C77" s="87">
        <v>20192535</v>
      </c>
      <c r="D77" s="125">
        <v>0</v>
      </c>
      <c r="E77" s="98">
        <v>29</v>
      </c>
      <c r="F77" s="73">
        <f t="shared" si="6"/>
        <v>0</v>
      </c>
      <c r="G77" s="71">
        <f t="shared" si="4"/>
        <v>1</v>
      </c>
      <c r="H77" s="7"/>
    </row>
    <row r="78" spans="1:8" s="43" customFormat="1" ht="17.5" x14ac:dyDescent="0.25">
      <c r="A78" s="151"/>
      <c r="B78" s="78">
        <f t="shared" si="5"/>
        <v>76</v>
      </c>
      <c r="C78" s="87">
        <v>20192536</v>
      </c>
      <c r="D78" s="125">
        <v>0</v>
      </c>
      <c r="E78" s="98">
        <v>29</v>
      </c>
      <c r="F78" s="73">
        <f t="shared" si="6"/>
        <v>0</v>
      </c>
      <c r="G78" s="71">
        <f t="shared" si="4"/>
        <v>1</v>
      </c>
      <c r="H78" s="7"/>
    </row>
    <row r="79" spans="1:8" s="43" customFormat="1" ht="17.5" x14ac:dyDescent="0.25">
      <c r="A79" s="151"/>
      <c r="B79" s="78">
        <f t="shared" si="5"/>
        <v>77</v>
      </c>
      <c r="C79" s="87">
        <v>20192631</v>
      </c>
      <c r="D79" s="125">
        <v>3</v>
      </c>
      <c r="E79" s="98">
        <v>39</v>
      </c>
      <c r="F79" s="73">
        <f t="shared" si="6"/>
        <v>7.6923076923076927E-2</v>
      </c>
      <c r="G79" s="71">
        <f t="shared" si="4"/>
        <v>57</v>
      </c>
      <c r="H79" s="7"/>
    </row>
    <row r="80" spans="1:8" s="43" customFormat="1" ht="17.5" x14ac:dyDescent="0.25">
      <c r="A80" s="151"/>
      <c r="B80" s="78">
        <f t="shared" si="5"/>
        <v>78</v>
      </c>
      <c r="C80" s="87">
        <v>20192632</v>
      </c>
      <c r="D80" s="125">
        <v>0</v>
      </c>
      <c r="E80" s="98">
        <v>39</v>
      </c>
      <c r="F80" s="73">
        <f t="shared" si="6"/>
        <v>0</v>
      </c>
      <c r="G80" s="71">
        <f t="shared" si="4"/>
        <v>1</v>
      </c>
      <c r="H80" s="7"/>
    </row>
    <row r="81" spans="1:8" s="43" customFormat="1" ht="17.5" x14ac:dyDescent="0.25">
      <c r="A81" s="151"/>
      <c r="B81" s="78">
        <f t="shared" si="5"/>
        <v>79</v>
      </c>
      <c r="C81" s="87">
        <v>20192633</v>
      </c>
      <c r="D81" s="125">
        <v>0</v>
      </c>
      <c r="E81" s="98">
        <v>36</v>
      </c>
      <c r="F81" s="73">
        <f t="shared" si="6"/>
        <v>0</v>
      </c>
      <c r="G81" s="71">
        <f t="shared" si="4"/>
        <v>1</v>
      </c>
      <c r="H81" s="7"/>
    </row>
    <row r="82" spans="1:8" s="43" customFormat="1" ht="17.5" x14ac:dyDescent="0.25">
      <c r="A82" s="151"/>
      <c r="B82" s="78">
        <f t="shared" si="5"/>
        <v>80</v>
      </c>
      <c r="C82" s="87">
        <v>20192634</v>
      </c>
      <c r="D82" s="125">
        <v>0</v>
      </c>
      <c r="E82" s="8">
        <v>35</v>
      </c>
      <c r="F82" s="73">
        <f t="shared" si="6"/>
        <v>0</v>
      </c>
      <c r="G82" s="71">
        <f t="shared" si="4"/>
        <v>1</v>
      </c>
      <c r="H82" s="7"/>
    </row>
    <row r="83" spans="1:8" s="43" customFormat="1" ht="17.5" x14ac:dyDescent="0.25">
      <c r="A83" s="151"/>
      <c r="B83" s="78">
        <f t="shared" si="5"/>
        <v>81</v>
      </c>
      <c r="C83" s="87">
        <v>20202430</v>
      </c>
      <c r="D83" s="125">
        <v>1</v>
      </c>
      <c r="E83" s="98">
        <v>41</v>
      </c>
      <c r="F83" s="73">
        <f t="shared" si="6"/>
        <v>2.4390243902439025E-2</v>
      </c>
      <c r="G83" s="71">
        <f t="shared" si="4"/>
        <v>53</v>
      </c>
      <c r="H83" s="7"/>
    </row>
    <row r="84" spans="1:8" s="43" customFormat="1" ht="17.5" x14ac:dyDescent="0.25">
      <c r="A84" s="151"/>
      <c r="B84" s="78">
        <f t="shared" si="5"/>
        <v>82</v>
      </c>
      <c r="C84" s="87">
        <v>20202431</v>
      </c>
      <c r="D84" s="125">
        <v>0</v>
      </c>
      <c r="E84" s="98">
        <v>42</v>
      </c>
      <c r="F84" s="73">
        <f t="shared" si="6"/>
        <v>0</v>
      </c>
      <c r="G84" s="71">
        <f t="shared" si="4"/>
        <v>1</v>
      </c>
      <c r="H84" s="7"/>
    </row>
    <row r="85" spans="1:8" s="43" customFormat="1" ht="17.5" x14ac:dyDescent="0.25">
      <c r="A85" s="151"/>
      <c r="B85" s="78">
        <f t="shared" si="5"/>
        <v>83</v>
      </c>
      <c r="C85" s="87">
        <v>20202432</v>
      </c>
      <c r="D85" s="125">
        <v>0</v>
      </c>
      <c r="E85" s="98">
        <v>40</v>
      </c>
      <c r="F85" s="73">
        <f t="shared" si="6"/>
        <v>0</v>
      </c>
      <c r="G85" s="71">
        <f t="shared" si="4"/>
        <v>1</v>
      </c>
      <c r="H85" s="7"/>
    </row>
    <row r="86" spans="1:8" s="43" customFormat="1" ht="17.5" x14ac:dyDescent="0.25">
      <c r="A86" s="151"/>
      <c r="B86" s="78">
        <f t="shared" si="5"/>
        <v>84</v>
      </c>
      <c r="C86" s="87">
        <v>20202433</v>
      </c>
      <c r="D86" s="125">
        <v>0</v>
      </c>
      <c r="E86" s="98">
        <v>40</v>
      </c>
      <c r="F86" s="73">
        <f t="shared" si="6"/>
        <v>0</v>
      </c>
      <c r="G86" s="71">
        <f t="shared" si="4"/>
        <v>1</v>
      </c>
      <c r="H86" s="7"/>
    </row>
    <row r="87" spans="1:8" s="43" customFormat="1" ht="17.5" x14ac:dyDescent="0.25">
      <c r="A87" s="151"/>
      <c r="B87" s="78">
        <f t="shared" si="5"/>
        <v>85</v>
      </c>
      <c r="C87" s="87">
        <v>20202434</v>
      </c>
      <c r="D87" s="125">
        <v>0</v>
      </c>
      <c r="E87" s="98">
        <v>42</v>
      </c>
      <c r="F87" s="73">
        <f t="shared" si="6"/>
        <v>0</v>
      </c>
      <c r="G87" s="71">
        <f t="shared" si="4"/>
        <v>1</v>
      </c>
      <c r="H87" s="7"/>
    </row>
    <row r="88" spans="1:8" s="43" customFormat="1" ht="17.5" x14ac:dyDescent="0.25">
      <c r="A88" s="151"/>
      <c r="B88" s="78">
        <f t="shared" si="5"/>
        <v>86</v>
      </c>
      <c r="C88" s="87">
        <v>20202435</v>
      </c>
      <c r="D88" s="125">
        <v>0</v>
      </c>
      <c r="E88" s="98">
        <v>50</v>
      </c>
      <c r="F88" s="73">
        <f t="shared" si="6"/>
        <v>0</v>
      </c>
      <c r="G88" s="71">
        <f t="shared" si="4"/>
        <v>1</v>
      </c>
      <c r="H88" s="7"/>
    </row>
    <row r="89" spans="1:8" s="43" customFormat="1" ht="17.5" x14ac:dyDescent="0.25">
      <c r="A89" s="151"/>
      <c r="B89" s="78">
        <f t="shared" si="5"/>
        <v>87</v>
      </c>
      <c r="C89" s="87">
        <v>20202531</v>
      </c>
      <c r="D89" s="125">
        <v>0</v>
      </c>
      <c r="E89" s="98">
        <v>39</v>
      </c>
      <c r="F89" s="73">
        <f t="shared" si="6"/>
        <v>0</v>
      </c>
      <c r="G89" s="71">
        <f t="shared" si="4"/>
        <v>1</v>
      </c>
      <c r="H89" s="7"/>
    </row>
    <row r="90" spans="1:8" s="43" customFormat="1" ht="17.5" x14ac:dyDescent="0.25">
      <c r="A90" s="151"/>
      <c r="B90" s="78">
        <f t="shared" si="5"/>
        <v>88</v>
      </c>
      <c r="C90" s="87">
        <v>20202532</v>
      </c>
      <c r="D90" s="125">
        <v>5</v>
      </c>
      <c r="E90" s="98">
        <v>34</v>
      </c>
      <c r="F90" s="73">
        <f t="shared" si="6"/>
        <v>0.14705882352941177</v>
      </c>
      <c r="G90" s="71">
        <f t="shared" si="4"/>
        <v>62</v>
      </c>
      <c r="H90" s="7"/>
    </row>
    <row r="91" spans="1:8" s="43" customFormat="1" ht="17.5" x14ac:dyDescent="0.25">
      <c r="A91" s="151"/>
      <c r="B91" s="78">
        <f t="shared" si="5"/>
        <v>89</v>
      </c>
      <c r="C91" s="87">
        <v>20202533</v>
      </c>
      <c r="D91" s="125">
        <v>7</v>
      </c>
      <c r="E91" s="98">
        <v>40</v>
      </c>
      <c r="F91" s="73">
        <f t="shared" si="6"/>
        <v>0.17499999999999999</v>
      </c>
      <c r="G91" s="71">
        <f t="shared" si="4"/>
        <v>64</v>
      </c>
      <c r="H91" s="7"/>
    </row>
    <row r="92" spans="1:8" s="43" customFormat="1" ht="17.5" x14ac:dyDescent="0.25">
      <c r="A92" s="151"/>
      <c r="B92" s="78">
        <f t="shared" si="5"/>
        <v>90</v>
      </c>
      <c r="C92" s="87">
        <v>20202534</v>
      </c>
      <c r="D92" s="125">
        <v>0</v>
      </c>
      <c r="E92" s="98">
        <v>36</v>
      </c>
      <c r="F92" s="73">
        <f t="shared" si="6"/>
        <v>0</v>
      </c>
      <c r="G92" s="71">
        <f t="shared" si="4"/>
        <v>1</v>
      </c>
      <c r="H92" s="7"/>
    </row>
    <row r="93" spans="1:8" s="43" customFormat="1" ht="17.5" x14ac:dyDescent="0.25">
      <c r="A93" s="151"/>
      <c r="B93" s="78">
        <f t="shared" si="5"/>
        <v>91</v>
      </c>
      <c r="C93" s="87">
        <v>20202535</v>
      </c>
      <c r="D93" s="125">
        <v>3</v>
      </c>
      <c r="E93" s="98">
        <v>26</v>
      </c>
      <c r="F93" s="73">
        <f t="shared" si="6"/>
        <v>0.11538461538461539</v>
      </c>
      <c r="G93" s="71">
        <f t="shared" si="4"/>
        <v>60</v>
      </c>
      <c r="H93" s="7"/>
    </row>
    <row r="94" spans="1:8" s="43" customFormat="1" ht="17.5" x14ac:dyDescent="0.25">
      <c r="A94" s="151"/>
      <c r="B94" s="78">
        <f t="shared" si="5"/>
        <v>92</v>
      </c>
      <c r="C94" s="87">
        <v>20202536</v>
      </c>
      <c r="D94" s="125">
        <v>0</v>
      </c>
      <c r="E94" s="98">
        <v>26</v>
      </c>
      <c r="F94" s="73">
        <f t="shared" si="6"/>
        <v>0</v>
      </c>
      <c r="G94" s="71">
        <f t="shared" si="4"/>
        <v>1</v>
      </c>
      <c r="H94" s="7"/>
    </row>
    <row r="95" spans="1:8" s="43" customFormat="1" ht="17.5" x14ac:dyDescent="0.25">
      <c r="A95" s="151"/>
      <c r="B95" s="78">
        <f t="shared" si="5"/>
        <v>93</v>
      </c>
      <c r="C95" s="87">
        <v>20202631</v>
      </c>
      <c r="D95" s="125">
        <v>0</v>
      </c>
      <c r="E95" s="98">
        <v>46</v>
      </c>
      <c r="F95" s="73">
        <f t="shared" si="6"/>
        <v>0</v>
      </c>
      <c r="G95" s="71">
        <f t="shared" si="4"/>
        <v>1</v>
      </c>
      <c r="H95" s="7"/>
    </row>
    <row r="96" spans="1:8" s="43" customFormat="1" ht="17.5" x14ac:dyDescent="0.25">
      <c r="A96" s="151"/>
      <c r="B96" s="78">
        <f t="shared" si="5"/>
        <v>94</v>
      </c>
      <c r="C96" s="87">
        <v>20202632</v>
      </c>
      <c r="D96" s="125">
        <v>2</v>
      </c>
      <c r="E96" s="98">
        <v>45</v>
      </c>
      <c r="F96" s="73">
        <f t="shared" si="6"/>
        <v>4.4444444444444446E-2</v>
      </c>
      <c r="G96" s="71">
        <f t="shared" si="4"/>
        <v>55</v>
      </c>
      <c r="H96" s="7"/>
    </row>
    <row r="97" spans="1:8" s="43" customFormat="1" ht="17.5" x14ac:dyDescent="0.25">
      <c r="A97" s="151"/>
      <c r="B97" s="78">
        <f t="shared" si="5"/>
        <v>95</v>
      </c>
      <c r="C97" s="87">
        <v>20202633</v>
      </c>
      <c r="D97" s="125">
        <v>0</v>
      </c>
      <c r="E97" s="98">
        <v>35</v>
      </c>
      <c r="F97" s="73">
        <f t="shared" si="6"/>
        <v>0</v>
      </c>
      <c r="G97" s="71">
        <f t="shared" si="4"/>
        <v>1</v>
      </c>
      <c r="H97" s="7"/>
    </row>
    <row r="98" spans="1:8" s="43" customFormat="1" ht="17.5" x14ac:dyDescent="0.25">
      <c r="A98" s="151"/>
      <c r="B98" s="78">
        <f t="shared" si="5"/>
        <v>96</v>
      </c>
      <c r="C98" s="87">
        <v>20202634</v>
      </c>
      <c r="D98" s="125">
        <v>0</v>
      </c>
      <c r="E98" s="98">
        <v>32</v>
      </c>
      <c r="F98" s="73">
        <f t="shared" si="6"/>
        <v>0</v>
      </c>
      <c r="G98" s="71">
        <f t="shared" si="4"/>
        <v>1</v>
      </c>
      <c r="H98" s="7"/>
    </row>
    <row r="99" spans="1:8" s="43" customFormat="1" ht="17.5" x14ac:dyDescent="0.25">
      <c r="A99" s="151"/>
      <c r="B99" s="78">
        <f t="shared" si="5"/>
        <v>97</v>
      </c>
      <c r="C99" s="87">
        <v>20202641</v>
      </c>
      <c r="D99" s="125">
        <v>0</v>
      </c>
      <c r="E99" s="98">
        <v>47</v>
      </c>
      <c r="F99" s="73">
        <f t="shared" si="6"/>
        <v>0</v>
      </c>
      <c r="G99" s="71">
        <f t="shared" si="4"/>
        <v>1</v>
      </c>
      <c r="H99" s="7"/>
    </row>
    <row r="100" spans="1:8" s="43" customFormat="1" ht="17.5" x14ac:dyDescent="0.25">
      <c r="A100" s="151"/>
      <c r="B100" s="78">
        <f t="shared" si="5"/>
        <v>98</v>
      </c>
      <c r="C100" s="87">
        <v>20202642</v>
      </c>
      <c r="D100" s="125">
        <v>0</v>
      </c>
      <c r="E100" s="98">
        <v>44</v>
      </c>
      <c r="F100" s="73">
        <f t="shared" si="6"/>
        <v>0</v>
      </c>
      <c r="G100" s="71">
        <f t="shared" si="4"/>
        <v>1</v>
      </c>
      <c r="H100" s="7"/>
    </row>
    <row r="101" spans="1:8" s="43" customFormat="1" ht="17.5" x14ac:dyDescent="0.25">
      <c r="A101" s="151"/>
      <c r="B101" s="78">
        <f t="shared" si="5"/>
        <v>99</v>
      </c>
      <c r="C101" s="87">
        <v>20202643</v>
      </c>
      <c r="D101" s="125">
        <v>0</v>
      </c>
      <c r="E101" s="98">
        <v>41</v>
      </c>
      <c r="F101" s="73">
        <f t="shared" si="6"/>
        <v>0</v>
      </c>
      <c r="G101" s="71">
        <f t="shared" si="4"/>
        <v>1</v>
      </c>
      <c r="H101" s="7"/>
    </row>
    <row r="102" spans="1:8" s="43" customFormat="1" ht="17.5" x14ac:dyDescent="0.25">
      <c r="A102" s="151"/>
      <c r="B102" s="78">
        <f t="shared" si="5"/>
        <v>100</v>
      </c>
      <c r="C102" s="87">
        <v>20212431</v>
      </c>
      <c r="D102" s="125">
        <v>0</v>
      </c>
      <c r="E102" s="98">
        <v>46</v>
      </c>
      <c r="F102" s="73">
        <f t="shared" si="6"/>
        <v>0</v>
      </c>
      <c r="G102" s="71">
        <f t="shared" si="4"/>
        <v>1</v>
      </c>
      <c r="H102" s="7"/>
    </row>
    <row r="103" spans="1:8" s="43" customFormat="1" ht="17.5" x14ac:dyDescent="0.25">
      <c r="A103" s="151"/>
      <c r="B103" s="78">
        <f t="shared" si="5"/>
        <v>101</v>
      </c>
      <c r="C103" s="87">
        <v>20212432</v>
      </c>
      <c r="D103" s="125">
        <v>0</v>
      </c>
      <c r="E103" s="98">
        <v>44</v>
      </c>
      <c r="F103" s="73">
        <f t="shared" si="6"/>
        <v>0</v>
      </c>
      <c r="G103" s="71">
        <f t="shared" si="4"/>
        <v>1</v>
      </c>
      <c r="H103" s="7"/>
    </row>
    <row r="104" spans="1:8" s="43" customFormat="1" ht="17.5" x14ac:dyDescent="0.25">
      <c r="A104" s="151"/>
      <c r="B104" s="78">
        <f t="shared" si="5"/>
        <v>102</v>
      </c>
      <c r="C104" s="87">
        <v>20212433</v>
      </c>
      <c r="D104" s="125">
        <v>0</v>
      </c>
      <c r="E104" s="98">
        <v>45</v>
      </c>
      <c r="F104" s="73">
        <f t="shared" si="6"/>
        <v>0</v>
      </c>
      <c r="G104" s="71">
        <f t="shared" si="4"/>
        <v>1</v>
      </c>
      <c r="H104" s="7"/>
    </row>
    <row r="105" spans="1:8" s="43" customFormat="1" ht="17.5" x14ac:dyDescent="0.25">
      <c r="A105" s="151"/>
      <c r="B105" s="78">
        <f t="shared" si="5"/>
        <v>103</v>
      </c>
      <c r="C105" s="87">
        <v>20212434</v>
      </c>
      <c r="D105" s="125">
        <v>0</v>
      </c>
      <c r="E105" s="98">
        <v>45</v>
      </c>
      <c r="F105" s="73">
        <f t="shared" si="6"/>
        <v>0</v>
      </c>
      <c r="G105" s="71">
        <f t="shared" si="4"/>
        <v>1</v>
      </c>
      <c r="H105" s="7"/>
    </row>
    <row r="106" spans="1:8" s="43" customFormat="1" ht="17.5" x14ac:dyDescent="0.25">
      <c r="A106" s="151"/>
      <c r="B106" s="78">
        <f t="shared" si="5"/>
        <v>104</v>
      </c>
      <c r="C106" s="87">
        <v>20212435</v>
      </c>
      <c r="D106" s="125">
        <v>0</v>
      </c>
      <c r="E106" s="98">
        <v>45</v>
      </c>
      <c r="F106" s="73">
        <f t="shared" si="6"/>
        <v>0</v>
      </c>
      <c r="G106" s="71">
        <f t="shared" si="4"/>
        <v>1</v>
      </c>
      <c r="H106" s="7"/>
    </row>
    <row r="107" spans="1:8" s="43" customFormat="1" ht="17.5" x14ac:dyDescent="0.25">
      <c r="A107" s="151"/>
      <c r="B107" s="78">
        <f t="shared" si="5"/>
        <v>105</v>
      </c>
      <c r="C107" s="87">
        <v>20212531</v>
      </c>
      <c r="D107" s="125">
        <v>0</v>
      </c>
      <c r="E107" s="98">
        <v>35</v>
      </c>
      <c r="F107" s="73">
        <f t="shared" si="6"/>
        <v>0</v>
      </c>
      <c r="G107" s="71">
        <f t="shared" si="4"/>
        <v>1</v>
      </c>
      <c r="H107" s="7"/>
    </row>
    <row r="108" spans="1:8" s="43" customFormat="1" ht="17.5" x14ac:dyDescent="0.25">
      <c r="A108" s="151"/>
      <c r="B108" s="78">
        <f t="shared" si="5"/>
        <v>106</v>
      </c>
      <c r="C108" s="87">
        <v>20212532</v>
      </c>
      <c r="D108" s="125">
        <v>0</v>
      </c>
      <c r="E108" s="98">
        <v>35</v>
      </c>
      <c r="F108" s="73">
        <f t="shared" si="6"/>
        <v>0</v>
      </c>
      <c r="G108" s="71">
        <f t="shared" si="4"/>
        <v>1</v>
      </c>
      <c r="H108" s="7"/>
    </row>
    <row r="109" spans="1:8" s="43" customFormat="1" ht="17.5" x14ac:dyDescent="0.25">
      <c r="A109" s="151"/>
      <c r="B109" s="78">
        <f t="shared" si="5"/>
        <v>107</v>
      </c>
      <c r="C109" s="87">
        <v>20212533</v>
      </c>
      <c r="D109" s="125">
        <v>1</v>
      </c>
      <c r="E109" s="98">
        <v>33</v>
      </c>
      <c r="F109" s="73">
        <f t="shared" si="6"/>
        <v>3.0303030303030304E-2</v>
      </c>
      <c r="G109" s="71">
        <f t="shared" si="4"/>
        <v>54</v>
      </c>
      <c r="H109" s="7"/>
    </row>
    <row r="110" spans="1:8" s="43" customFormat="1" ht="17.5" x14ac:dyDescent="0.25">
      <c r="A110" s="151"/>
      <c r="B110" s="78">
        <f t="shared" si="5"/>
        <v>108</v>
      </c>
      <c r="C110" s="87">
        <v>20212534</v>
      </c>
      <c r="D110" s="125">
        <v>0</v>
      </c>
      <c r="E110" s="98">
        <v>40</v>
      </c>
      <c r="F110" s="73">
        <f t="shared" si="6"/>
        <v>0</v>
      </c>
      <c r="G110" s="71">
        <f t="shared" si="4"/>
        <v>1</v>
      </c>
      <c r="H110" s="7"/>
    </row>
    <row r="111" spans="1:8" s="43" customFormat="1" ht="17.5" x14ac:dyDescent="0.25">
      <c r="A111" s="151"/>
      <c r="B111" s="78">
        <f t="shared" si="5"/>
        <v>109</v>
      </c>
      <c r="C111" s="87">
        <v>20212535</v>
      </c>
      <c r="D111" s="125">
        <v>0</v>
      </c>
      <c r="E111" s="98">
        <v>35</v>
      </c>
      <c r="F111" s="73">
        <f t="shared" si="6"/>
        <v>0</v>
      </c>
      <c r="G111" s="71">
        <f t="shared" si="4"/>
        <v>1</v>
      </c>
      <c r="H111" s="7"/>
    </row>
    <row r="112" spans="1:8" s="43" customFormat="1" ht="17.5" x14ac:dyDescent="0.25">
      <c r="A112" s="151"/>
      <c r="B112" s="78">
        <f t="shared" si="5"/>
        <v>110</v>
      </c>
      <c r="C112" s="87">
        <v>20212631</v>
      </c>
      <c r="D112" s="125">
        <v>10</v>
      </c>
      <c r="E112" s="98">
        <v>39</v>
      </c>
      <c r="F112" s="73">
        <f t="shared" si="6"/>
        <v>0.25641025641025639</v>
      </c>
      <c r="G112" s="71">
        <f t="shared" si="4"/>
        <v>65</v>
      </c>
      <c r="H112" s="7"/>
    </row>
    <row r="113" spans="1:10" s="43" customFormat="1" ht="17.5" x14ac:dyDescent="0.25">
      <c r="A113" s="151"/>
      <c r="B113" s="78">
        <f t="shared" si="5"/>
        <v>111</v>
      </c>
      <c r="C113" s="87">
        <v>20212632</v>
      </c>
      <c r="D113" s="125">
        <v>0</v>
      </c>
      <c r="E113" s="98">
        <v>40</v>
      </c>
      <c r="F113" s="73">
        <f t="shared" si="6"/>
        <v>0</v>
      </c>
      <c r="G113" s="71">
        <f t="shared" si="4"/>
        <v>1</v>
      </c>
      <c r="H113" s="7"/>
    </row>
    <row r="114" spans="1:10" s="43" customFormat="1" ht="17.5" x14ac:dyDescent="0.25">
      <c r="A114" s="151"/>
      <c r="B114" s="78">
        <f t="shared" si="5"/>
        <v>112</v>
      </c>
      <c r="C114" s="87">
        <v>20212633</v>
      </c>
      <c r="D114" s="125">
        <v>0</v>
      </c>
      <c r="E114" s="98">
        <v>41</v>
      </c>
      <c r="F114" s="73">
        <f t="shared" si="6"/>
        <v>0</v>
      </c>
      <c r="G114" s="71">
        <f t="shared" si="4"/>
        <v>1</v>
      </c>
      <c r="H114" s="7"/>
    </row>
    <row r="115" spans="1:10" s="43" customFormat="1" ht="17.5" x14ac:dyDescent="0.25">
      <c r="A115" s="151"/>
      <c r="B115" s="78">
        <f t="shared" si="5"/>
        <v>113</v>
      </c>
      <c r="C115" s="87">
        <v>20212634</v>
      </c>
      <c r="D115" s="125">
        <v>0</v>
      </c>
      <c r="E115" s="98">
        <v>40</v>
      </c>
      <c r="F115" s="73">
        <f t="shared" si="6"/>
        <v>0</v>
      </c>
      <c r="G115" s="71">
        <f t="shared" ref="G115" si="7">RANK(F115,$F$50:$F$115,1)</f>
        <v>1</v>
      </c>
      <c r="H115" s="7"/>
    </row>
    <row r="116" spans="1:10" ht="17.5" x14ac:dyDescent="0.25">
      <c r="A116" s="152" t="s">
        <v>3</v>
      </c>
      <c r="B116" s="78">
        <f t="shared" si="5"/>
        <v>114</v>
      </c>
      <c r="C116" s="136">
        <v>20182731</v>
      </c>
      <c r="D116" s="136"/>
      <c r="E116" s="136">
        <v>30</v>
      </c>
      <c r="F116" s="95">
        <f t="shared" si="6"/>
        <v>0</v>
      </c>
      <c r="G116" s="132"/>
      <c r="H116" s="132" t="s">
        <v>281</v>
      </c>
    </row>
    <row r="117" spans="1:10" ht="17.5" x14ac:dyDescent="0.25">
      <c r="A117" s="153"/>
      <c r="B117" s="78">
        <f t="shared" si="5"/>
        <v>115</v>
      </c>
      <c r="C117" s="136">
        <v>20182831</v>
      </c>
      <c r="D117" s="136"/>
      <c r="E117" s="136">
        <v>51</v>
      </c>
      <c r="F117" s="95">
        <f t="shared" si="6"/>
        <v>0</v>
      </c>
      <c r="G117" s="132"/>
      <c r="H117" s="132" t="s">
        <v>281</v>
      </c>
    </row>
    <row r="118" spans="1:10" ht="17.5" x14ac:dyDescent="0.25">
      <c r="A118" s="153"/>
      <c r="B118" s="78">
        <f t="shared" si="5"/>
        <v>116</v>
      </c>
      <c r="C118" s="136">
        <v>20182832</v>
      </c>
      <c r="D118" s="136"/>
      <c r="E118" s="136">
        <v>29</v>
      </c>
      <c r="F118" s="95">
        <f t="shared" si="6"/>
        <v>0</v>
      </c>
      <c r="G118" s="132"/>
      <c r="H118" s="132" t="s">
        <v>281</v>
      </c>
    </row>
    <row r="119" spans="1:10" ht="17.5" x14ac:dyDescent="0.25">
      <c r="A119" s="153"/>
      <c r="B119" s="78">
        <f t="shared" si="5"/>
        <v>117</v>
      </c>
      <c r="C119" s="136">
        <v>20182833</v>
      </c>
      <c r="D119" s="136"/>
      <c r="E119" s="136">
        <v>31</v>
      </c>
      <c r="F119" s="95">
        <f t="shared" si="6"/>
        <v>0</v>
      </c>
      <c r="G119" s="132"/>
      <c r="H119" s="132" t="s">
        <v>281</v>
      </c>
    </row>
    <row r="120" spans="1:10" ht="17.5" x14ac:dyDescent="0.25">
      <c r="A120" s="153"/>
      <c r="B120" s="78">
        <f t="shared" si="5"/>
        <v>118</v>
      </c>
      <c r="C120" s="136">
        <v>20182931</v>
      </c>
      <c r="D120" s="136"/>
      <c r="E120" s="136">
        <v>30</v>
      </c>
      <c r="F120" s="95">
        <f t="shared" si="6"/>
        <v>0</v>
      </c>
      <c r="G120" s="132"/>
      <c r="H120" s="132" t="s">
        <v>281</v>
      </c>
    </row>
    <row r="121" spans="1:10" ht="17.5" x14ac:dyDescent="0.25">
      <c r="A121" s="153"/>
      <c r="B121" s="78">
        <f t="shared" si="5"/>
        <v>119</v>
      </c>
      <c r="C121" s="136">
        <v>20182932</v>
      </c>
      <c r="D121" s="136">
        <v>0</v>
      </c>
      <c r="E121" s="136">
        <v>31</v>
      </c>
      <c r="F121" s="95">
        <f t="shared" si="6"/>
        <v>0</v>
      </c>
      <c r="G121" s="132">
        <f t="shared" ref="G117:G180" si="8">RANK(F121,$F$116:$F$196,1)</f>
        <v>1</v>
      </c>
      <c r="H121" s="132"/>
    </row>
    <row r="122" spans="1:10" ht="17.5" x14ac:dyDescent="0.25">
      <c r="A122" s="153"/>
      <c r="B122" s="78">
        <f t="shared" si="5"/>
        <v>120</v>
      </c>
      <c r="C122" s="136">
        <v>20183031</v>
      </c>
      <c r="D122" s="136"/>
      <c r="E122" s="136">
        <v>44</v>
      </c>
      <c r="F122" s="95">
        <f t="shared" si="6"/>
        <v>0</v>
      </c>
      <c r="G122" s="132"/>
      <c r="H122" s="132" t="s">
        <v>77</v>
      </c>
    </row>
    <row r="123" spans="1:10" ht="17.5" x14ac:dyDescent="0.25">
      <c r="A123" s="153"/>
      <c r="B123" s="78">
        <f t="shared" si="5"/>
        <v>121</v>
      </c>
      <c r="C123" s="136">
        <v>20183032</v>
      </c>
      <c r="D123" s="136"/>
      <c r="E123" s="136">
        <v>44</v>
      </c>
      <c r="F123" s="95">
        <f t="shared" si="6"/>
        <v>0</v>
      </c>
      <c r="G123" s="132"/>
      <c r="H123" s="132" t="s">
        <v>77</v>
      </c>
    </row>
    <row r="124" spans="1:10" ht="17.5" x14ac:dyDescent="0.25">
      <c r="A124" s="153"/>
      <c r="B124" s="78">
        <f t="shared" si="5"/>
        <v>122</v>
      </c>
      <c r="C124" s="136">
        <v>20183033</v>
      </c>
      <c r="D124" s="136"/>
      <c r="E124" s="136">
        <v>43</v>
      </c>
      <c r="F124" s="95">
        <f t="shared" si="6"/>
        <v>0</v>
      </c>
      <c r="G124" s="132"/>
      <c r="H124" s="132" t="s">
        <v>77</v>
      </c>
      <c r="J124" s="48"/>
    </row>
    <row r="125" spans="1:10" ht="17.5" x14ac:dyDescent="0.25">
      <c r="A125" s="153"/>
      <c r="B125" s="78">
        <f t="shared" si="5"/>
        <v>123</v>
      </c>
      <c r="C125" s="136">
        <v>20183034</v>
      </c>
      <c r="D125" s="136"/>
      <c r="E125" s="136">
        <v>44</v>
      </c>
      <c r="F125" s="95">
        <f t="shared" si="6"/>
        <v>0</v>
      </c>
      <c r="G125" s="132"/>
      <c r="H125" s="132" t="s">
        <v>77</v>
      </c>
    </row>
    <row r="126" spans="1:10" ht="17.5" x14ac:dyDescent="0.25">
      <c r="A126" s="153"/>
      <c r="B126" s="78">
        <f t="shared" si="5"/>
        <v>124</v>
      </c>
      <c r="C126" s="136">
        <v>20183035</v>
      </c>
      <c r="D126" s="136"/>
      <c r="E126" s="136">
        <v>48</v>
      </c>
      <c r="F126" s="95">
        <f t="shared" si="6"/>
        <v>0</v>
      </c>
      <c r="G126" s="132"/>
      <c r="H126" s="132" t="s">
        <v>77</v>
      </c>
    </row>
    <row r="127" spans="1:10" ht="17.5" x14ac:dyDescent="0.25">
      <c r="A127" s="153"/>
      <c r="B127" s="78">
        <f t="shared" si="5"/>
        <v>125</v>
      </c>
      <c r="C127" s="136">
        <v>20183036</v>
      </c>
      <c r="D127" s="136"/>
      <c r="E127" s="136">
        <v>45</v>
      </c>
      <c r="F127" s="95">
        <f t="shared" si="6"/>
        <v>0</v>
      </c>
      <c r="G127" s="132"/>
      <c r="H127" s="132" t="s">
        <v>77</v>
      </c>
    </row>
    <row r="128" spans="1:10" ht="17.5" x14ac:dyDescent="0.25">
      <c r="A128" s="153"/>
      <c r="B128" s="78">
        <f t="shared" si="5"/>
        <v>126</v>
      </c>
      <c r="C128" s="136">
        <v>20183037</v>
      </c>
      <c r="D128" s="136"/>
      <c r="E128" s="136">
        <v>45</v>
      </c>
      <c r="F128" s="95">
        <f t="shared" si="6"/>
        <v>0</v>
      </c>
      <c r="G128" s="132"/>
      <c r="H128" s="132" t="s">
        <v>77</v>
      </c>
    </row>
    <row r="129" spans="1:8" ht="17.5" x14ac:dyDescent="0.25">
      <c r="A129" s="153"/>
      <c r="B129" s="78">
        <f t="shared" si="5"/>
        <v>127</v>
      </c>
      <c r="C129" s="136">
        <v>20183038</v>
      </c>
      <c r="D129" s="136"/>
      <c r="E129" s="136">
        <v>44</v>
      </c>
      <c r="F129" s="95">
        <f t="shared" si="6"/>
        <v>0</v>
      </c>
      <c r="G129" s="132"/>
      <c r="H129" s="132" t="s">
        <v>77</v>
      </c>
    </row>
    <row r="130" spans="1:8" ht="17.5" x14ac:dyDescent="0.25">
      <c r="A130" s="153"/>
      <c r="B130" s="78">
        <f t="shared" si="5"/>
        <v>128</v>
      </c>
      <c r="C130" s="136">
        <v>20183631</v>
      </c>
      <c r="D130" s="136">
        <v>0</v>
      </c>
      <c r="E130" s="136">
        <v>32</v>
      </c>
      <c r="F130" s="95">
        <f t="shared" si="6"/>
        <v>0</v>
      </c>
      <c r="G130" s="132">
        <f t="shared" si="8"/>
        <v>1</v>
      </c>
      <c r="H130" s="132"/>
    </row>
    <row r="131" spans="1:8" ht="17.5" x14ac:dyDescent="0.25">
      <c r="A131" s="153"/>
      <c r="B131" s="78">
        <f t="shared" si="5"/>
        <v>129</v>
      </c>
      <c r="C131" s="136">
        <v>20183632</v>
      </c>
      <c r="D131" s="136">
        <v>0</v>
      </c>
      <c r="E131" s="136">
        <v>30</v>
      </c>
      <c r="F131" s="95">
        <f t="shared" si="6"/>
        <v>0</v>
      </c>
      <c r="G131" s="132">
        <f t="shared" si="8"/>
        <v>1</v>
      </c>
      <c r="H131" s="136"/>
    </row>
    <row r="132" spans="1:8" ht="17.5" x14ac:dyDescent="0.25">
      <c r="A132" s="153"/>
      <c r="B132" s="78">
        <f t="shared" si="5"/>
        <v>130</v>
      </c>
      <c r="C132" s="136">
        <v>20183633</v>
      </c>
      <c r="D132" s="136">
        <v>0</v>
      </c>
      <c r="E132" s="136">
        <v>35</v>
      </c>
      <c r="F132" s="95">
        <f t="shared" si="6"/>
        <v>0</v>
      </c>
      <c r="G132" s="132">
        <f t="shared" si="8"/>
        <v>1</v>
      </c>
      <c r="H132" s="136"/>
    </row>
    <row r="133" spans="1:8" ht="17.5" x14ac:dyDescent="0.25">
      <c r="A133" s="153"/>
      <c r="B133" s="78">
        <f t="shared" si="5"/>
        <v>131</v>
      </c>
      <c r="C133" s="136">
        <v>20183634</v>
      </c>
      <c r="D133" s="136">
        <v>0</v>
      </c>
      <c r="E133" s="136">
        <v>38</v>
      </c>
      <c r="F133" s="95">
        <f t="shared" si="6"/>
        <v>0</v>
      </c>
      <c r="G133" s="132">
        <f t="shared" si="8"/>
        <v>1</v>
      </c>
      <c r="H133" s="136"/>
    </row>
    <row r="134" spans="1:8" ht="17.5" x14ac:dyDescent="0.25">
      <c r="A134" s="153"/>
      <c r="B134" s="78">
        <f t="shared" si="5"/>
        <v>132</v>
      </c>
      <c r="C134" s="136">
        <v>20183635</v>
      </c>
      <c r="D134" s="136">
        <v>0</v>
      </c>
      <c r="E134" s="136">
        <v>31</v>
      </c>
      <c r="F134" s="95">
        <f t="shared" si="6"/>
        <v>0</v>
      </c>
      <c r="G134" s="132">
        <f t="shared" si="8"/>
        <v>1</v>
      </c>
      <c r="H134" s="136"/>
    </row>
    <row r="135" spans="1:8" ht="17.5" x14ac:dyDescent="0.25">
      <c r="A135" s="153"/>
      <c r="B135" s="78">
        <f t="shared" ref="B135:B198" si="9">ROW()-2</f>
        <v>133</v>
      </c>
      <c r="C135" s="136">
        <v>20192731</v>
      </c>
      <c r="D135" s="136">
        <v>2</v>
      </c>
      <c r="E135" s="136">
        <v>30</v>
      </c>
      <c r="F135" s="95">
        <f t="shared" ref="F135:F196" si="10">D135/E135</f>
        <v>6.6666666666666666E-2</v>
      </c>
      <c r="G135" s="132">
        <f t="shared" si="8"/>
        <v>67</v>
      </c>
      <c r="H135" s="136"/>
    </row>
    <row r="136" spans="1:8" ht="17.5" x14ac:dyDescent="0.25">
      <c r="A136" s="153"/>
      <c r="B136" s="78">
        <f t="shared" si="9"/>
        <v>134</v>
      </c>
      <c r="C136" s="136">
        <v>20192831</v>
      </c>
      <c r="D136" s="136">
        <v>0</v>
      </c>
      <c r="E136" s="136">
        <v>47</v>
      </c>
      <c r="F136" s="95">
        <f t="shared" si="10"/>
        <v>0</v>
      </c>
      <c r="G136" s="132">
        <f t="shared" si="8"/>
        <v>1</v>
      </c>
      <c r="H136" s="136"/>
    </row>
    <row r="137" spans="1:8" ht="17.5" x14ac:dyDescent="0.25">
      <c r="A137" s="153"/>
      <c r="B137" s="78">
        <f t="shared" si="9"/>
        <v>135</v>
      </c>
      <c r="C137" s="136">
        <v>20192832</v>
      </c>
      <c r="D137" s="136">
        <v>1</v>
      </c>
      <c r="E137" s="136">
        <v>29</v>
      </c>
      <c r="F137" s="95">
        <f t="shared" si="10"/>
        <v>3.4482758620689655E-2</v>
      </c>
      <c r="G137" s="132">
        <f t="shared" si="8"/>
        <v>62</v>
      </c>
      <c r="H137" s="136"/>
    </row>
    <row r="138" spans="1:8" ht="17.5" x14ac:dyDescent="0.25">
      <c r="A138" s="153"/>
      <c r="B138" s="78">
        <f t="shared" si="9"/>
        <v>136</v>
      </c>
      <c r="C138" s="136">
        <v>20192833</v>
      </c>
      <c r="D138" s="136">
        <v>18</v>
      </c>
      <c r="E138" s="136">
        <v>32</v>
      </c>
      <c r="F138" s="95">
        <f t="shared" si="10"/>
        <v>0.5625</v>
      </c>
      <c r="G138" s="132">
        <f t="shared" si="8"/>
        <v>80</v>
      </c>
      <c r="H138" s="136"/>
    </row>
    <row r="139" spans="1:8" ht="17.5" x14ac:dyDescent="0.25">
      <c r="A139" s="153"/>
      <c r="B139" s="78">
        <f t="shared" si="9"/>
        <v>137</v>
      </c>
      <c r="C139" s="136">
        <v>20192931</v>
      </c>
      <c r="D139" s="136">
        <v>0</v>
      </c>
      <c r="E139" s="136">
        <v>31</v>
      </c>
      <c r="F139" s="95">
        <f t="shared" si="10"/>
        <v>0</v>
      </c>
      <c r="G139" s="132">
        <f t="shared" si="8"/>
        <v>1</v>
      </c>
      <c r="H139" s="136"/>
    </row>
    <row r="140" spans="1:8" ht="17.5" x14ac:dyDescent="0.25">
      <c r="A140" s="153"/>
      <c r="B140" s="78">
        <f t="shared" si="9"/>
        <v>138</v>
      </c>
      <c r="C140" s="136">
        <v>20192932</v>
      </c>
      <c r="D140" s="136">
        <v>6</v>
      </c>
      <c r="E140" s="136">
        <v>29</v>
      </c>
      <c r="F140" s="95">
        <f t="shared" si="10"/>
        <v>0.20689655172413793</v>
      </c>
      <c r="G140" s="132">
        <f t="shared" si="8"/>
        <v>76</v>
      </c>
      <c r="H140" s="136"/>
    </row>
    <row r="141" spans="1:8" ht="17.5" x14ac:dyDescent="0.25">
      <c r="A141" s="153"/>
      <c r="B141" s="78">
        <f t="shared" si="9"/>
        <v>139</v>
      </c>
      <c r="C141" s="136">
        <v>20193031</v>
      </c>
      <c r="D141" s="136">
        <v>0</v>
      </c>
      <c r="E141" s="136">
        <v>45</v>
      </c>
      <c r="F141" s="95">
        <f t="shared" si="10"/>
        <v>0</v>
      </c>
      <c r="G141" s="132">
        <f t="shared" si="8"/>
        <v>1</v>
      </c>
      <c r="H141" s="136"/>
    </row>
    <row r="142" spans="1:8" ht="17.5" x14ac:dyDescent="0.25">
      <c r="A142" s="153"/>
      <c r="B142" s="78">
        <f t="shared" si="9"/>
        <v>140</v>
      </c>
      <c r="C142" s="136">
        <v>20193032</v>
      </c>
      <c r="D142" s="136">
        <v>3</v>
      </c>
      <c r="E142" s="136">
        <v>47</v>
      </c>
      <c r="F142" s="95">
        <f t="shared" si="10"/>
        <v>6.3829787234042548E-2</v>
      </c>
      <c r="G142" s="132">
        <f t="shared" si="8"/>
        <v>66</v>
      </c>
      <c r="H142" s="136"/>
    </row>
    <row r="143" spans="1:8" ht="17.5" x14ac:dyDescent="0.25">
      <c r="A143" s="153"/>
      <c r="B143" s="78">
        <f t="shared" si="9"/>
        <v>141</v>
      </c>
      <c r="C143" s="136">
        <v>20193033</v>
      </c>
      <c r="D143" s="136">
        <v>13</v>
      </c>
      <c r="E143" s="136">
        <v>46</v>
      </c>
      <c r="F143" s="95">
        <f t="shared" si="10"/>
        <v>0.28260869565217389</v>
      </c>
      <c r="G143" s="132">
        <f t="shared" si="8"/>
        <v>78</v>
      </c>
      <c r="H143" s="136"/>
    </row>
    <row r="144" spans="1:8" ht="17.5" x14ac:dyDescent="0.25">
      <c r="A144" s="153"/>
      <c r="B144" s="78">
        <f t="shared" si="9"/>
        <v>142</v>
      </c>
      <c r="C144" s="136">
        <v>20193034</v>
      </c>
      <c r="D144" s="136">
        <v>5</v>
      </c>
      <c r="E144" s="136">
        <v>43</v>
      </c>
      <c r="F144" s="95">
        <f t="shared" si="10"/>
        <v>0.11627906976744186</v>
      </c>
      <c r="G144" s="132">
        <f t="shared" si="8"/>
        <v>71</v>
      </c>
      <c r="H144" s="136"/>
    </row>
    <row r="145" spans="1:8" ht="17.5" x14ac:dyDescent="0.25">
      <c r="A145" s="153"/>
      <c r="B145" s="78">
        <f t="shared" si="9"/>
        <v>143</v>
      </c>
      <c r="C145" s="136">
        <v>20193035</v>
      </c>
      <c r="D145" s="136">
        <v>5</v>
      </c>
      <c r="E145" s="136">
        <v>43</v>
      </c>
      <c r="F145" s="95">
        <f t="shared" si="10"/>
        <v>0.11627906976744186</v>
      </c>
      <c r="G145" s="132">
        <f t="shared" si="8"/>
        <v>71</v>
      </c>
      <c r="H145" s="136"/>
    </row>
    <row r="146" spans="1:8" ht="17.5" x14ac:dyDescent="0.25">
      <c r="A146" s="153"/>
      <c r="B146" s="78">
        <f t="shared" si="9"/>
        <v>144</v>
      </c>
      <c r="C146" s="136">
        <v>20193036</v>
      </c>
      <c r="D146" s="136">
        <v>0</v>
      </c>
      <c r="E146" s="136">
        <v>46</v>
      </c>
      <c r="F146" s="95">
        <f t="shared" si="10"/>
        <v>0</v>
      </c>
      <c r="G146" s="132">
        <f t="shared" si="8"/>
        <v>1</v>
      </c>
      <c r="H146" s="136"/>
    </row>
    <row r="147" spans="1:8" ht="17.5" x14ac:dyDescent="0.25">
      <c r="A147" s="153"/>
      <c r="B147" s="78">
        <f t="shared" si="9"/>
        <v>145</v>
      </c>
      <c r="C147" s="136">
        <v>20193037</v>
      </c>
      <c r="D147" s="136">
        <v>1</v>
      </c>
      <c r="E147" s="136">
        <v>43</v>
      </c>
      <c r="F147" s="95">
        <f t="shared" si="10"/>
        <v>2.3255813953488372E-2</v>
      </c>
      <c r="G147" s="132">
        <f t="shared" si="8"/>
        <v>61</v>
      </c>
      <c r="H147" s="136"/>
    </row>
    <row r="148" spans="1:8" ht="17.5" x14ac:dyDescent="0.25">
      <c r="A148" s="153"/>
      <c r="B148" s="78">
        <f t="shared" si="9"/>
        <v>146</v>
      </c>
      <c r="C148" s="136">
        <v>20193038</v>
      </c>
      <c r="D148" s="136">
        <v>0</v>
      </c>
      <c r="E148" s="136">
        <v>43</v>
      </c>
      <c r="F148" s="95">
        <f t="shared" si="10"/>
        <v>0</v>
      </c>
      <c r="G148" s="132">
        <f t="shared" si="8"/>
        <v>1</v>
      </c>
      <c r="H148" s="136"/>
    </row>
    <row r="149" spans="1:8" ht="17.5" x14ac:dyDescent="0.25">
      <c r="A149" s="153"/>
      <c r="B149" s="78">
        <f t="shared" si="9"/>
        <v>147</v>
      </c>
      <c r="C149" s="136">
        <v>20193631</v>
      </c>
      <c r="D149" s="136">
        <v>0</v>
      </c>
      <c r="E149" s="136">
        <v>30</v>
      </c>
      <c r="F149" s="95">
        <f t="shared" si="10"/>
        <v>0</v>
      </c>
      <c r="G149" s="132">
        <f t="shared" si="8"/>
        <v>1</v>
      </c>
      <c r="H149" s="136"/>
    </row>
    <row r="150" spans="1:8" ht="17.5" x14ac:dyDescent="0.25">
      <c r="A150" s="153"/>
      <c r="B150" s="78">
        <f t="shared" si="9"/>
        <v>148</v>
      </c>
      <c r="C150" s="136">
        <v>20193632</v>
      </c>
      <c r="D150" s="136">
        <v>0</v>
      </c>
      <c r="E150" s="136">
        <v>32</v>
      </c>
      <c r="F150" s="95">
        <f t="shared" si="10"/>
        <v>0</v>
      </c>
      <c r="G150" s="132">
        <f t="shared" si="8"/>
        <v>1</v>
      </c>
      <c r="H150" s="136"/>
    </row>
    <row r="151" spans="1:8" ht="17.5" x14ac:dyDescent="0.25">
      <c r="A151" s="153"/>
      <c r="B151" s="75">
        <f t="shared" si="9"/>
        <v>149</v>
      </c>
      <c r="C151" s="136">
        <v>20193633</v>
      </c>
      <c r="D151" s="136">
        <v>0</v>
      </c>
      <c r="E151" s="136">
        <v>37</v>
      </c>
      <c r="F151" s="95">
        <f t="shared" si="10"/>
        <v>0</v>
      </c>
      <c r="G151" s="132">
        <f t="shared" si="8"/>
        <v>1</v>
      </c>
      <c r="H151" s="136"/>
    </row>
    <row r="152" spans="1:8" ht="17.5" x14ac:dyDescent="0.25">
      <c r="A152" s="153"/>
      <c r="B152" s="78">
        <f t="shared" si="9"/>
        <v>150</v>
      </c>
      <c r="C152" s="136">
        <v>20193634</v>
      </c>
      <c r="D152" s="136">
        <v>0</v>
      </c>
      <c r="E152" s="136">
        <v>38</v>
      </c>
      <c r="F152" s="95">
        <f t="shared" si="10"/>
        <v>0</v>
      </c>
      <c r="G152" s="132">
        <f t="shared" si="8"/>
        <v>1</v>
      </c>
      <c r="H152" s="136"/>
    </row>
    <row r="153" spans="1:8" ht="17.5" x14ac:dyDescent="0.25">
      <c r="A153" s="153"/>
      <c r="B153" s="78">
        <f t="shared" si="9"/>
        <v>151</v>
      </c>
      <c r="C153" s="136">
        <v>20193635</v>
      </c>
      <c r="D153" s="136">
        <v>2</v>
      </c>
      <c r="E153" s="136">
        <v>32</v>
      </c>
      <c r="F153" s="95">
        <f t="shared" si="10"/>
        <v>6.25E-2</v>
      </c>
      <c r="G153" s="132">
        <f t="shared" si="8"/>
        <v>65</v>
      </c>
      <c r="H153" s="136"/>
    </row>
    <row r="154" spans="1:8" ht="17.5" x14ac:dyDescent="0.25">
      <c r="A154" s="153"/>
      <c r="B154" s="78">
        <f t="shared" si="9"/>
        <v>152</v>
      </c>
      <c r="C154" s="136">
        <v>20202731</v>
      </c>
      <c r="D154" s="136">
        <v>0</v>
      </c>
      <c r="E154" s="136">
        <v>27</v>
      </c>
      <c r="F154" s="95">
        <f t="shared" si="10"/>
        <v>0</v>
      </c>
      <c r="G154" s="132">
        <f t="shared" si="8"/>
        <v>1</v>
      </c>
      <c r="H154" s="136"/>
    </row>
    <row r="155" spans="1:8" ht="17.5" x14ac:dyDescent="0.25">
      <c r="A155" s="153"/>
      <c r="B155" s="78">
        <f t="shared" si="9"/>
        <v>153</v>
      </c>
      <c r="C155" s="136">
        <v>20202831</v>
      </c>
      <c r="D155" s="136">
        <v>1</v>
      </c>
      <c r="E155" s="136">
        <v>47</v>
      </c>
      <c r="F155" s="95">
        <f t="shared" si="10"/>
        <v>2.1276595744680851E-2</v>
      </c>
      <c r="G155" s="132">
        <f t="shared" si="8"/>
        <v>59</v>
      </c>
      <c r="H155" s="136"/>
    </row>
    <row r="156" spans="1:8" ht="17.5" x14ac:dyDescent="0.25">
      <c r="A156" s="153"/>
      <c r="B156" s="78">
        <f t="shared" si="9"/>
        <v>154</v>
      </c>
      <c r="C156" s="136">
        <v>20202832</v>
      </c>
      <c r="D156" s="136">
        <v>0</v>
      </c>
      <c r="E156" s="136">
        <v>27</v>
      </c>
      <c r="F156" s="95">
        <f t="shared" si="10"/>
        <v>0</v>
      </c>
      <c r="G156" s="132">
        <f t="shared" si="8"/>
        <v>1</v>
      </c>
      <c r="H156" s="136"/>
    </row>
    <row r="157" spans="1:8" ht="17.5" x14ac:dyDescent="0.25">
      <c r="A157" s="153"/>
      <c r="B157" s="78">
        <f t="shared" si="9"/>
        <v>155</v>
      </c>
      <c r="C157" s="136">
        <v>20202833</v>
      </c>
      <c r="D157" s="136">
        <v>20</v>
      </c>
      <c r="E157" s="136">
        <v>23</v>
      </c>
      <c r="F157" s="95">
        <f t="shared" si="10"/>
        <v>0.86956521739130432</v>
      </c>
      <c r="G157" s="132">
        <f t="shared" si="8"/>
        <v>81</v>
      </c>
      <c r="H157" s="136"/>
    </row>
    <row r="158" spans="1:8" ht="17.5" x14ac:dyDescent="0.25">
      <c r="A158" s="153"/>
      <c r="B158" s="78">
        <f t="shared" si="9"/>
        <v>156</v>
      </c>
      <c r="C158" s="136">
        <v>20202841</v>
      </c>
      <c r="D158" s="136">
        <v>0</v>
      </c>
      <c r="E158" s="136">
        <v>30</v>
      </c>
      <c r="F158" s="95">
        <f t="shared" si="10"/>
        <v>0</v>
      </c>
      <c r="G158" s="132">
        <f t="shared" si="8"/>
        <v>1</v>
      </c>
      <c r="H158" s="136"/>
    </row>
    <row r="159" spans="1:8" ht="17.5" x14ac:dyDescent="0.25">
      <c r="A159" s="153"/>
      <c r="B159" s="78">
        <f t="shared" si="9"/>
        <v>157</v>
      </c>
      <c r="C159" s="136">
        <v>20202842</v>
      </c>
      <c r="D159" s="136">
        <v>0</v>
      </c>
      <c r="E159" s="136">
        <v>32</v>
      </c>
      <c r="F159" s="95">
        <f t="shared" si="10"/>
        <v>0</v>
      </c>
      <c r="G159" s="132">
        <f t="shared" si="8"/>
        <v>1</v>
      </c>
      <c r="H159" s="136"/>
    </row>
    <row r="160" spans="1:8" ht="17.5" x14ac:dyDescent="0.25">
      <c r="A160" s="153"/>
      <c r="B160" s="78">
        <f t="shared" si="9"/>
        <v>158</v>
      </c>
      <c r="C160" s="136">
        <v>20202843</v>
      </c>
      <c r="D160" s="136">
        <v>0</v>
      </c>
      <c r="E160" s="136">
        <v>31</v>
      </c>
      <c r="F160" s="95">
        <f t="shared" si="10"/>
        <v>0</v>
      </c>
      <c r="G160" s="132">
        <f t="shared" si="8"/>
        <v>1</v>
      </c>
      <c r="H160" s="136"/>
    </row>
    <row r="161" spans="1:8" ht="17.5" x14ac:dyDescent="0.25">
      <c r="A161" s="153"/>
      <c r="B161" s="78">
        <f t="shared" si="9"/>
        <v>159</v>
      </c>
      <c r="C161" s="136">
        <v>20202844</v>
      </c>
      <c r="D161" s="136">
        <v>0</v>
      </c>
      <c r="E161" s="136">
        <v>29</v>
      </c>
      <c r="F161" s="95">
        <f t="shared" si="10"/>
        <v>0</v>
      </c>
      <c r="G161" s="132">
        <f t="shared" si="8"/>
        <v>1</v>
      </c>
      <c r="H161" s="136"/>
    </row>
    <row r="162" spans="1:8" ht="17.5" x14ac:dyDescent="0.25">
      <c r="A162" s="153"/>
      <c r="B162" s="78">
        <f t="shared" si="9"/>
        <v>160</v>
      </c>
      <c r="C162" s="136">
        <v>20202931</v>
      </c>
      <c r="D162" s="136">
        <v>0</v>
      </c>
      <c r="E162" s="136">
        <v>31</v>
      </c>
      <c r="F162" s="95">
        <f t="shared" si="10"/>
        <v>0</v>
      </c>
      <c r="G162" s="132">
        <f t="shared" si="8"/>
        <v>1</v>
      </c>
      <c r="H162" s="136"/>
    </row>
    <row r="163" spans="1:8" ht="17.5" x14ac:dyDescent="0.25">
      <c r="A163" s="153"/>
      <c r="B163" s="78">
        <f t="shared" si="9"/>
        <v>161</v>
      </c>
      <c r="C163" s="136">
        <v>20202932</v>
      </c>
      <c r="D163" s="136">
        <v>0</v>
      </c>
      <c r="E163" s="136">
        <v>24</v>
      </c>
      <c r="F163" s="95">
        <f t="shared" si="10"/>
        <v>0</v>
      </c>
      <c r="G163" s="132">
        <f t="shared" si="8"/>
        <v>1</v>
      </c>
      <c r="H163" s="136"/>
    </row>
    <row r="164" spans="1:8" ht="17.5" x14ac:dyDescent="0.25">
      <c r="A164" s="153"/>
      <c r="B164" s="78">
        <f t="shared" si="9"/>
        <v>162</v>
      </c>
      <c r="C164" s="136">
        <v>20202933</v>
      </c>
      <c r="D164" s="136">
        <v>0</v>
      </c>
      <c r="E164" s="136">
        <v>29</v>
      </c>
      <c r="F164" s="95">
        <f t="shared" si="10"/>
        <v>0</v>
      </c>
      <c r="G164" s="132">
        <f t="shared" si="8"/>
        <v>1</v>
      </c>
      <c r="H164" s="136"/>
    </row>
    <row r="165" spans="1:8" ht="17.5" x14ac:dyDescent="0.25">
      <c r="A165" s="153"/>
      <c r="B165" s="78">
        <f t="shared" si="9"/>
        <v>163</v>
      </c>
      <c r="C165" s="136">
        <v>20203031</v>
      </c>
      <c r="D165" s="136">
        <v>8</v>
      </c>
      <c r="E165" s="136">
        <v>51</v>
      </c>
      <c r="F165" s="95">
        <f t="shared" si="10"/>
        <v>0.15686274509803921</v>
      </c>
      <c r="G165" s="132">
        <f t="shared" si="8"/>
        <v>73</v>
      </c>
      <c r="H165" s="136"/>
    </row>
    <row r="166" spans="1:8" ht="17.5" x14ac:dyDescent="0.25">
      <c r="A166" s="153"/>
      <c r="B166" s="78">
        <f t="shared" si="9"/>
        <v>164</v>
      </c>
      <c r="C166" s="136">
        <v>20203032</v>
      </c>
      <c r="D166" s="136">
        <v>0</v>
      </c>
      <c r="E166" s="136">
        <v>52</v>
      </c>
      <c r="F166" s="95">
        <f t="shared" si="10"/>
        <v>0</v>
      </c>
      <c r="G166" s="132">
        <f t="shared" si="8"/>
        <v>1</v>
      </c>
      <c r="H166" s="136"/>
    </row>
    <row r="167" spans="1:8" ht="17.5" x14ac:dyDescent="0.25">
      <c r="A167" s="153"/>
      <c r="B167" s="78">
        <f t="shared" si="9"/>
        <v>165</v>
      </c>
      <c r="C167" s="136">
        <v>20203033</v>
      </c>
      <c r="D167" s="136">
        <v>0</v>
      </c>
      <c r="E167" s="136">
        <v>48</v>
      </c>
      <c r="F167" s="95">
        <f t="shared" si="10"/>
        <v>0</v>
      </c>
      <c r="G167" s="132">
        <f t="shared" si="8"/>
        <v>1</v>
      </c>
      <c r="H167" s="136"/>
    </row>
    <row r="168" spans="1:8" ht="17.5" x14ac:dyDescent="0.25">
      <c r="A168" s="153"/>
      <c r="B168" s="78">
        <f t="shared" si="9"/>
        <v>166</v>
      </c>
      <c r="C168" s="136">
        <v>20203034</v>
      </c>
      <c r="D168" s="136">
        <v>0</v>
      </c>
      <c r="E168" s="136">
        <v>49</v>
      </c>
      <c r="F168" s="95">
        <f t="shared" si="10"/>
        <v>0</v>
      </c>
      <c r="G168" s="132">
        <f t="shared" si="8"/>
        <v>1</v>
      </c>
      <c r="H168" s="136"/>
    </row>
    <row r="169" spans="1:8" ht="17.5" x14ac:dyDescent="0.25">
      <c r="A169" s="153"/>
      <c r="B169" s="78">
        <f t="shared" si="9"/>
        <v>167</v>
      </c>
      <c r="C169" s="136">
        <v>20203035</v>
      </c>
      <c r="D169" s="136">
        <v>0</v>
      </c>
      <c r="E169" s="136">
        <v>50</v>
      </c>
      <c r="F169" s="95">
        <f t="shared" si="10"/>
        <v>0</v>
      </c>
      <c r="G169" s="132">
        <f t="shared" si="8"/>
        <v>1</v>
      </c>
      <c r="H169" s="136"/>
    </row>
    <row r="170" spans="1:8" ht="17.5" x14ac:dyDescent="0.25">
      <c r="A170" s="153"/>
      <c r="B170" s="78">
        <f t="shared" si="9"/>
        <v>168</v>
      </c>
      <c r="C170" s="136">
        <v>20203036</v>
      </c>
      <c r="D170" s="136">
        <v>0</v>
      </c>
      <c r="E170" s="136">
        <v>51</v>
      </c>
      <c r="F170" s="95">
        <f t="shared" si="10"/>
        <v>0</v>
      </c>
      <c r="G170" s="132">
        <f t="shared" si="8"/>
        <v>1</v>
      </c>
      <c r="H170" s="136"/>
    </row>
    <row r="171" spans="1:8" ht="17.5" x14ac:dyDescent="0.25">
      <c r="A171" s="153"/>
      <c r="B171" s="78">
        <f t="shared" si="9"/>
        <v>169</v>
      </c>
      <c r="C171" s="136">
        <v>20203631</v>
      </c>
      <c r="D171" s="136">
        <v>0</v>
      </c>
      <c r="E171" s="136">
        <v>32</v>
      </c>
      <c r="F171" s="95">
        <f t="shared" si="10"/>
        <v>0</v>
      </c>
      <c r="G171" s="132">
        <f t="shared" si="8"/>
        <v>1</v>
      </c>
      <c r="H171" s="136"/>
    </row>
    <row r="172" spans="1:8" ht="17.5" x14ac:dyDescent="0.25">
      <c r="A172" s="153"/>
      <c r="B172" s="78">
        <f t="shared" si="9"/>
        <v>170</v>
      </c>
      <c r="C172" s="136">
        <v>20203632</v>
      </c>
      <c r="D172" s="136">
        <v>0</v>
      </c>
      <c r="E172" s="136">
        <v>32</v>
      </c>
      <c r="F172" s="95">
        <f t="shared" si="10"/>
        <v>0</v>
      </c>
      <c r="G172" s="132">
        <f t="shared" si="8"/>
        <v>1</v>
      </c>
      <c r="H172" s="136"/>
    </row>
    <row r="173" spans="1:8" ht="17.5" x14ac:dyDescent="0.25">
      <c r="A173" s="153"/>
      <c r="B173" s="78">
        <f t="shared" si="9"/>
        <v>171</v>
      </c>
      <c r="C173" s="136">
        <v>20203633</v>
      </c>
      <c r="D173" s="136">
        <v>0</v>
      </c>
      <c r="E173" s="136">
        <v>33</v>
      </c>
      <c r="F173" s="95">
        <f t="shared" si="10"/>
        <v>0</v>
      </c>
      <c r="G173" s="132">
        <f t="shared" si="8"/>
        <v>1</v>
      </c>
      <c r="H173" s="136"/>
    </row>
    <row r="174" spans="1:8" ht="17.5" x14ac:dyDescent="0.25">
      <c r="A174" s="153"/>
      <c r="B174" s="78">
        <f t="shared" si="9"/>
        <v>172</v>
      </c>
      <c r="C174" s="136">
        <v>20203634</v>
      </c>
      <c r="D174" s="136">
        <v>0</v>
      </c>
      <c r="E174" s="136">
        <v>30</v>
      </c>
      <c r="F174" s="95">
        <f t="shared" si="10"/>
        <v>0</v>
      </c>
      <c r="G174" s="132">
        <f t="shared" si="8"/>
        <v>1</v>
      </c>
      <c r="H174" s="136"/>
    </row>
    <row r="175" spans="1:8" ht="17.5" x14ac:dyDescent="0.25">
      <c r="A175" s="153"/>
      <c r="B175" s="78">
        <f t="shared" si="9"/>
        <v>173</v>
      </c>
      <c r="C175" s="136">
        <v>20203635</v>
      </c>
      <c r="D175" s="136">
        <v>2</v>
      </c>
      <c r="E175" s="136">
        <v>35</v>
      </c>
      <c r="F175" s="95">
        <f t="shared" si="10"/>
        <v>5.7142857142857141E-2</v>
      </c>
      <c r="G175" s="132">
        <f t="shared" si="8"/>
        <v>63</v>
      </c>
      <c r="H175" s="136"/>
    </row>
    <row r="176" spans="1:8" ht="17.5" x14ac:dyDescent="0.25">
      <c r="A176" s="153"/>
      <c r="B176" s="78">
        <f t="shared" si="9"/>
        <v>174</v>
      </c>
      <c r="C176" s="136">
        <v>20203641</v>
      </c>
      <c r="D176" s="136">
        <v>0</v>
      </c>
      <c r="E176" s="136">
        <v>42</v>
      </c>
      <c r="F176" s="95">
        <f t="shared" si="10"/>
        <v>0</v>
      </c>
      <c r="G176" s="132">
        <f t="shared" si="8"/>
        <v>1</v>
      </c>
      <c r="H176" s="136"/>
    </row>
    <row r="177" spans="1:8" ht="17.5" x14ac:dyDescent="0.25">
      <c r="A177" s="153"/>
      <c r="B177" s="78">
        <f t="shared" si="9"/>
        <v>175</v>
      </c>
      <c r="C177" s="136">
        <v>20212731</v>
      </c>
      <c r="D177" s="136">
        <v>4</v>
      </c>
      <c r="E177" s="136">
        <v>40</v>
      </c>
      <c r="F177" s="95">
        <f t="shared" si="10"/>
        <v>0.1</v>
      </c>
      <c r="G177" s="132">
        <f t="shared" si="8"/>
        <v>70</v>
      </c>
      <c r="H177" s="136"/>
    </row>
    <row r="178" spans="1:8" ht="17.5" x14ac:dyDescent="0.25">
      <c r="A178" s="153"/>
      <c r="B178" s="78">
        <f t="shared" si="9"/>
        <v>176</v>
      </c>
      <c r="C178" s="136">
        <v>20212831</v>
      </c>
      <c r="D178" s="136">
        <v>8</v>
      </c>
      <c r="E178" s="136">
        <v>41</v>
      </c>
      <c r="F178" s="95">
        <f t="shared" si="10"/>
        <v>0.1951219512195122</v>
      </c>
      <c r="G178" s="132">
        <f t="shared" si="8"/>
        <v>75</v>
      </c>
      <c r="H178" s="136"/>
    </row>
    <row r="179" spans="1:8" ht="17.5" x14ac:dyDescent="0.25">
      <c r="A179" s="153"/>
      <c r="B179" s="78">
        <f t="shared" si="9"/>
        <v>177</v>
      </c>
      <c r="C179" s="136">
        <v>20212832</v>
      </c>
      <c r="D179" s="136">
        <v>10</v>
      </c>
      <c r="E179" s="136">
        <v>41</v>
      </c>
      <c r="F179" s="95">
        <f t="shared" si="10"/>
        <v>0.24390243902439024</v>
      </c>
      <c r="G179" s="132">
        <f t="shared" si="8"/>
        <v>77</v>
      </c>
      <c r="H179" s="136"/>
    </row>
    <row r="180" spans="1:8" ht="17.5" x14ac:dyDescent="0.25">
      <c r="A180" s="153"/>
      <c r="B180" s="78">
        <f t="shared" si="9"/>
        <v>178</v>
      </c>
      <c r="C180" s="136">
        <v>20212841</v>
      </c>
      <c r="D180" s="136">
        <v>0</v>
      </c>
      <c r="E180" s="136">
        <v>45</v>
      </c>
      <c r="F180" s="95">
        <f t="shared" si="10"/>
        <v>0</v>
      </c>
      <c r="G180" s="132">
        <f t="shared" si="8"/>
        <v>1</v>
      </c>
      <c r="H180" s="136"/>
    </row>
    <row r="181" spans="1:8" ht="17.5" x14ac:dyDescent="0.25">
      <c r="A181" s="153"/>
      <c r="B181" s="78">
        <f t="shared" si="9"/>
        <v>179</v>
      </c>
      <c r="C181" s="136">
        <v>20212842</v>
      </c>
      <c r="D181" s="136">
        <v>0</v>
      </c>
      <c r="E181" s="136">
        <v>46</v>
      </c>
      <c r="F181" s="95">
        <f t="shared" si="10"/>
        <v>0</v>
      </c>
      <c r="G181" s="132">
        <f t="shared" ref="G181:G196" si="11">RANK(F181,$F$116:$F$196,1)</f>
        <v>1</v>
      </c>
      <c r="H181" s="136"/>
    </row>
    <row r="182" spans="1:8" ht="17.5" x14ac:dyDescent="0.25">
      <c r="A182" s="153"/>
      <c r="B182" s="78">
        <f t="shared" si="9"/>
        <v>180</v>
      </c>
      <c r="C182" s="136">
        <v>20212843</v>
      </c>
      <c r="D182" s="136">
        <v>0</v>
      </c>
      <c r="E182" s="136">
        <v>44</v>
      </c>
      <c r="F182" s="95">
        <f t="shared" si="10"/>
        <v>0</v>
      </c>
      <c r="G182" s="132">
        <f t="shared" si="11"/>
        <v>1</v>
      </c>
      <c r="H182" s="136"/>
    </row>
    <row r="183" spans="1:8" ht="17.5" x14ac:dyDescent="0.25">
      <c r="A183" s="153"/>
      <c r="B183" s="78">
        <f t="shared" si="9"/>
        <v>181</v>
      </c>
      <c r="C183" s="136">
        <v>20212931</v>
      </c>
      <c r="D183" s="136">
        <v>0</v>
      </c>
      <c r="E183" s="136">
        <v>47</v>
      </c>
      <c r="F183" s="95">
        <f t="shared" si="10"/>
        <v>0</v>
      </c>
      <c r="G183" s="132">
        <f t="shared" si="11"/>
        <v>1</v>
      </c>
      <c r="H183" s="136"/>
    </row>
    <row r="184" spans="1:8" ht="17.5" x14ac:dyDescent="0.25">
      <c r="A184" s="153"/>
      <c r="B184" s="78">
        <f t="shared" si="9"/>
        <v>182</v>
      </c>
      <c r="C184" s="136">
        <v>20212932</v>
      </c>
      <c r="D184" s="136">
        <v>0</v>
      </c>
      <c r="E184" s="136">
        <v>46</v>
      </c>
      <c r="F184" s="95">
        <f t="shared" si="10"/>
        <v>0</v>
      </c>
      <c r="G184" s="132">
        <f t="shared" si="11"/>
        <v>1</v>
      </c>
      <c r="H184" s="136"/>
    </row>
    <row r="185" spans="1:8" ht="17.5" x14ac:dyDescent="0.25">
      <c r="A185" s="153"/>
      <c r="B185" s="78">
        <f t="shared" si="9"/>
        <v>183</v>
      </c>
      <c r="C185" s="136">
        <v>20212933</v>
      </c>
      <c r="D185" s="136">
        <v>0</v>
      </c>
      <c r="E185" s="136">
        <v>40</v>
      </c>
      <c r="F185" s="95">
        <f t="shared" si="10"/>
        <v>0</v>
      </c>
      <c r="G185" s="132">
        <f t="shared" si="11"/>
        <v>1</v>
      </c>
      <c r="H185" s="136"/>
    </row>
    <row r="186" spans="1:8" ht="17.5" x14ac:dyDescent="0.25">
      <c r="A186" s="153"/>
      <c r="B186" s="78">
        <f t="shared" si="9"/>
        <v>184</v>
      </c>
      <c r="C186" s="136">
        <v>20212941</v>
      </c>
      <c r="D186" s="136">
        <v>4</v>
      </c>
      <c r="E186" s="136">
        <v>41</v>
      </c>
      <c r="F186" s="95">
        <f t="shared" si="10"/>
        <v>9.7560975609756101E-2</v>
      </c>
      <c r="G186" s="132">
        <f t="shared" si="11"/>
        <v>69</v>
      </c>
      <c r="H186" s="136"/>
    </row>
    <row r="187" spans="1:8" ht="17.5" x14ac:dyDescent="0.25">
      <c r="A187" s="153"/>
      <c r="B187" s="78">
        <f t="shared" si="9"/>
        <v>185</v>
      </c>
      <c r="C187" s="136">
        <v>20213031</v>
      </c>
      <c r="D187" s="136">
        <v>13</v>
      </c>
      <c r="E187" s="136">
        <v>45</v>
      </c>
      <c r="F187" s="95">
        <f t="shared" si="10"/>
        <v>0.28888888888888886</v>
      </c>
      <c r="G187" s="132">
        <f t="shared" si="11"/>
        <v>79</v>
      </c>
      <c r="H187" s="136"/>
    </row>
    <row r="188" spans="1:8" ht="17.5" x14ac:dyDescent="0.25">
      <c r="A188" s="153"/>
      <c r="B188" s="78">
        <f t="shared" si="9"/>
        <v>186</v>
      </c>
      <c r="C188" s="136">
        <v>20213032</v>
      </c>
      <c r="D188" s="136">
        <v>0</v>
      </c>
      <c r="E188" s="136">
        <v>35</v>
      </c>
      <c r="F188" s="95">
        <f t="shared" si="10"/>
        <v>0</v>
      </c>
      <c r="G188" s="132">
        <f t="shared" si="11"/>
        <v>1</v>
      </c>
      <c r="H188" s="136"/>
    </row>
    <row r="189" spans="1:8" ht="17.5" x14ac:dyDescent="0.25">
      <c r="A189" s="153"/>
      <c r="B189" s="78">
        <f t="shared" si="9"/>
        <v>187</v>
      </c>
      <c r="C189" s="136">
        <v>20213033</v>
      </c>
      <c r="D189" s="136">
        <v>2</v>
      </c>
      <c r="E189" s="136">
        <v>35</v>
      </c>
      <c r="F189" s="95">
        <f t="shared" si="10"/>
        <v>5.7142857142857141E-2</v>
      </c>
      <c r="G189" s="132">
        <f t="shared" si="11"/>
        <v>63</v>
      </c>
      <c r="H189" s="136"/>
    </row>
    <row r="190" spans="1:8" ht="17.5" x14ac:dyDescent="0.25">
      <c r="A190" s="153"/>
      <c r="B190" s="78">
        <f t="shared" si="9"/>
        <v>188</v>
      </c>
      <c r="C190" s="136">
        <v>20213631</v>
      </c>
      <c r="D190" s="136">
        <v>0</v>
      </c>
      <c r="E190" s="136">
        <v>45</v>
      </c>
      <c r="F190" s="95">
        <f t="shared" si="10"/>
        <v>0</v>
      </c>
      <c r="G190" s="132">
        <f t="shared" si="11"/>
        <v>1</v>
      </c>
      <c r="H190" s="136"/>
    </row>
    <row r="191" spans="1:8" ht="17.5" x14ac:dyDescent="0.25">
      <c r="A191" s="153"/>
      <c r="B191" s="78">
        <f t="shared" si="9"/>
        <v>189</v>
      </c>
      <c r="C191" s="136">
        <v>20213632</v>
      </c>
      <c r="D191" s="136">
        <v>4</v>
      </c>
      <c r="E191" s="136">
        <v>45</v>
      </c>
      <c r="F191" s="95">
        <f t="shared" si="10"/>
        <v>8.8888888888888892E-2</v>
      </c>
      <c r="G191" s="132">
        <f t="shared" si="11"/>
        <v>68</v>
      </c>
      <c r="H191" s="136"/>
    </row>
    <row r="192" spans="1:8" ht="17.5" x14ac:dyDescent="0.25">
      <c r="A192" s="153"/>
      <c r="B192" s="78">
        <f t="shared" si="9"/>
        <v>190</v>
      </c>
      <c r="C192" s="136">
        <v>20213633</v>
      </c>
      <c r="D192" s="136">
        <v>0</v>
      </c>
      <c r="E192" s="136">
        <v>46</v>
      </c>
      <c r="F192" s="95">
        <f t="shared" si="10"/>
        <v>0</v>
      </c>
      <c r="G192" s="132">
        <f t="shared" si="11"/>
        <v>1</v>
      </c>
      <c r="H192" s="136"/>
    </row>
    <row r="193" spans="1:8" ht="17.5" x14ac:dyDescent="0.25">
      <c r="A193" s="153"/>
      <c r="B193" s="78">
        <f t="shared" si="9"/>
        <v>191</v>
      </c>
      <c r="C193" s="136">
        <v>20213634</v>
      </c>
      <c r="D193" s="136">
        <v>0</v>
      </c>
      <c r="E193" s="136">
        <v>45</v>
      </c>
      <c r="F193" s="95">
        <f t="shared" si="10"/>
        <v>0</v>
      </c>
      <c r="G193" s="132">
        <f t="shared" si="11"/>
        <v>1</v>
      </c>
      <c r="H193" s="136"/>
    </row>
    <row r="194" spans="1:8" ht="17.5" x14ac:dyDescent="0.25">
      <c r="A194" s="153"/>
      <c r="B194" s="78">
        <f t="shared" si="9"/>
        <v>192</v>
      </c>
      <c r="C194" s="136">
        <v>20213635</v>
      </c>
      <c r="D194" s="136">
        <v>7</v>
      </c>
      <c r="E194" s="136">
        <v>41</v>
      </c>
      <c r="F194" s="95">
        <f t="shared" si="10"/>
        <v>0.17073170731707318</v>
      </c>
      <c r="G194" s="132">
        <f t="shared" si="11"/>
        <v>74</v>
      </c>
      <c r="H194" s="136"/>
    </row>
    <row r="195" spans="1:8" ht="17.5" x14ac:dyDescent="0.25">
      <c r="A195" s="153"/>
      <c r="B195" s="78">
        <f t="shared" si="9"/>
        <v>193</v>
      </c>
      <c r="C195" s="136">
        <v>20213641</v>
      </c>
      <c r="D195" s="136">
        <v>0</v>
      </c>
      <c r="E195" s="136">
        <v>41</v>
      </c>
      <c r="F195" s="95">
        <f t="shared" si="10"/>
        <v>0</v>
      </c>
      <c r="G195" s="132">
        <f t="shared" si="11"/>
        <v>1</v>
      </c>
      <c r="H195" s="136"/>
    </row>
    <row r="196" spans="1:8" ht="17.5" x14ac:dyDescent="0.25">
      <c r="A196" s="153"/>
      <c r="B196" s="78">
        <f t="shared" si="9"/>
        <v>194</v>
      </c>
      <c r="C196" s="136">
        <v>20213642</v>
      </c>
      <c r="D196" s="136">
        <v>1</v>
      </c>
      <c r="E196" s="136">
        <v>46</v>
      </c>
      <c r="F196" s="95">
        <f t="shared" si="10"/>
        <v>2.1739130434782608E-2</v>
      </c>
      <c r="G196" s="132">
        <f t="shared" si="11"/>
        <v>60</v>
      </c>
      <c r="H196" s="136"/>
    </row>
    <row r="197" spans="1:8" ht="17.5" x14ac:dyDescent="0.25">
      <c r="A197" s="156" t="s">
        <v>4</v>
      </c>
      <c r="B197" s="78">
        <f t="shared" si="9"/>
        <v>195</v>
      </c>
      <c r="C197" s="136">
        <v>20182331</v>
      </c>
      <c r="D197" s="136">
        <v>0</v>
      </c>
      <c r="E197" s="136">
        <v>43</v>
      </c>
      <c r="F197" s="120">
        <f>(D197/E197)</f>
        <v>0</v>
      </c>
      <c r="G197" s="136">
        <f>RANK(F197,F197:F205,1)</f>
        <v>1</v>
      </c>
      <c r="H197" s="122"/>
    </row>
    <row r="198" spans="1:8" ht="17.5" x14ac:dyDescent="0.25">
      <c r="A198" s="157"/>
      <c r="B198" s="78">
        <f t="shared" si="9"/>
        <v>196</v>
      </c>
      <c r="C198" s="136">
        <v>20182332</v>
      </c>
      <c r="D198" s="136">
        <v>0</v>
      </c>
      <c r="E198" s="136">
        <v>36</v>
      </c>
      <c r="F198" s="120">
        <f t="shared" ref="F198:F205" si="12">(D198/E198)</f>
        <v>0</v>
      </c>
      <c r="G198" s="136">
        <f>RANK(F198,F197:F205,1)</f>
        <v>1</v>
      </c>
      <c r="H198" s="122"/>
    </row>
    <row r="199" spans="1:8" ht="17.5" x14ac:dyDescent="0.25">
      <c r="A199" s="157"/>
      <c r="B199" s="78">
        <f t="shared" ref="B199:B205" si="13">ROW()-2</f>
        <v>197</v>
      </c>
      <c r="C199" s="136">
        <v>20192331</v>
      </c>
      <c r="D199" s="136">
        <v>6</v>
      </c>
      <c r="E199" s="136">
        <v>37</v>
      </c>
      <c r="F199" s="120">
        <f t="shared" si="12"/>
        <v>0.16216216216216217</v>
      </c>
      <c r="G199" s="136">
        <f>RANK(F199,F197:F205,1)</f>
        <v>8</v>
      </c>
      <c r="H199" s="122"/>
    </row>
    <row r="200" spans="1:8" ht="17.5" x14ac:dyDescent="0.25">
      <c r="A200" s="157"/>
      <c r="B200" s="78">
        <f t="shared" si="13"/>
        <v>198</v>
      </c>
      <c r="C200" s="136">
        <v>20192332</v>
      </c>
      <c r="D200" s="136">
        <v>0</v>
      </c>
      <c r="E200" s="136">
        <v>34</v>
      </c>
      <c r="F200" s="120">
        <f t="shared" si="12"/>
        <v>0</v>
      </c>
      <c r="G200" s="136">
        <f>RANK(F200,F197:F205,1)</f>
        <v>1</v>
      </c>
      <c r="H200" s="122"/>
    </row>
    <row r="201" spans="1:8" ht="17.5" x14ac:dyDescent="0.25">
      <c r="A201" s="157"/>
      <c r="B201" s="78">
        <f t="shared" si="13"/>
        <v>199</v>
      </c>
      <c r="C201" s="136">
        <v>20202331</v>
      </c>
      <c r="D201" s="136">
        <v>16</v>
      </c>
      <c r="E201" s="136">
        <v>38</v>
      </c>
      <c r="F201" s="120">
        <f t="shared" si="12"/>
        <v>0.42105263157894735</v>
      </c>
      <c r="G201" s="136">
        <f>RANK(F201,F197:F205,1)</f>
        <v>9</v>
      </c>
      <c r="H201" s="122"/>
    </row>
    <row r="202" spans="1:8" ht="17.5" x14ac:dyDescent="0.25">
      <c r="A202" s="157"/>
      <c r="B202" s="78">
        <f t="shared" si="13"/>
        <v>200</v>
      </c>
      <c r="C202" s="136">
        <v>20202332</v>
      </c>
      <c r="D202" s="136">
        <v>5</v>
      </c>
      <c r="E202" s="136">
        <v>37</v>
      </c>
      <c r="F202" s="120">
        <f t="shared" si="12"/>
        <v>0.13513513513513514</v>
      </c>
      <c r="G202" s="136">
        <f>RANK(F202,F197:F205,1)</f>
        <v>7</v>
      </c>
      <c r="H202" s="122"/>
    </row>
    <row r="203" spans="1:8" ht="17.5" x14ac:dyDescent="0.25">
      <c r="A203" s="157"/>
      <c r="B203" s="78">
        <f t="shared" si="13"/>
        <v>201</v>
      </c>
      <c r="C203" s="136">
        <v>20212331</v>
      </c>
      <c r="D203" s="136">
        <v>1</v>
      </c>
      <c r="E203" s="136">
        <v>32</v>
      </c>
      <c r="F203" s="120">
        <f t="shared" si="12"/>
        <v>3.125E-2</v>
      </c>
      <c r="G203" s="136">
        <f>RANK(F203,F197:F205,1)</f>
        <v>4</v>
      </c>
      <c r="H203" s="122"/>
    </row>
    <row r="204" spans="1:8" ht="17.5" x14ac:dyDescent="0.25">
      <c r="A204" s="157"/>
      <c r="B204" s="78">
        <f t="shared" si="13"/>
        <v>202</v>
      </c>
      <c r="C204" s="136">
        <v>20212332</v>
      </c>
      <c r="D204" s="136">
        <v>2</v>
      </c>
      <c r="E204" s="136">
        <v>32</v>
      </c>
      <c r="F204" s="120">
        <f t="shared" si="12"/>
        <v>6.25E-2</v>
      </c>
      <c r="G204" s="136">
        <f>RANK(F204,F197:F205,1)</f>
        <v>6</v>
      </c>
      <c r="H204" s="122"/>
    </row>
    <row r="205" spans="1:8" ht="17.5" x14ac:dyDescent="0.25">
      <c r="A205" s="158"/>
      <c r="B205" s="70">
        <f t="shared" si="13"/>
        <v>203</v>
      </c>
      <c r="C205" s="136">
        <v>20212333</v>
      </c>
      <c r="D205" s="136">
        <v>1</v>
      </c>
      <c r="E205" s="136">
        <v>30</v>
      </c>
      <c r="F205" s="120">
        <f t="shared" si="12"/>
        <v>3.3333333333333333E-2</v>
      </c>
      <c r="G205" s="136">
        <f>RANK(F205,F197:F205,1)</f>
        <v>5</v>
      </c>
      <c r="H205" s="122"/>
    </row>
    <row r="206" spans="1:8" ht="17.5" x14ac:dyDescent="0.25">
      <c r="A206" s="79"/>
      <c r="B206" s="80"/>
      <c r="C206" s="89"/>
      <c r="D206" s="88"/>
      <c r="E206" s="89"/>
      <c r="F206" s="106"/>
      <c r="G206" s="79"/>
      <c r="H206" s="79"/>
    </row>
    <row r="207" spans="1:8" x14ac:dyDescent="0.25">
      <c r="C207" s="27"/>
      <c r="D207" s="49"/>
      <c r="E207" s="27"/>
    </row>
    <row r="208" spans="1:8" x14ac:dyDescent="0.25">
      <c r="C208" s="27"/>
      <c r="D208" s="27"/>
      <c r="E208" s="27"/>
    </row>
  </sheetData>
  <sortState xmlns:xlrd2="http://schemas.microsoft.com/office/spreadsheetml/2017/richdata2" ref="B197:H205">
    <sortCondition ref="B197"/>
  </sortState>
  <mergeCells count="5">
    <mergeCell ref="A1:H1"/>
    <mergeCell ref="A50:A115"/>
    <mergeCell ref="A116:A196"/>
    <mergeCell ref="A197:A205"/>
    <mergeCell ref="A3:A49"/>
  </mergeCells>
  <phoneticPr fontId="35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2"/>
  <sheetViews>
    <sheetView topLeftCell="A294" zoomScale="90" zoomScaleNormal="90" workbookViewId="0">
      <selection activeCell="E290" sqref="E290:E320"/>
    </sheetView>
  </sheetViews>
  <sheetFormatPr defaultColWidth="9" defaultRowHeight="14" x14ac:dyDescent="0.25"/>
  <cols>
    <col min="1" max="1" width="21.08984375" customWidth="1"/>
    <col min="2" max="2" width="19.90625" customWidth="1"/>
    <col min="3" max="3" width="20.08984375" customWidth="1"/>
    <col min="4" max="4" width="14" customWidth="1"/>
    <col min="5" max="5" width="56.81640625" customWidth="1"/>
    <col min="6" max="6" width="28.81640625" customWidth="1"/>
    <col min="7" max="7" width="18.36328125" customWidth="1"/>
    <col min="8" max="8" width="11.54296875" bestFit="1" customWidth="1"/>
  </cols>
  <sheetData>
    <row r="1" spans="1:7" s="43" customFormat="1" ht="23" x14ac:dyDescent="0.25">
      <c r="A1" s="148" t="s">
        <v>35</v>
      </c>
      <c r="B1" s="171"/>
      <c r="C1" s="171"/>
      <c r="D1" s="171"/>
      <c r="E1" s="171"/>
      <c r="F1" s="171"/>
      <c r="G1" s="171"/>
    </row>
    <row r="2" spans="1:7" s="44" customFormat="1" ht="21" x14ac:dyDescent="0.25">
      <c r="A2" s="13" t="s">
        <v>15</v>
      </c>
      <c r="B2" s="13" t="s">
        <v>17</v>
      </c>
      <c r="C2" s="13" t="s">
        <v>24</v>
      </c>
      <c r="D2" s="13" t="s">
        <v>26</v>
      </c>
      <c r="E2" s="13" t="s">
        <v>25</v>
      </c>
      <c r="F2" s="42" t="s">
        <v>36</v>
      </c>
      <c r="G2" s="13" t="s">
        <v>28</v>
      </c>
    </row>
    <row r="3" spans="1:7" s="43" customFormat="1" ht="17.5" customHeight="1" x14ac:dyDescent="0.25">
      <c r="A3" s="172" t="s">
        <v>65</v>
      </c>
      <c r="B3" s="182">
        <v>20192132</v>
      </c>
      <c r="C3" s="183">
        <v>2019213517</v>
      </c>
      <c r="D3" s="183" t="s">
        <v>284</v>
      </c>
      <c r="E3" s="125" t="s">
        <v>104</v>
      </c>
      <c r="F3" s="96" t="s">
        <v>285</v>
      </c>
      <c r="G3" s="183">
        <v>8</v>
      </c>
    </row>
    <row r="4" spans="1:7" s="43" customFormat="1" ht="17.5" customHeight="1" x14ac:dyDescent="0.25">
      <c r="A4" s="179"/>
      <c r="B4" s="182"/>
      <c r="C4" s="183"/>
      <c r="D4" s="183"/>
      <c r="E4" s="125" t="s">
        <v>286</v>
      </c>
      <c r="F4" s="96" t="s">
        <v>287</v>
      </c>
      <c r="G4" s="183"/>
    </row>
    <row r="5" spans="1:7" s="43" customFormat="1" ht="17.5" customHeight="1" x14ac:dyDescent="0.25">
      <c r="A5" s="179"/>
      <c r="B5" s="182"/>
      <c r="C5" s="183"/>
      <c r="D5" s="183"/>
      <c r="E5" s="125" t="s">
        <v>288</v>
      </c>
      <c r="F5" s="96" t="s">
        <v>289</v>
      </c>
      <c r="G5" s="183"/>
    </row>
    <row r="6" spans="1:7" s="43" customFormat="1" ht="17.5" customHeight="1" x14ac:dyDescent="0.25">
      <c r="A6" s="179"/>
      <c r="B6" s="182"/>
      <c r="C6" s="183"/>
      <c r="D6" s="183"/>
      <c r="E6" s="125" t="s">
        <v>290</v>
      </c>
      <c r="F6" s="96" t="s">
        <v>289</v>
      </c>
      <c r="G6" s="183"/>
    </row>
    <row r="7" spans="1:7" s="43" customFormat="1" ht="17.5" customHeight="1" x14ac:dyDescent="0.25">
      <c r="A7" s="179"/>
      <c r="B7" s="184">
        <v>20192134</v>
      </c>
      <c r="C7" s="183">
        <v>2019213524</v>
      </c>
      <c r="D7" s="183" t="s">
        <v>71</v>
      </c>
      <c r="E7" s="125" t="s">
        <v>85</v>
      </c>
      <c r="F7" s="96" t="s">
        <v>291</v>
      </c>
      <c r="G7" s="183">
        <v>20</v>
      </c>
    </row>
    <row r="8" spans="1:7" s="43" customFormat="1" ht="17.5" customHeight="1" x14ac:dyDescent="0.25">
      <c r="A8" s="179"/>
      <c r="B8" s="184"/>
      <c r="C8" s="183"/>
      <c r="D8" s="183"/>
      <c r="E8" s="125" t="s">
        <v>72</v>
      </c>
      <c r="F8" s="96" t="s">
        <v>291</v>
      </c>
      <c r="G8" s="183"/>
    </row>
    <row r="9" spans="1:7" s="43" customFormat="1" ht="17.5" customHeight="1" x14ac:dyDescent="0.25">
      <c r="A9" s="179"/>
      <c r="B9" s="184"/>
      <c r="C9" s="183"/>
      <c r="D9" s="183"/>
      <c r="E9" s="125" t="s">
        <v>73</v>
      </c>
      <c r="F9" s="96" t="s">
        <v>292</v>
      </c>
      <c r="G9" s="183"/>
    </row>
    <row r="10" spans="1:7" s="43" customFormat="1" ht="17.5" customHeight="1" x14ac:dyDescent="0.25">
      <c r="A10" s="179"/>
      <c r="B10" s="184"/>
      <c r="C10" s="183"/>
      <c r="D10" s="183"/>
      <c r="E10" s="125" t="s">
        <v>86</v>
      </c>
      <c r="F10" s="96" t="s">
        <v>293</v>
      </c>
      <c r="G10" s="183"/>
    </row>
    <row r="11" spans="1:7" s="43" customFormat="1" ht="17.5" customHeight="1" x14ac:dyDescent="0.25">
      <c r="A11" s="179"/>
      <c r="B11" s="184"/>
      <c r="C11" s="183"/>
      <c r="D11" s="183"/>
      <c r="E11" s="125" t="s">
        <v>99</v>
      </c>
      <c r="F11" s="96" t="s">
        <v>294</v>
      </c>
      <c r="G11" s="183"/>
    </row>
    <row r="12" spans="1:7" s="43" customFormat="1" ht="17.5" customHeight="1" x14ac:dyDescent="0.25">
      <c r="A12" s="179"/>
      <c r="B12" s="184"/>
      <c r="C12" s="183"/>
      <c r="D12" s="183"/>
      <c r="E12" s="125" t="s">
        <v>100</v>
      </c>
      <c r="F12" s="96" t="s">
        <v>294</v>
      </c>
      <c r="G12" s="183"/>
    </row>
    <row r="13" spans="1:7" s="43" customFormat="1" ht="17.5" customHeight="1" x14ac:dyDescent="0.25">
      <c r="A13" s="179"/>
      <c r="B13" s="184"/>
      <c r="C13" s="183"/>
      <c r="D13" s="183"/>
      <c r="E13" s="125" t="s">
        <v>101</v>
      </c>
      <c r="F13" s="96" t="s">
        <v>289</v>
      </c>
      <c r="G13" s="183"/>
    </row>
    <row r="14" spans="1:7" s="43" customFormat="1" ht="17.5" customHeight="1" x14ac:dyDescent="0.25">
      <c r="A14" s="179"/>
      <c r="B14" s="184"/>
      <c r="C14" s="183"/>
      <c r="D14" s="183"/>
      <c r="E14" s="125" t="s">
        <v>102</v>
      </c>
      <c r="F14" s="96" t="s">
        <v>289</v>
      </c>
      <c r="G14" s="183"/>
    </row>
    <row r="15" spans="1:7" s="43" customFormat="1" ht="17.5" customHeight="1" x14ac:dyDescent="0.25">
      <c r="A15" s="179"/>
      <c r="B15" s="184"/>
      <c r="C15" s="183">
        <v>2019213507</v>
      </c>
      <c r="D15" s="183" t="s">
        <v>295</v>
      </c>
      <c r="E15" s="125" t="s">
        <v>85</v>
      </c>
      <c r="F15" s="96" t="s">
        <v>291</v>
      </c>
      <c r="G15" s="183">
        <v>7</v>
      </c>
    </row>
    <row r="16" spans="1:7" s="43" customFormat="1" ht="17.5" customHeight="1" x14ac:dyDescent="0.25">
      <c r="A16" s="179"/>
      <c r="B16" s="184"/>
      <c r="C16" s="183"/>
      <c r="D16" s="183"/>
      <c r="E16" s="125" t="s">
        <v>72</v>
      </c>
      <c r="F16" s="96" t="s">
        <v>291</v>
      </c>
      <c r="G16" s="183"/>
    </row>
    <row r="17" spans="1:7" s="43" customFormat="1" ht="17.5" customHeight="1" x14ac:dyDescent="0.25">
      <c r="A17" s="179"/>
      <c r="B17" s="184"/>
      <c r="C17" s="183"/>
      <c r="D17" s="183"/>
      <c r="E17" s="125" t="s">
        <v>73</v>
      </c>
      <c r="F17" s="96" t="s">
        <v>292</v>
      </c>
      <c r="G17" s="183"/>
    </row>
    <row r="18" spans="1:7" s="43" customFormat="1" ht="17.5" customHeight="1" x14ac:dyDescent="0.25">
      <c r="A18" s="179"/>
      <c r="B18" s="184"/>
      <c r="C18" s="125">
        <v>2019213802</v>
      </c>
      <c r="D18" s="125" t="s">
        <v>98</v>
      </c>
      <c r="E18" s="125" t="s">
        <v>86</v>
      </c>
      <c r="F18" s="96" t="s">
        <v>293</v>
      </c>
      <c r="G18" s="125">
        <v>3</v>
      </c>
    </row>
    <row r="19" spans="1:7" s="43" customFormat="1" ht="17.5" customHeight="1" x14ac:dyDescent="0.25">
      <c r="A19" s="179"/>
      <c r="B19" s="185">
        <v>20193132</v>
      </c>
      <c r="C19" s="166">
        <v>2019313225</v>
      </c>
      <c r="D19" s="166" t="s">
        <v>296</v>
      </c>
      <c r="E19" s="125" t="s">
        <v>297</v>
      </c>
      <c r="F19" s="125" t="s">
        <v>285</v>
      </c>
      <c r="G19" s="166">
        <v>7</v>
      </c>
    </row>
    <row r="20" spans="1:7" s="43" customFormat="1" ht="17.5" customHeight="1" x14ac:dyDescent="0.25">
      <c r="A20" s="179"/>
      <c r="B20" s="186"/>
      <c r="C20" s="165"/>
      <c r="D20" s="165"/>
      <c r="E20" s="125" t="s">
        <v>298</v>
      </c>
      <c r="F20" s="125" t="s">
        <v>292</v>
      </c>
      <c r="G20" s="165"/>
    </row>
    <row r="21" spans="1:7" s="43" customFormat="1" ht="17.5" customHeight="1" x14ac:dyDescent="0.25">
      <c r="A21" s="179"/>
      <c r="B21" s="186"/>
      <c r="C21" s="167"/>
      <c r="D21" s="167"/>
      <c r="E21" s="125" t="s">
        <v>299</v>
      </c>
      <c r="F21" s="125" t="s">
        <v>285</v>
      </c>
      <c r="G21" s="167"/>
    </row>
    <row r="22" spans="1:7" s="43" customFormat="1" ht="17.5" customHeight="1" x14ac:dyDescent="0.25">
      <c r="A22" s="179"/>
      <c r="B22" s="186"/>
      <c r="C22" s="166">
        <v>2019313245</v>
      </c>
      <c r="D22" s="166" t="s">
        <v>103</v>
      </c>
      <c r="E22" s="125" t="s">
        <v>297</v>
      </c>
      <c r="F22" s="125" t="s">
        <v>285</v>
      </c>
      <c r="G22" s="166">
        <v>14</v>
      </c>
    </row>
    <row r="23" spans="1:7" s="43" customFormat="1" ht="17.5" customHeight="1" x14ac:dyDescent="0.25">
      <c r="A23" s="179"/>
      <c r="B23" s="186"/>
      <c r="C23" s="165"/>
      <c r="D23" s="165"/>
      <c r="E23" s="125" t="s">
        <v>298</v>
      </c>
      <c r="F23" s="125" t="s">
        <v>292</v>
      </c>
      <c r="G23" s="165"/>
    </row>
    <row r="24" spans="1:7" s="43" customFormat="1" ht="17.5" customHeight="1" x14ac:dyDescent="0.25">
      <c r="A24" s="179"/>
      <c r="B24" s="186"/>
      <c r="C24" s="165"/>
      <c r="D24" s="165"/>
      <c r="E24" s="125" t="s">
        <v>299</v>
      </c>
      <c r="F24" s="125" t="s">
        <v>292</v>
      </c>
      <c r="G24" s="165"/>
    </row>
    <row r="25" spans="1:7" s="43" customFormat="1" ht="17.5" customHeight="1" x14ac:dyDescent="0.25">
      <c r="A25" s="179"/>
      <c r="B25" s="186"/>
      <c r="C25" s="165"/>
      <c r="D25" s="165"/>
      <c r="E25" s="125" t="s">
        <v>300</v>
      </c>
      <c r="F25" s="125" t="s">
        <v>287</v>
      </c>
      <c r="G25" s="165"/>
    </row>
    <row r="26" spans="1:7" s="43" customFormat="1" ht="17.5" customHeight="1" x14ac:dyDescent="0.25">
      <c r="A26" s="179"/>
      <c r="B26" s="186"/>
      <c r="C26" s="165"/>
      <c r="D26" s="165"/>
      <c r="E26" s="125" t="s">
        <v>104</v>
      </c>
      <c r="F26" s="125" t="s">
        <v>289</v>
      </c>
      <c r="G26" s="165"/>
    </row>
    <row r="27" spans="1:7" s="43" customFormat="1" ht="17.5" customHeight="1" x14ac:dyDescent="0.25">
      <c r="A27" s="179"/>
      <c r="B27" s="187"/>
      <c r="C27" s="167"/>
      <c r="D27" s="167"/>
      <c r="E27" s="125" t="s">
        <v>105</v>
      </c>
      <c r="F27" s="125" t="s">
        <v>289</v>
      </c>
      <c r="G27" s="167"/>
    </row>
    <row r="28" spans="1:7" s="43" customFormat="1" ht="17.5" customHeight="1" x14ac:dyDescent="0.25">
      <c r="A28" s="179"/>
      <c r="B28" s="185">
        <v>20202131</v>
      </c>
      <c r="C28" s="125">
        <v>2020213532</v>
      </c>
      <c r="D28" s="125" t="s">
        <v>301</v>
      </c>
      <c r="E28" s="125" t="s">
        <v>302</v>
      </c>
      <c r="F28" s="125" t="s">
        <v>289</v>
      </c>
      <c r="G28" s="125">
        <v>2</v>
      </c>
    </row>
    <row r="29" spans="1:7" s="43" customFormat="1" ht="17.5" customHeight="1" x14ac:dyDescent="0.25">
      <c r="A29" s="179"/>
      <c r="B29" s="187"/>
      <c r="C29" s="125">
        <v>2020213826</v>
      </c>
      <c r="D29" s="125" t="s">
        <v>303</v>
      </c>
      <c r="E29" s="125" t="s">
        <v>302</v>
      </c>
      <c r="F29" s="125" t="s">
        <v>289</v>
      </c>
      <c r="G29" s="125">
        <v>2</v>
      </c>
    </row>
    <row r="30" spans="1:7" s="43" customFormat="1" ht="17.5" customHeight="1" x14ac:dyDescent="0.25">
      <c r="A30" s="179"/>
      <c r="B30" s="185">
        <v>20202132</v>
      </c>
      <c r="C30" s="166">
        <v>2020213317</v>
      </c>
      <c r="D30" s="166" t="s">
        <v>107</v>
      </c>
      <c r="E30" s="125" t="s">
        <v>304</v>
      </c>
      <c r="F30" s="125" t="s">
        <v>305</v>
      </c>
      <c r="G30" s="166">
        <v>6</v>
      </c>
    </row>
    <row r="31" spans="1:7" s="43" customFormat="1" ht="17.5" customHeight="1" x14ac:dyDescent="0.25">
      <c r="A31" s="179"/>
      <c r="B31" s="186"/>
      <c r="C31" s="167"/>
      <c r="D31" s="167"/>
      <c r="E31" s="125" t="s">
        <v>100</v>
      </c>
      <c r="F31" s="125" t="s">
        <v>305</v>
      </c>
      <c r="G31" s="167"/>
    </row>
    <row r="32" spans="1:7" s="43" customFormat="1" ht="17.5" customHeight="1" x14ac:dyDescent="0.25">
      <c r="A32" s="179"/>
      <c r="B32" s="186"/>
      <c r="C32" s="166">
        <v>2020213633</v>
      </c>
      <c r="D32" s="166" t="s">
        <v>106</v>
      </c>
      <c r="E32" s="125" t="s">
        <v>37</v>
      </c>
      <c r="F32" s="125" t="s">
        <v>287</v>
      </c>
      <c r="G32" s="166">
        <v>6</v>
      </c>
    </row>
    <row r="33" spans="1:7" s="43" customFormat="1" ht="17.5" customHeight="1" x14ac:dyDescent="0.25">
      <c r="A33" s="179"/>
      <c r="B33" s="186"/>
      <c r="C33" s="165"/>
      <c r="D33" s="165"/>
      <c r="E33" s="125" t="s">
        <v>129</v>
      </c>
      <c r="F33" s="125" t="s">
        <v>287</v>
      </c>
      <c r="G33" s="165"/>
    </row>
    <row r="34" spans="1:7" s="43" customFormat="1" ht="17.5" customHeight="1" x14ac:dyDescent="0.25">
      <c r="A34" s="179"/>
      <c r="B34" s="186"/>
      <c r="C34" s="167"/>
      <c r="D34" s="167"/>
      <c r="E34" s="125" t="s">
        <v>306</v>
      </c>
      <c r="F34" s="125" t="s">
        <v>289</v>
      </c>
      <c r="G34" s="167"/>
    </row>
    <row r="35" spans="1:7" s="43" customFormat="1" ht="17.5" customHeight="1" x14ac:dyDescent="0.25">
      <c r="A35" s="179"/>
      <c r="B35" s="187"/>
      <c r="C35" s="125">
        <v>2020213203</v>
      </c>
      <c r="D35" s="125" t="s">
        <v>93</v>
      </c>
      <c r="E35" s="125" t="s">
        <v>306</v>
      </c>
      <c r="F35" s="125" t="s">
        <v>289</v>
      </c>
      <c r="G35" s="125">
        <v>2</v>
      </c>
    </row>
    <row r="36" spans="1:7" s="43" customFormat="1" ht="17.5" customHeight="1" x14ac:dyDescent="0.25">
      <c r="A36" s="179"/>
      <c r="B36" s="138">
        <v>20202135</v>
      </c>
      <c r="C36" s="8">
        <v>2020213335</v>
      </c>
      <c r="D36" s="139" t="s">
        <v>307</v>
      </c>
      <c r="E36" s="8" t="s">
        <v>308</v>
      </c>
      <c r="F36" s="140" t="s">
        <v>289</v>
      </c>
      <c r="G36" s="139">
        <v>2</v>
      </c>
    </row>
    <row r="37" spans="1:7" s="43" customFormat="1" ht="17.5" customHeight="1" x14ac:dyDescent="0.25">
      <c r="A37" s="179"/>
      <c r="B37" s="188">
        <v>20202137</v>
      </c>
      <c r="C37" s="127">
        <v>2020213422</v>
      </c>
      <c r="D37" s="127" t="s">
        <v>309</v>
      </c>
      <c r="E37" s="125" t="s">
        <v>310</v>
      </c>
      <c r="F37" s="96" t="s">
        <v>311</v>
      </c>
      <c r="G37" s="127">
        <v>3</v>
      </c>
    </row>
    <row r="38" spans="1:7" s="43" customFormat="1" ht="17.5" customHeight="1" x14ac:dyDescent="0.25">
      <c r="A38" s="179"/>
      <c r="B38" s="188"/>
      <c r="C38" s="175">
        <v>2020213728</v>
      </c>
      <c r="D38" s="175" t="s">
        <v>312</v>
      </c>
      <c r="E38" s="125" t="s">
        <v>306</v>
      </c>
      <c r="F38" s="96" t="s">
        <v>287</v>
      </c>
      <c r="G38" s="175">
        <v>4</v>
      </c>
    </row>
    <row r="39" spans="1:7" s="43" customFormat="1" ht="17.5" customHeight="1" x14ac:dyDescent="0.25">
      <c r="A39" s="179"/>
      <c r="B39" s="189"/>
      <c r="C39" s="190"/>
      <c r="D39" s="190"/>
      <c r="E39" s="125" t="s">
        <v>37</v>
      </c>
      <c r="F39" s="96" t="s">
        <v>289</v>
      </c>
      <c r="G39" s="190"/>
    </row>
    <row r="40" spans="1:7" s="43" customFormat="1" ht="17.5" customHeight="1" x14ac:dyDescent="0.25">
      <c r="A40" s="179"/>
      <c r="B40" s="182">
        <v>20202141</v>
      </c>
      <c r="C40" s="125">
        <v>2020214105</v>
      </c>
      <c r="D40" s="125" t="s">
        <v>112</v>
      </c>
      <c r="E40" s="125" t="s">
        <v>108</v>
      </c>
      <c r="F40" s="125" t="s">
        <v>291</v>
      </c>
      <c r="G40" s="125">
        <v>2</v>
      </c>
    </row>
    <row r="41" spans="1:7" s="43" customFormat="1" ht="17.5" customHeight="1" x14ac:dyDescent="0.25">
      <c r="A41" s="179"/>
      <c r="B41" s="182"/>
      <c r="C41" s="125">
        <v>2020214119</v>
      </c>
      <c r="D41" s="125" t="s">
        <v>111</v>
      </c>
      <c r="E41" s="125" t="s">
        <v>108</v>
      </c>
      <c r="F41" s="125" t="s">
        <v>291</v>
      </c>
      <c r="G41" s="125">
        <v>2</v>
      </c>
    </row>
    <row r="42" spans="1:7" s="43" customFormat="1" ht="17.5" customHeight="1" x14ac:dyDescent="0.25">
      <c r="A42" s="179"/>
      <c r="B42" s="185">
        <v>20202142</v>
      </c>
      <c r="C42" s="166">
        <v>2020214224</v>
      </c>
      <c r="D42" s="166" t="s">
        <v>313</v>
      </c>
      <c r="E42" s="125" t="s">
        <v>92</v>
      </c>
      <c r="F42" s="125" t="s">
        <v>289</v>
      </c>
      <c r="G42" s="166">
        <v>6</v>
      </c>
    </row>
    <row r="43" spans="1:7" s="43" customFormat="1" ht="17.5" customHeight="1" x14ac:dyDescent="0.25">
      <c r="A43" s="179"/>
      <c r="B43" s="186"/>
      <c r="C43" s="165"/>
      <c r="D43" s="165"/>
      <c r="E43" s="125" t="s">
        <v>64</v>
      </c>
      <c r="F43" s="125" t="s">
        <v>289</v>
      </c>
      <c r="G43" s="165"/>
    </row>
    <row r="44" spans="1:7" s="43" customFormat="1" ht="17.5" customHeight="1" x14ac:dyDescent="0.25">
      <c r="A44" s="179"/>
      <c r="B44" s="186"/>
      <c r="C44" s="167"/>
      <c r="D44" s="167"/>
      <c r="E44" s="125" t="s">
        <v>109</v>
      </c>
      <c r="F44" s="125" t="s">
        <v>289</v>
      </c>
      <c r="G44" s="167"/>
    </row>
    <row r="45" spans="1:7" s="43" customFormat="1" ht="17.5" customHeight="1" x14ac:dyDescent="0.25">
      <c r="A45" s="179"/>
      <c r="B45" s="186"/>
      <c r="C45" s="125">
        <v>2020214230</v>
      </c>
      <c r="D45" s="125" t="s">
        <v>314</v>
      </c>
      <c r="E45" s="125" t="s">
        <v>75</v>
      </c>
      <c r="F45" s="125" t="s">
        <v>285</v>
      </c>
      <c r="G45" s="125">
        <v>2</v>
      </c>
    </row>
    <row r="46" spans="1:7" s="43" customFormat="1" ht="17.5" customHeight="1" x14ac:dyDescent="0.25">
      <c r="A46" s="179"/>
      <c r="B46" s="186"/>
      <c r="C46" s="125">
        <v>2020214213</v>
      </c>
      <c r="D46" s="125" t="s">
        <v>315</v>
      </c>
      <c r="E46" s="125" t="s">
        <v>75</v>
      </c>
      <c r="F46" s="125" t="s">
        <v>285</v>
      </c>
      <c r="G46" s="125">
        <v>2</v>
      </c>
    </row>
    <row r="47" spans="1:7" s="43" customFormat="1" ht="17.5" customHeight="1" x14ac:dyDescent="0.25">
      <c r="A47" s="179"/>
      <c r="B47" s="186"/>
      <c r="C47" s="166">
        <v>2020214208</v>
      </c>
      <c r="D47" s="166" t="s">
        <v>316</v>
      </c>
      <c r="E47" s="125" t="s">
        <v>108</v>
      </c>
      <c r="F47" s="125" t="s">
        <v>291</v>
      </c>
      <c r="G47" s="166">
        <v>14</v>
      </c>
    </row>
    <row r="48" spans="1:7" s="43" customFormat="1" ht="17.5" customHeight="1" x14ac:dyDescent="0.25">
      <c r="A48" s="179"/>
      <c r="B48" s="186"/>
      <c r="C48" s="165"/>
      <c r="D48" s="165"/>
      <c r="E48" s="125" t="s">
        <v>74</v>
      </c>
      <c r="F48" s="125" t="s">
        <v>291</v>
      </c>
      <c r="G48" s="165"/>
    </row>
    <row r="49" spans="1:7" s="43" customFormat="1" ht="17.5" customHeight="1" x14ac:dyDescent="0.25">
      <c r="A49" s="179"/>
      <c r="B49" s="186"/>
      <c r="C49" s="165"/>
      <c r="D49" s="165"/>
      <c r="E49" s="125" t="s">
        <v>317</v>
      </c>
      <c r="F49" s="125" t="s">
        <v>287</v>
      </c>
      <c r="G49" s="165"/>
    </row>
    <row r="50" spans="1:7" s="43" customFormat="1" ht="17.5" customHeight="1" x14ac:dyDescent="0.25">
      <c r="A50" s="179"/>
      <c r="B50" s="186"/>
      <c r="C50" s="165"/>
      <c r="D50" s="165"/>
      <c r="E50" s="125" t="s">
        <v>113</v>
      </c>
      <c r="F50" s="125" t="s">
        <v>287</v>
      </c>
      <c r="G50" s="165"/>
    </row>
    <row r="51" spans="1:7" s="43" customFormat="1" ht="17.5" customHeight="1" x14ac:dyDescent="0.25">
      <c r="A51" s="179"/>
      <c r="B51" s="186"/>
      <c r="C51" s="165"/>
      <c r="D51" s="165"/>
      <c r="E51" s="125" t="s">
        <v>92</v>
      </c>
      <c r="F51" s="125" t="s">
        <v>289</v>
      </c>
      <c r="G51" s="165"/>
    </row>
    <row r="52" spans="1:7" s="43" customFormat="1" ht="17.5" customHeight="1" x14ac:dyDescent="0.25">
      <c r="A52" s="179"/>
      <c r="B52" s="186"/>
      <c r="C52" s="165"/>
      <c r="D52" s="165"/>
      <c r="E52" s="125" t="s">
        <v>64</v>
      </c>
      <c r="F52" s="125" t="s">
        <v>289</v>
      </c>
      <c r="G52" s="165"/>
    </row>
    <row r="53" spans="1:7" s="43" customFormat="1" ht="17.5" customHeight="1" x14ac:dyDescent="0.25">
      <c r="A53" s="179"/>
      <c r="B53" s="187"/>
      <c r="C53" s="167"/>
      <c r="D53" s="167"/>
      <c r="E53" s="125" t="s">
        <v>109</v>
      </c>
      <c r="F53" s="125" t="s">
        <v>289</v>
      </c>
      <c r="G53" s="167"/>
    </row>
    <row r="54" spans="1:7" s="43" customFormat="1" ht="17.5" customHeight="1" x14ac:dyDescent="0.25">
      <c r="A54" s="179"/>
      <c r="B54" s="141">
        <v>20202143</v>
      </c>
      <c r="C54" s="127">
        <v>2020214336</v>
      </c>
      <c r="D54" s="127" t="s">
        <v>318</v>
      </c>
      <c r="E54" s="125" t="s">
        <v>92</v>
      </c>
      <c r="F54" s="96" t="s">
        <v>319</v>
      </c>
      <c r="G54" s="127">
        <v>2</v>
      </c>
    </row>
    <row r="55" spans="1:7" s="43" customFormat="1" ht="17.5" customHeight="1" x14ac:dyDescent="0.25">
      <c r="A55" s="179"/>
      <c r="B55" s="191">
        <v>20202144</v>
      </c>
      <c r="C55" s="141">
        <v>2020214422</v>
      </c>
      <c r="D55" s="125" t="s">
        <v>320</v>
      </c>
      <c r="E55" s="127" t="s">
        <v>109</v>
      </c>
      <c r="F55" s="96" t="s">
        <v>321</v>
      </c>
      <c r="G55" s="127">
        <v>1</v>
      </c>
    </row>
    <row r="56" spans="1:7" s="43" customFormat="1" ht="17.5" customHeight="1" x14ac:dyDescent="0.25">
      <c r="A56" s="179"/>
      <c r="B56" s="192"/>
      <c r="C56" s="141">
        <v>2020214429</v>
      </c>
      <c r="D56" s="139" t="s">
        <v>322</v>
      </c>
      <c r="E56" s="127" t="s">
        <v>109</v>
      </c>
      <c r="F56" s="96" t="s">
        <v>321</v>
      </c>
      <c r="G56" s="127">
        <v>1</v>
      </c>
    </row>
    <row r="57" spans="1:7" s="43" customFormat="1" ht="17.5" customHeight="1" x14ac:dyDescent="0.25">
      <c r="A57" s="179"/>
      <c r="B57" s="192"/>
      <c r="C57" s="141">
        <v>2020214430</v>
      </c>
      <c r="D57" s="127" t="s">
        <v>110</v>
      </c>
      <c r="E57" s="127" t="s">
        <v>109</v>
      </c>
      <c r="F57" s="96" t="s">
        <v>321</v>
      </c>
      <c r="G57" s="127">
        <v>1</v>
      </c>
    </row>
    <row r="58" spans="1:7" s="43" customFormat="1" ht="17.5" customHeight="1" x14ac:dyDescent="0.25">
      <c r="A58" s="179"/>
      <c r="B58" s="192"/>
      <c r="C58" s="141">
        <v>2020214431</v>
      </c>
      <c r="D58" s="127" t="s">
        <v>323</v>
      </c>
      <c r="E58" s="127" t="s">
        <v>109</v>
      </c>
      <c r="F58" s="96" t="s">
        <v>287</v>
      </c>
      <c r="G58" s="127">
        <v>2</v>
      </c>
    </row>
    <row r="59" spans="1:7" s="43" customFormat="1" ht="17.5" customHeight="1" x14ac:dyDescent="0.25">
      <c r="A59" s="179"/>
      <c r="B59" s="192"/>
      <c r="C59" s="141">
        <v>2020214426</v>
      </c>
      <c r="D59" s="127" t="s">
        <v>324</v>
      </c>
      <c r="E59" s="127" t="s">
        <v>109</v>
      </c>
      <c r="F59" s="96" t="s">
        <v>287</v>
      </c>
      <c r="G59" s="127">
        <v>2</v>
      </c>
    </row>
    <row r="60" spans="1:7" s="43" customFormat="1" ht="17.5" customHeight="1" x14ac:dyDescent="0.25">
      <c r="A60" s="179"/>
      <c r="B60" s="192"/>
      <c r="C60" s="141">
        <v>2020214410</v>
      </c>
      <c r="D60" s="127" t="s">
        <v>95</v>
      </c>
      <c r="E60" s="127" t="s">
        <v>109</v>
      </c>
      <c r="F60" s="96" t="s">
        <v>287</v>
      </c>
      <c r="G60" s="127">
        <v>2</v>
      </c>
    </row>
    <row r="61" spans="1:7" s="43" customFormat="1" ht="17.5" customHeight="1" x14ac:dyDescent="0.25">
      <c r="A61" s="179"/>
      <c r="B61" s="193"/>
      <c r="C61" s="141">
        <v>2020214409</v>
      </c>
      <c r="D61" s="127" t="s">
        <v>325</v>
      </c>
      <c r="E61" s="127" t="s">
        <v>109</v>
      </c>
      <c r="F61" s="96" t="s">
        <v>287</v>
      </c>
      <c r="G61" s="127">
        <v>2</v>
      </c>
    </row>
    <row r="62" spans="1:7" s="43" customFormat="1" ht="17.5" customHeight="1" x14ac:dyDescent="0.25">
      <c r="A62" s="179"/>
      <c r="B62" s="191">
        <v>20212131</v>
      </c>
      <c r="C62" s="175">
        <v>2021213109</v>
      </c>
      <c r="D62" s="175" t="s">
        <v>114</v>
      </c>
      <c r="E62" s="125" t="s">
        <v>326</v>
      </c>
      <c r="F62" s="96" t="s">
        <v>292</v>
      </c>
      <c r="G62" s="175">
        <v>5</v>
      </c>
    </row>
    <row r="63" spans="1:7" s="43" customFormat="1" ht="17.5" customHeight="1" x14ac:dyDescent="0.25">
      <c r="A63" s="179"/>
      <c r="B63" s="192"/>
      <c r="C63" s="194"/>
      <c r="D63" s="194"/>
      <c r="E63" s="125" t="s">
        <v>37</v>
      </c>
      <c r="F63" s="96" t="s">
        <v>327</v>
      </c>
      <c r="G63" s="194"/>
    </row>
    <row r="64" spans="1:7" s="43" customFormat="1" ht="17.5" customHeight="1" x14ac:dyDescent="0.25">
      <c r="A64" s="179"/>
      <c r="B64" s="192"/>
      <c r="C64" s="190"/>
      <c r="D64" s="190"/>
      <c r="E64" s="125" t="s">
        <v>117</v>
      </c>
      <c r="F64" s="96" t="s">
        <v>328</v>
      </c>
      <c r="G64" s="190"/>
    </row>
    <row r="65" spans="1:7" s="43" customFormat="1" ht="17.5" customHeight="1" x14ac:dyDescent="0.25">
      <c r="A65" s="179"/>
      <c r="B65" s="193"/>
      <c r="C65" s="125">
        <v>2021213136</v>
      </c>
      <c r="D65" s="125" t="s">
        <v>329</v>
      </c>
      <c r="E65" s="125" t="s">
        <v>119</v>
      </c>
      <c r="F65" s="125" t="s">
        <v>330</v>
      </c>
      <c r="G65" s="125">
        <v>2</v>
      </c>
    </row>
    <row r="66" spans="1:7" s="43" customFormat="1" ht="17.5" customHeight="1" x14ac:dyDescent="0.25">
      <c r="A66" s="179"/>
      <c r="B66" s="186">
        <v>20212133</v>
      </c>
      <c r="C66" s="165">
        <v>2021213322</v>
      </c>
      <c r="D66" s="165" t="s">
        <v>331</v>
      </c>
      <c r="E66" s="123" t="s">
        <v>115</v>
      </c>
      <c r="F66" s="123" t="s">
        <v>332</v>
      </c>
      <c r="G66" s="165">
        <v>5</v>
      </c>
    </row>
    <row r="67" spans="1:7" s="43" customFormat="1" ht="17.5" customHeight="1" x14ac:dyDescent="0.25">
      <c r="A67" s="179"/>
      <c r="B67" s="187"/>
      <c r="C67" s="167"/>
      <c r="D67" s="167"/>
      <c r="E67" s="125" t="s">
        <v>326</v>
      </c>
      <c r="F67" s="125" t="s">
        <v>333</v>
      </c>
      <c r="G67" s="167"/>
    </row>
    <row r="68" spans="1:7" s="43" customFormat="1" ht="17.5" customHeight="1" x14ac:dyDescent="0.25">
      <c r="A68" s="179"/>
      <c r="B68" s="195">
        <v>20212137</v>
      </c>
      <c r="C68" s="111">
        <v>2021213715</v>
      </c>
      <c r="D68" s="111" t="s">
        <v>126</v>
      </c>
      <c r="E68" s="111" t="s">
        <v>119</v>
      </c>
      <c r="F68" s="111">
        <v>11.1</v>
      </c>
      <c r="G68" s="111">
        <v>2</v>
      </c>
    </row>
    <row r="69" spans="1:7" s="43" customFormat="1" ht="17.5" customHeight="1" x14ac:dyDescent="0.25">
      <c r="A69" s="179"/>
      <c r="B69" s="168"/>
      <c r="C69" s="111">
        <v>2021213720</v>
      </c>
      <c r="D69" s="111" t="s">
        <v>127</v>
      </c>
      <c r="E69" s="111" t="s">
        <v>120</v>
      </c>
      <c r="F69" s="111">
        <v>11.2</v>
      </c>
      <c r="G69" s="111">
        <v>3</v>
      </c>
    </row>
    <row r="70" spans="1:7" s="43" customFormat="1" ht="17.5" customHeight="1" x14ac:dyDescent="0.25">
      <c r="A70" s="179"/>
      <c r="B70" s="168"/>
      <c r="C70" s="111">
        <v>2021213725</v>
      </c>
      <c r="D70" s="111" t="s">
        <v>334</v>
      </c>
      <c r="E70" s="111" t="s">
        <v>335</v>
      </c>
      <c r="F70" s="111" t="s">
        <v>336</v>
      </c>
      <c r="G70" s="111">
        <v>2</v>
      </c>
    </row>
    <row r="71" spans="1:7" s="43" customFormat="1" ht="17.5" customHeight="1" x14ac:dyDescent="0.25">
      <c r="A71" s="179"/>
      <c r="B71" s="168"/>
      <c r="C71" s="111">
        <v>2021213726</v>
      </c>
      <c r="D71" s="111" t="s">
        <v>337</v>
      </c>
      <c r="E71" s="111" t="s">
        <v>335</v>
      </c>
      <c r="F71" s="111">
        <v>11.4</v>
      </c>
      <c r="G71" s="111">
        <v>2</v>
      </c>
    </row>
    <row r="72" spans="1:7" s="43" customFormat="1" ht="17.5" customHeight="1" x14ac:dyDescent="0.25">
      <c r="A72" s="179"/>
      <c r="B72" s="168"/>
      <c r="C72" s="111">
        <v>2021213710</v>
      </c>
      <c r="D72" s="111" t="s">
        <v>125</v>
      </c>
      <c r="E72" s="111" t="s">
        <v>37</v>
      </c>
      <c r="F72" s="111">
        <v>11.4</v>
      </c>
      <c r="G72" s="111">
        <v>2</v>
      </c>
    </row>
    <row r="73" spans="1:7" s="43" customFormat="1" ht="17.5" customHeight="1" x14ac:dyDescent="0.25">
      <c r="A73" s="179"/>
      <c r="B73" s="169"/>
      <c r="C73" s="111">
        <v>2021213732</v>
      </c>
      <c r="D73" s="111" t="s">
        <v>128</v>
      </c>
      <c r="E73" s="111" t="s">
        <v>335</v>
      </c>
      <c r="F73" s="111">
        <v>11.5</v>
      </c>
      <c r="G73" s="111">
        <v>1</v>
      </c>
    </row>
    <row r="74" spans="1:7" s="43" customFormat="1" ht="17.5" customHeight="1" x14ac:dyDescent="0.25">
      <c r="A74" s="179"/>
      <c r="B74" s="196">
        <v>20213131</v>
      </c>
      <c r="C74" s="111">
        <v>2021313104</v>
      </c>
      <c r="D74" s="111" t="s">
        <v>221</v>
      </c>
      <c r="E74" s="111" t="s">
        <v>123</v>
      </c>
      <c r="F74" s="111" t="s">
        <v>292</v>
      </c>
      <c r="G74" s="111">
        <v>3</v>
      </c>
    </row>
    <row r="75" spans="1:7" s="43" customFormat="1" ht="17.5" customHeight="1" x14ac:dyDescent="0.25">
      <c r="A75" s="179"/>
      <c r="B75" s="196"/>
      <c r="C75" s="111">
        <v>2021313135</v>
      </c>
      <c r="D75" s="111" t="s">
        <v>338</v>
      </c>
      <c r="E75" s="111" t="s">
        <v>124</v>
      </c>
      <c r="F75" s="111" t="s">
        <v>294</v>
      </c>
      <c r="G75" s="111">
        <v>3</v>
      </c>
    </row>
    <row r="76" spans="1:7" s="43" customFormat="1" ht="17.5" customHeight="1" x14ac:dyDescent="0.25">
      <c r="A76" s="179"/>
      <c r="B76" s="196"/>
      <c r="C76" s="197">
        <v>2021313112</v>
      </c>
      <c r="D76" s="197" t="s">
        <v>121</v>
      </c>
      <c r="E76" s="111" t="s">
        <v>122</v>
      </c>
      <c r="F76" s="111" t="s">
        <v>291</v>
      </c>
      <c r="G76" s="197">
        <v>14</v>
      </c>
    </row>
    <row r="77" spans="1:7" s="43" customFormat="1" ht="17.5" customHeight="1" x14ac:dyDescent="0.25">
      <c r="A77" s="179"/>
      <c r="B77" s="196"/>
      <c r="C77" s="197"/>
      <c r="D77" s="197"/>
      <c r="E77" s="111" t="s">
        <v>123</v>
      </c>
      <c r="F77" s="111" t="s">
        <v>292</v>
      </c>
      <c r="G77" s="197"/>
    </row>
    <row r="78" spans="1:7" s="43" customFormat="1" ht="17.5" customHeight="1" x14ac:dyDescent="0.25">
      <c r="A78" s="179"/>
      <c r="B78" s="196"/>
      <c r="C78" s="197"/>
      <c r="D78" s="197"/>
      <c r="E78" s="111" t="s">
        <v>115</v>
      </c>
      <c r="F78" s="111" t="s">
        <v>293</v>
      </c>
      <c r="G78" s="197"/>
    </row>
    <row r="79" spans="1:7" s="43" customFormat="1" ht="17.5" customHeight="1" x14ac:dyDescent="0.25">
      <c r="A79" s="179"/>
      <c r="B79" s="196"/>
      <c r="C79" s="197"/>
      <c r="D79" s="197"/>
      <c r="E79" s="111" t="s">
        <v>124</v>
      </c>
      <c r="F79" s="111" t="s">
        <v>294</v>
      </c>
      <c r="G79" s="197"/>
    </row>
    <row r="80" spans="1:7" s="43" customFormat="1" ht="17.5" customHeight="1" x14ac:dyDescent="0.25">
      <c r="A80" s="179"/>
      <c r="B80" s="196"/>
      <c r="C80" s="197"/>
      <c r="D80" s="197"/>
      <c r="E80" s="111" t="s">
        <v>116</v>
      </c>
      <c r="F80" s="111" t="s">
        <v>339</v>
      </c>
      <c r="G80" s="197"/>
    </row>
    <row r="81" spans="1:7" s="43" customFormat="1" ht="17.5" customHeight="1" x14ac:dyDescent="0.25">
      <c r="A81" s="179"/>
      <c r="B81" s="196">
        <v>20212141</v>
      </c>
      <c r="C81" s="111">
        <v>2021214104</v>
      </c>
      <c r="D81" s="111" t="s">
        <v>340</v>
      </c>
      <c r="E81" s="111" t="s">
        <v>37</v>
      </c>
      <c r="F81" s="111" t="s">
        <v>289</v>
      </c>
      <c r="G81" s="111">
        <v>2</v>
      </c>
    </row>
    <row r="82" spans="1:7" s="43" customFormat="1" ht="17.5" customHeight="1" x14ac:dyDescent="0.25">
      <c r="A82" s="179"/>
      <c r="B82" s="196"/>
      <c r="C82" s="111">
        <v>2021214127</v>
      </c>
      <c r="D82" s="111" t="s">
        <v>341</v>
      </c>
      <c r="E82" s="111" t="s">
        <v>37</v>
      </c>
      <c r="F82" s="111" t="s">
        <v>291</v>
      </c>
      <c r="G82" s="111">
        <v>2</v>
      </c>
    </row>
    <row r="83" spans="1:7" s="43" customFormat="1" ht="17.5" customHeight="1" x14ac:dyDescent="0.25">
      <c r="A83" s="179"/>
      <c r="B83" s="142">
        <v>20212143</v>
      </c>
      <c r="C83" s="127">
        <v>2021214343</v>
      </c>
      <c r="D83" s="127" t="s">
        <v>342</v>
      </c>
      <c r="E83" s="125" t="s">
        <v>343</v>
      </c>
      <c r="F83" s="96" t="s">
        <v>344</v>
      </c>
      <c r="G83" s="127">
        <v>2</v>
      </c>
    </row>
    <row r="84" spans="1:7" s="43" customFormat="1" ht="17.5" customHeight="1" x14ac:dyDescent="0.25">
      <c r="A84" s="179"/>
      <c r="B84" s="143">
        <v>20212145</v>
      </c>
      <c r="C84" s="125">
        <v>2021214508</v>
      </c>
      <c r="D84" s="125" t="s">
        <v>345</v>
      </c>
      <c r="E84" s="125" t="s">
        <v>37</v>
      </c>
      <c r="F84" s="125" t="s">
        <v>346</v>
      </c>
      <c r="G84" s="125">
        <v>2</v>
      </c>
    </row>
    <row r="85" spans="1:7" s="43" customFormat="1" ht="17.5" customHeight="1" x14ac:dyDescent="0.25">
      <c r="A85" s="180" t="s">
        <v>66</v>
      </c>
      <c r="B85" s="166">
        <v>20182536</v>
      </c>
      <c r="C85" s="166">
        <v>2018253609</v>
      </c>
      <c r="D85" s="166" t="s">
        <v>357</v>
      </c>
      <c r="E85" s="132" t="s">
        <v>358</v>
      </c>
      <c r="F85" s="132" t="s">
        <v>291</v>
      </c>
      <c r="G85" s="132">
        <v>2</v>
      </c>
    </row>
    <row r="86" spans="1:7" s="43" customFormat="1" ht="17.5" customHeight="1" x14ac:dyDescent="0.25">
      <c r="A86" s="179"/>
      <c r="B86" s="165"/>
      <c r="C86" s="167"/>
      <c r="D86" s="167"/>
      <c r="E86" s="132" t="s">
        <v>359</v>
      </c>
      <c r="F86" s="132" t="s">
        <v>291</v>
      </c>
      <c r="G86" s="132">
        <v>2</v>
      </c>
    </row>
    <row r="87" spans="1:7" s="43" customFormat="1" ht="17.5" customHeight="1" x14ac:dyDescent="0.25">
      <c r="A87" s="179"/>
      <c r="B87" s="167"/>
      <c r="C87" s="132">
        <v>2018253624</v>
      </c>
      <c r="D87" s="132" t="s">
        <v>360</v>
      </c>
      <c r="E87" s="132" t="s">
        <v>359</v>
      </c>
      <c r="F87" s="132" t="s">
        <v>291</v>
      </c>
      <c r="G87" s="132">
        <v>2</v>
      </c>
    </row>
    <row r="88" spans="1:7" s="43" customFormat="1" ht="17.5" customHeight="1" x14ac:dyDescent="0.25">
      <c r="A88" s="179"/>
      <c r="B88" s="166">
        <v>20182535</v>
      </c>
      <c r="C88" s="166">
        <v>2018253535</v>
      </c>
      <c r="D88" s="166" t="s">
        <v>361</v>
      </c>
      <c r="E88" s="132" t="s">
        <v>358</v>
      </c>
      <c r="F88" s="132" t="s">
        <v>287</v>
      </c>
      <c r="G88" s="132">
        <v>2</v>
      </c>
    </row>
    <row r="89" spans="1:7" s="43" customFormat="1" ht="17.5" customHeight="1" x14ac:dyDescent="0.25">
      <c r="A89" s="179"/>
      <c r="B89" s="165"/>
      <c r="C89" s="167"/>
      <c r="D89" s="167"/>
      <c r="E89" s="132" t="s">
        <v>366</v>
      </c>
      <c r="F89" s="132" t="s">
        <v>362</v>
      </c>
      <c r="G89" s="132">
        <v>4</v>
      </c>
    </row>
    <row r="90" spans="1:7" s="43" customFormat="1" ht="17.5" customHeight="1" x14ac:dyDescent="0.25">
      <c r="A90" s="179"/>
      <c r="B90" s="165"/>
      <c r="C90" s="132">
        <v>2018253505</v>
      </c>
      <c r="D90" s="132" t="s">
        <v>363</v>
      </c>
      <c r="E90" s="132" t="s">
        <v>358</v>
      </c>
      <c r="F90" s="132" t="s">
        <v>287</v>
      </c>
      <c r="G90" s="132">
        <v>2</v>
      </c>
    </row>
    <row r="91" spans="1:7" s="43" customFormat="1" ht="17.5" customHeight="1" x14ac:dyDescent="0.25">
      <c r="A91" s="179"/>
      <c r="B91" s="165"/>
      <c r="C91" s="132">
        <v>2018253516</v>
      </c>
      <c r="D91" s="132" t="s">
        <v>364</v>
      </c>
      <c r="E91" s="132" t="s">
        <v>358</v>
      </c>
      <c r="F91" s="132" t="s">
        <v>287</v>
      </c>
      <c r="G91" s="132">
        <v>2</v>
      </c>
    </row>
    <row r="92" spans="1:7" s="43" customFormat="1" ht="17.5" customHeight="1" x14ac:dyDescent="0.3">
      <c r="A92" s="179"/>
      <c r="B92" s="167"/>
      <c r="C92" s="132">
        <v>2018253514</v>
      </c>
      <c r="D92" s="234" t="s">
        <v>365</v>
      </c>
      <c r="E92" s="132" t="s">
        <v>366</v>
      </c>
      <c r="F92" s="132" t="s">
        <v>362</v>
      </c>
      <c r="G92" s="132">
        <v>4</v>
      </c>
    </row>
    <row r="93" spans="1:7" s="43" customFormat="1" ht="17.5" customHeight="1" x14ac:dyDescent="0.25">
      <c r="A93" s="179"/>
      <c r="B93" s="166">
        <v>20182534</v>
      </c>
      <c r="C93" s="166">
        <v>2018253406</v>
      </c>
      <c r="D93" s="166" t="s">
        <v>367</v>
      </c>
      <c r="E93" s="132" t="s">
        <v>368</v>
      </c>
      <c r="F93" s="132" t="s">
        <v>291</v>
      </c>
      <c r="G93" s="132">
        <v>2</v>
      </c>
    </row>
    <row r="94" spans="1:7" s="43" customFormat="1" ht="17.5" customHeight="1" x14ac:dyDescent="0.25">
      <c r="A94" s="179"/>
      <c r="B94" s="165"/>
      <c r="C94" s="165"/>
      <c r="D94" s="165"/>
      <c r="E94" s="132" t="s">
        <v>369</v>
      </c>
      <c r="F94" s="132" t="s">
        <v>291</v>
      </c>
      <c r="G94" s="132">
        <v>2</v>
      </c>
    </row>
    <row r="95" spans="1:7" s="43" customFormat="1" ht="17.5" customHeight="1" x14ac:dyDescent="0.25">
      <c r="A95" s="179"/>
      <c r="B95" s="165"/>
      <c r="C95" s="165"/>
      <c r="D95" s="165"/>
      <c r="E95" s="132" t="s">
        <v>370</v>
      </c>
      <c r="F95" s="132" t="s">
        <v>285</v>
      </c>
      <c r="G95" s="132">
        <v>2</v>
      </c>
    </row>
    <row r="96" spans="1:7" s="43" customFormat="1" ht="17.5" customHeight="1" x14ac:dyDescent="0.25">
      <c r="A96" s="179"/>
      <c r="B96" s="165"/>
      <c r="C96" s="165"/>
      <c r="D96" s="165"/>
      <c r="E96" s="132" t="s">
        <v>368</v>
      </c>
      <c r="F96" s="132" t="s">
        <v>287</v>
      </c>
      <c r="G96" s="132">
        <v>2</v>
      </c>
    </row>
    <row r="97" spans="1:7" s="43" customFormat="1" ht="17.5" customHeight="1" x14ac:dyDescent="0.25">
      <c r="A97" s="179"/>
      <c r="B97" s="165"/>
      <c r="C97" s="165"/>
      <c r="D97" s="165"/>
      <c r="E97" s="132" t="s">
        <v>368</v>
      </c>
      <c r="F97" s="132" t="s">
        <v>289</v>
      </c>
      <c r="G97" s="132">
        <v>2</v>
      </c>
    </row>
    <row r="98" spans="1:7" s="43" customFormat="1" ht="17.5" customHeight="1" x14ac:dyDescent="0.25">
      <c r="A98" s="179"/>
      <c r="B98" s="165"/>
      <c r="C98" s="167"/>
      <c r="D98" s="167"/>
      <c r="E98" s="132" t="s">
        <v>371</v>
      </c>
      <c r="F98" s="132" t="s">
        <v>289</v>
      </c>
      <c r="G98" s="132">
        <v>2</v>
      </c>
    </row>
    <row r="99" spans="1:7" s="43" customFormat="1" ht="17.5" customHeight="1" x14ac:dyDescent="0.25">
      <c r="A99" s="179"/>
      <c r="B99" s="165"/>
      <c r="C99" s="166">
        <v>2018253326</v>
      </c>
      <c r="D99" s="166" t="s">
        <v>372</v>
      </c>
      <c r="E99" s="132" t="s">
        <v>368</v>
      </c>
      <c r="F99" s="132" t="s">
        <v>287</v>
      </c>
      <c r="G99" s="132">
        <v>2</v>
      </c>
    </row>
    <row r="100" spans="1:7" s="43" customFormat="1" ht="17.5" customHeight="1" x14ac:dyDescent="0.25">
      <c r="A100" s="179"/>
      <c r="B100" s="165"/>
      <c r="C100" s="167"/>
      <c r="D100" s="167"/>
      <c r="E100" s="132" t="s">
        <v>368</v>
      </c>
      <c r="F100" s="132" t="s">
        <v>289</v>
      </c>
      <c r="G100" s="132">
        <v>2</v>
      </c>
    </row>
    <row r="101" spans="1:7" s="43" customFormat="1" ht="17.5" customHeight="1" x14ac:dyDescent="0.25">
      <c r="A101" s="179"/>
      <c r="B101" s="165"/>
      <c r="C101" s="166">
        <v>2018253430</v>
      </c>
      <c r="D101" s="166" t="s">
        <v>373</v>
      </c>
      <c r="E101" s="132" t="s">
        <v>368</v>
      </c>
      <c r="F101" s="132" t="s">
        <v>287</v>
      </c>
      <c r="G101" s="132">
        <v>2</v>
      </c>
    </row>
    <row r="102" spans="1:7" s="43" customFormat="1" ht="17.5" customHeight="1" x14ac:dyDescent="0.25">
      <c r="A102" s="179"/>
      <c r="B102" s="167"/>
      <c r="C102" s="167"/>
      <c r="D102" s="167"/>
      <c r="E102" s="132" t="s">
        <v>371</v>
      </c>
      <c r="F102" s="132" t="s">
        <v>289</v>
      </c>
      <c r="G102" s="132">
        <v>2</v>
      </c>
    </row>
    <row r="103" spans="1:7" s="43" customFormat="1" ht="17.5" customHeight="1" x14ac:dyDescent="0.25">
      <c r="A103" s="179"/>
      <c r="B103" s="166">
        <v>20192432</v>
      </c>
      <c r="C103" s="132">
        <v>2019243233</v>
      </c>
      <c r="D103" s="132" t="s">
        <v>374</v>
      </c>
      <c r="E103" s="132" t="s">
        <v>375</v>
      </c>
      <c r="F103" s="132" t="s">
        <v>348</v>
      </c>
      <c r="G103" s="132">
        <v>3</v>
      </c>
    </row>
    <row r="104" spans="1:7" s="43" customFormat="1" ht="17.5" customHeight="1" x14ac:dyDescent="0.25">
      <c r="A104" s="179"/>
      <c r="B104" s="165"/>
      <c r="C104" s="166">
        <v>2019243201</v>
      </c>
      <c r="D104" s="166" t="s">
        <v>376</v>
      </c>
      <c r="E104" s="132" t="s">
        <v>377</v>
      </c>
      <c r="F104" s="132" t="s">
        <v>285</v>
      </c>
      <c r="G104" s="132">
        <v>2</v>
      </c>
    </row>
    <row r="105" spans="1:7" s="43" customFormat="1" ht="17.5" customHeight="1" x14ac:dyDescent="0.25">
      <c r="A105" s="179"/>
      <c r="B105" s="165"/>
      <c r="C105" s="165"/>
      <c r="D105" s="165"/>
      <c r="E105" s="132" t="s">
        <v>378</v>
      </c>
      <c r="F105" s="132" t="s">
        <v>319</v>
      </c>
      <c r="G105" s="132">
        <v>2</v>
      </c>
    </row>
    <row r="106" spans="1:7" s="43" customFormat="1" ht="17.5" customHeight="1" x14ac:dyDescent="0.25">
      <c r="A106" s="179"/>
      <c r="B106" s="165"/>
      <c r="C106" s="165"/>
      <c r="D106" s="165"/>
      <c r="E106" s="132" t="s">
        <v>379</v>
      </c>
      <c r="F106" s="132" t="s">
        <v>319</v>
      </c>
      <c r="G106" s="132">
        <v>2</v>
      </c>
    </row>
    <row r="107" spans="1:7" s="43" customFormat="1" ht="17.5" customHeight="1" x14ac:dyDescent="0.25">
      <c r="A107" s="179"/>
      <c r="B107" s="165"/>
      <c r="C107" s="165"/>
      <c r="D107" s="165"/>
      <c r="E107" s="132" t="s">
        <v>380</v>
      </c>
      <c r="F107" s="132" t="s">
        <v>287</v>
      </c>
      <c r="G107" s="132">
        <v>2</v>
      </c>
    </row>
    <row r="108" spans="1:7" s="43" customFormat="1" ht="17.5" customHeight="1" x14ac:dyDescent="0.25">
      <c r="A108" s="179"/>
      <c r="B108" s="167"/>
      <c r="C108" s="167"/>
      <c r="D108" s="167"/>
      <c r="E108" s="132" t="s">
        <v>379</v>
      </c>
      <c r="F108" s="132" t="s">
        <v>287</v>
      </c>
      <c r="G108" s="132">
        <v>2</v>
      </c>
    </row>
    <row r="109" spans="1:7" s="43" customFormat="1" ht="17.5" customHeight="1" x14ac:dyDescent="0.25">
      <c r="A109" s="179"/>
      <c r="B109" s="166">
        <v>20192631</v>
      </c>
      <c r="C109" s="132">
        <v>2019263108</v>
      </c>
      <c r="D109" s="132" t="s">
        <v>381</v>
      </c>
      <c r="E109" s="132" t="s">
        <v>382</v>
      </c>
      <c r="F109" s="132" t="s">
        <v>383</v>
      </c>
      <c r="G109" s="132">
        <v>5</v>
      </c>
    </row>
    <row r="110" spans="1:7" s="43" customFormat="1" ht="17.5" customHeight="1" x14ac:dyDescent="0.25">
      <c r="A110" s="179"/>
      <c r="B110" s="165"/>
      <c r="C110" s="132">
        <v>2019263401</v>
      </c>
      <c r="D110" s="132" t="s">
        <v>384</v>
      </c>
      <c r="E110" s="132" t="s">
        <v>382</v>
      </c>
      <c r="F110" s="132" t="s">
        <v>385</v>
      </c>
      <c r="G110" s="132">
        <v>4</v>
      </c>
    </row>
    <row r="111" spans="1:7" s="43" customFormat="1" ht="17.5" customHeight="1" x14ac:dyDescent="0.25">
      <c r="A111" s="179"/>
      <c r="B111" s="167"/>
      <c r="C111" s="132">
        <v>2019263128</v>
      </c>
      <c r="D111" s="132" t="s">
        <v>386</v>
      </c>
      <c r="E111" s="132" t="s">
        <v>382</v>
      </c>
      <c r="F111" s="132" t="s">
        <v>385</v>
      </c>
      <c r="G111" s="132">
        <v>4</v>
      </c>
    </row>
    <row r="112" spans="1:7" s="43" customFormat="1" ht="17.5" customHeight="1" x14ac:dyDescent="0.25">
      <c r="A112" s="179"/>
      <c r="B112" s="166">
        <v>20192437</v>
      </c>
      <c r="C112" s="166">
        <v>2019243706</v>
      </c>
      <c r="D112" s="166" t="s">
        <v>387</v>
      </c>
      <c r="E112" s="132" t="s">
        <v>388</v>
      </c>
      <c r="F112" s="132" t="s">
        <v>291</v>
      </c>
      <c r="G112" s="132">
        <v>2</v>
      </c>
    </row>
    <row r="113" spans="1:7" s="43" customFormat="1" ht="17.5" customHeight="1" x14ac:dyDescent="0.25">
      <c r="A113" s="179"/>
      <c r="B113" s="165"/>
      <c r="C113" s="165"/>
      <c r="D113" s="165"/>
      <c r="E113" s="132" t="s">
        <v>389</v>
      </c>
      <c r="F113" s="132" t="s">
        <v>348</v>
      </c>
      <c r="G113" s="132">
        <v>3</v>
      </c>
    </row>
    <row r="114" spans="1:7" s="43" customFormat="1" ht="17.5" customHeight="1" x14ac:dyDescent="0.25">
      <c r="A114" s="179"/>
      <c r="B114" s="167"/>
      <c r="C114" s="167"/>
      <c r="D114" s="167"/>
      <c r="E114" s="132" t="s">
        <v>390</v>
      </c>
      <c r="F114" s="132" t="s">
        <v>291</v>
      </c>
      <c r="G114" s="132">
        <v>2</v>
      </c>
    </row>
    <row r="115" spans="1:7" s="43" customFormat="1" ht="17.5" customHeight="1" x14ac:dyDescent="0.25">
      <c r="A115" s="179"/>
      <c r="B115" s="166">
        <v>20192531</v>
      </c>
      <c r="C115" s="132">
        <v>2019253614</v>
      </c>
      <c r="D115" s="132" t="s">
        <v>391</v>
      </c>
      <c r="E115" s="132" t="s">
        <v>392</v>
      </c>
      <c r="F115" s="132" t="s">
        <v>285</v>
      </c>
      <c r="G115" s="132">
        <v>2</v>
      </c>
    </row>
    <row r="116" spans="1:7" s="43" customFormat="1" ht="17.5" customHeight="1" x14ac:dyDescent="0.25">
      <c r="A116" s="179"/>
      <c r="B116" s="167"/>
      <c r="C116" s="132">
        <v>2019253117</v>
      </c>
      <c r="D116" s="132" t="s">
        <v>393</v>
      </c>
      <c r="E116" s="132" t="s">
        <v>394</v>
      </c>
      <c r="F116" s="132" t="s">
        <v>289</v>
      </c>
      <c r="G116" s="132">
        <v>2</v>
      </c>
    </row>
    <row r="117" spans="1:7" s="43" customFormat="1" ht="17.5" customHeight="1" x14ac:dyDescent="0.25">
      <c r="A117" s="179"/>
      <c r="B117" s="132">
        <v>20202430</v>
      </c>
      <c r="C117" s="132">
        <v>202024303</v>
      </c>
      <c r="D117" s="132" t="s">
        <v>395</v>
      </c>
      <c r="E117" s="132" t="s">
        <v>396</v>
      </c>
      <c r="F117" s="132" t="s">
        <v>319</v>
      </c>
      <c r="G117" s="132">
        <v>2</v>
      </c>
    </row>
    <row r="118" spans="1:7" s="43" customFormat="1" ht="17.5" customHeight="1" x14ac:dyDescent="0.25">
      <c r="A118" s="179"/>
      <c r="B118" s="166">
        <v>20202532</v>
      </c>
      <c r="C118" s="132">
        <v>2020253210</v>
      </c>
      <c r="D118" s="132" t="s">
        <v>397</v>
      </c>
      <c r="E118" s="132" t="s">
        <v>398</v>
      </c>
      <c r="F118" s="132" t="s">
        <v>291</v>
      </c>
      <c r="G118" s="132">
        <v>2</v>
      </c>
    </row>
    <row r="119" spans="1:7" s="43" customFormat="1" ht="17.5" customHeight="1" x14ac:dyDescent="0.25">
      <c r="A119" s="179"/>
      <c r="B119" s="165"/>
      <c r="C119" s="132">
        <v>2020253206</v>
      </c>
      <c r="D119" s="132" t="s">
        <v>399</v>
      </c>
      <c r="E119" s="132" t="s">
        <v>400</v>
      </c>
      <c r="F119" s="132" t="s">
        <v>291</v>
      </c>
      <c r="G119" s="132">
        <v>2</v>
      </c>
    </row>
    <row r="120" spans="1:7" s="43" customFormat="1" ht="17.5" customHeight="1" x14ac:dyDescent="0.25">
      <c r="A120" s="179"/>
      <c r="B120" s="165"/>
      <c r="C120" s="166">
        <v>2020253238</v>
      </c>
      <c r="D120" s="166" t="s">
        <v>401</v>
      </c>
      <c r="E120" s="132" t="s">
        <v>402</v>
      </c>
      <c r="F120" s="132" t="s">
        <v>319</v>
      </c>
      <c r="G120" s="132">
        <v>2</v>
      </c>
    </row>
    <row r="121" spans="1:7" s="43" customFormat="1" ht="17.5" customHeight="1" x14ac:dyDescent="0.25">
      <c r="A121" s="179"/>
      <c r="B121" s="165"/>
      <c r="C121" s="167"/>
      <c r="D121" s="167"/>
      <c r="E121" s="132" t="s">
        <v>392</v>
      </c>
      <c r="F121" s="132" t="s">
        <v>319</v>
      </c>
      <c r="G121" s="132">
        <v>2</v>
      </c>
    </row>
    <row r="122" spans="1:7" s="43" customFormat="1" ht="17.5" customHeight="1" x14ac:dyDescent="0.25">
      <c r="A122" s="179"/>
      <c r="B122" s="167"/>
      <c r="C122" s="132">
        <v>2020253203</v>
      </c>
      <c r="D122" s="132" t="s">
        <v>403</v>
      </c>
      <c r="E122" s="132" t="s">
        <v>404</v>
      </c>
      <c r="F122" s="132" t="s">
        <v>319</v>
      </c>
      <c r="G122" s="132">
        <v>2</v>
      </c>
    </row>
    <row r="123" spans="1:7" s="43" customFormat="1" ht="17.5" customHeight="1" x14ac:dyDescent="0.25">
      <c r="A123" s="179"/>
      <c r="B123" s="166">
        <v>20202632</v>
      </c>
      <c r="C123" s="166">
        <v>2020263113</v>
      </c>
      <c r="D123" s="166" t="s">
        <v>405</v>
      </c>
      <c r="E123" s="132" t="s">
        <v>91</v>
      </c>
      <c r="F123" s="132" t="s">
        <v>291</v>
      </c>
      <c r="G123" s="132">
        <v>2</v>
      </c>
    </row>
    <row r="124" spans="1:7" s="43" customFormat="1" ht="17.5" customHeight="1" x14ac:dyDescent="0.25">
      <c r="A124" s="179"/>
      <c r="B124" s="167"/>
      <c r="C124" s="167"/>
      <c r="D124" s="167"/>
      <c r="E124" s="132" t="s">
        <v>37</v>
      </c>
      <c r="F124" s="132" t="s">
        <v>291</v>
      </c>
      <c r="G124" s="132">
        <v>2</v>
      </c>
    </row>
    <row r="125" spans="1:7" s="43" customFormat="1" ht="17.5" customHeight="1" x14ac:dyDescent="0.25">
      <c r="A125" s="179"/>
      <c r="B125" s="166">
        <v>20202533</v>
      </c>
      <c r="C125" s="166">
        <v>2020253306</v>
      </c>
      <c r="D125" s="166" t="s">
        <v>406</v>
      </c>
      <c r="E125" s="132" t="s">
        <v>392</v>
      </c>
      <c r="F125" s="132" t="s">
        <v>291</v>
      </c>
      <c r="G125" s="132">
        <v>2</v>
      </c>
    </row>
    <row r="126" spans="1:7" s="43" customFormat="1" ht="17.5" customHeight="1" x14ac:dyDescent="0.25">
      <c r="A126" s="179"/>
      <c r="B126" s="165"/>
      <c r="C126" s="165"/>
      <c r="D126" s="165"/>
      <c r="E126" s="132" t="s">
        <v>402</v>
      </c>
      <c r="F126" s="132" t="s">
        <v>291</v>
      </c>
      <c r="G126" s="132">
        <v>2</v>
      </c>
    </row>
    <row r="127" spans="1:7" s="43" customFormat="1" ht="17.5" customHeight="1" x14ac:dyDescent="0.25">
      <c r="A127" s="179"/>
      <c r="B127" s="165"/>
      <c r="C127" s="165"/>
      <c r="D127" s="165"/>
      <c r="E127" s="132" t="s">
        <v>407</v>
      </c>
      <c r="F127" s="132" t="s">
        <v>291</v>
      </c>
      <c r="G127" s="132">
        <v>2</v>
      </c>
    </row>
    <row r="128" spans="1:7" s="43" customFormat="1" ht="17.5" customHeight="1" x14ac:dyDescent="0.25">
      <c r="A128" s="179"/>
      <c r="B128" s="165"/>
      <c r="C128" s="165"/>
      <c r="D128" s="165"/>
      <c r="E128" s="132" t="s">
        <v>398</v>
      </c>
      <c r="F128" s="132" t="s">
        <v>285</v>
      </c>
      <c r="G128" s="132">
        <v>2</v>
      </c>
    </row>
    <row r="129" spans="1:7" s="43" customFormat="1" ht="17.5" customHeight="1" x14ac:dyDescent="0.25">
      <c r="A129" s="179"/>
      <c r="B129" s="165"/>
      <c r="C129" s="167"/>
      <c r="D129" s="167"/>
      <c r="E129" s="132" t="s">
        <v>408</v>
      </c>
      <c r="F129" s="132" t="s">
        <v>319</v>
      </c>
      <c r="G129" s="132">
        <v>2</v>
      </c>
    </row>
    <row r="130" spans="1:7" s="43" customFormat="1" ht="17.5" customHeight="1" x14ac:dyDescent="0.25">
      <c r="A130" s="179"/>
      <c r="B130" s="165"/>
      <c r="C130" s="166">
        <v>2020253333</v>
      </c>
      <c r="D130" s="166" t="s">
        <v>409</v>
      </c>
      <c r="E130" s="132" t="s">
        <v>410</v>
      </c>
      <c r="F130" s="132" t="s">
        <v>291</v>
      </c>
      <c r="G130" s="132">
        <v>2</v>
      </c>
    </row>
    <row r="131" spans="1:7" s="43" customFormat="1" ht="17.5" customHeight="1" x14ac:dyDescent="0.25">
      <c r="A131" s="179"/>
      <c r="B131" s="167"/>
      <c r="C131" s="167"/>
      <c r="D131" s="167"/>
      <c r="E131" s="132" t="s">
        <v>402</v>
      </c>
      <c r="F131" s="132" t="s">
        <v>291</v>
      </c>
      <c r="G131" s="132">
        <v>2</v>
      </c>
    </row>
    <row r="132" spans="1:7" s="43" customFormat="1" ht="17.5" customHeight="1" x14ac:dyDescent="0.25">
      <c r="A132" s="179"/>
      <c r="B132" s="132">
        <v>20202435</v>
      </c>
      <c r="C132" s="132">
        <v>2020243519</v>
      </c>
      <c r="D132" s="132" t="s">
        <v>411</v>
      </c>
      <c r="E132" s="132" t="s">
        <v>37</v>
      </c>
      <c r="F132" s="132" t="s">
        <v>287</v>
      </c>
      <c r="G132" s="132">
        <v>2</v>
      </c>
    </row>
    <row r="133" spans="1:7" s="43" customFormat="1" ht="17.5" customHeight="1" x14ac:dyDescent="0.25">
      <c r="A133" s="179"/>
      <c r="B133" s="166">
        <v>20202535</v>
      </c>
      <c r="C133" s="166">
        <v>2020253511</v>
      </c>
      <c r="D133" s="166" t="s">
        <v>412</v>
      </c>
      <c r="E133" s="132" t="s">
        <v>413</v>
      </c>
      <c r="F133" s="132" t="s">
        <v>291</v>
      </c>
      <c r="G133" s="132">
        <v>2</v>
      </c>
    </row>
    <row r="134" spans="1:7" s="43" customFormat="1" ht="17.5" customHeight="1" x14ac:dyDescent="0.25">
      <c r="A134" s="179"/>
      <c r="B134" s="165"/>
      <c r="C134" s="165"/>
      <c r="D134" s="165"/>
      <c r="E134" s="132" t="s">
        <v>414</v>
      </c>
      <c r="F134" s="132" t="s">
        <v>291</v>
      </c>
      <c r="G134" s="132">
        <v>2</v>
      </c>
    </row>
    <row r="135" spans="1:7" s="43" customFormat="1" ht="17.5" customHeight="1" x14ac:dyDescent="0.25">
      <c r="A135" s="179"/>
      <c r="B135" s="167"/>
      <c r="C135" s="167"/>
      <c r="D135" s="167"/>
      <c r="E135" s="132" t="s">
        <v>308</v>
      </c>
      <c r="F135" s="132" t="s">
        <v>348</v>
      </c>
      <c r="G135" s="132">
        <v>3</v>
      </c>
    </row>
    <row r="136" spans="1:7" s="43" customFormat="1" ht="17.5" customHeight="1" x14ac:dyDescent="0.25">
      <c r="A136" s="179"/>
      <c r="B136" s="132">
        <v>20212432</v>
      </c>
      <c r="C136" s="132">
        <v>2021243226</v>
      </c>
      <c r="D136" s="132" t="s">
        <v>415</v>
      </c>
      <c r="E136" s="132" t="s">
        <v>416</v>
      </c>
      <c r="F136" s="132" t="s">
        <v>289</v>
      </c>
      <c r="G136" s="132">
        <v>2</v>
      </c>
    </row>
    <row r="137" spans="1:7" s="43" customFormat="1" ht="17.5" customHeight="1" x14ac:dyDescent="0.25">
      <c r="A137" s="179"/>
      <c r="B137" s="166">
        <v>20212631</v>
      </c>
      <c r="C137" s="166">
        <v>2021263109</v>
      </c>
      <c r="D137" s="166" t="s">
        <v>417</v>
      </c>
      <c r="E137" s="132" t="s">
        <v>418</v>
      </c>
      <c r="F137" s="132" t="s">
        <v>285</v>
      </c>
      <c r="G137" s="132">
        <v>2</v>
      </c>
    </row>
    <row r="138" spans="1:7" s="43" customFormat="1" ht="17.5" customHeight="1" x14ac:dyDescent="0.25">
      <c r="A138" s="179"/>
      <c r="B138" s="165"/>
      <c r="C138" s="165"/>
      <c r="D138" s="165"/>
      <c r="E138" s="132" t="s">
        <v>37</v>
      </c>
      <c r="F138" s="132" t="s">
        <v>285</v>
      </c>
      <c r="G138" s="132">
        <v>2</v>
      </c>
    </row>
    <row r="139" spans="1:7" s="43" customFormat="1" ht="17.5" customHeight="1" x14ac:dyDescent="0.25">
      <c r="A139" s="179"/>
      <c r="B139" s="165"/>
      <c r="C139" s="165"/>
      <c r="D139" s="165"/>
      <c r="E139" s="132" t="s">
        <v>419</v>
      </c>
      <c r="F139" s="132" t="s">
        <v>285</v>
      </c>
      <c r="G139" s="132">
        <v>2</v>
      </c>
    </row>
    <row r="140" spans="1:7" s="43" customFormat="1" ht="17.5" customHeight="1" x14ac:dyDescent="0.25">
      <c r="A140" s="179"/>
      <c r="B140" s="165"/>
      <c r="C140" s="165"/>
      <c r="D140" s="165"/>
      <c r="E140" s="132" t="s">
        <v>37</v>
      </c>
      <c r="F140" s="132" t="s">
        <v>339</v>
      </c>
      <c r="G140" s="132">
        <v>3</v>
      </c>
    </row>
    <row r="141" spans="1:7" s="43" customFormat="1" ht="17.5" customHeight="1" x14ac:dyDescent="0.25">
      <c r="A141" s="179"/>
      <c r="B141" s="165"/>
      <c r="C141" s="167"/>
      <c r="D141" s="167"/>
      <c r="E141" s="132" t="s">
        <v>116</v>
      </c>
      <c r="F141" s="132" t="s">
        <v>289</v>
      </c>
      <c r="G141" s="132">
        <v>2</v>
      </c>
    </row>
    <row r="142" spans="1:7" s="43" customFormat="1" ht="17.5" customHeight="1" x14ac:dyDescent="0.25">
      <c r="A142" s="179"/>
      <c r="B142" s="165"/>
      <c r="C142" s="166">
        <v>2021263104</v>
      </c>
      <c r="D142" s="166" t="s">
        <v>420</v>
      </c>
      <c r="E142" s="132" t="s">
        <v>421</v>
      </c>
      <c r="F142" s="132" t="s">
        <v>319</v>
      </c>
      <c r="G142" s="132">
        <v>2</v>
      </c>
    </row>
    <row r="143" spans="1:7" s="43" customFormat="1" ht="17.5" customHeight="1" x14ac:dyDescent="0.25">
      <c r="A143" s="179"/>
      <c r="B143" s="165"/>
      <c r="C143" s="167"/>
      <c r="D143" s="167"/>
      <c r="E143" s="132" t="s">
        <v>422</v>
      </c>
      <c r="F143" s="132" t="s">
        <v>287</v>
      </c>
      <c r="G143" s="132">
        <v>2</v>
      </c>
    </row>
    <row r="144" spans="1:7" s="43" customFormat="1" ht="17.5" customHeight="1" x14ac:dyDescent="0.25">
      <c r="A144" s="179"/>
      <c r="B144" s="167"/>
      <c r="C144" s="132">
        <v>2021263111</v>
      </c>
      <c r="D144" s="132" t="s">
        <v>423</v>
      </c>
      <c r="E144" s="132" t="s">
        <v>116</v>
      </c>
      <c r="F144" s="132" t="s">
        <v>339</v>
      </c>
      <c r="G144" s="132">
        <v>3</v>
      </c>
    </row>
    <row r="145" spans="1:7" s="43" customFormat="1" ht="17.5" customHeight="1" x14ac:dyDescent="0.25">
      <c r="A145" s="179"/>
      <c r="B145" s="166">
        <v>20212631</v>
      </c>
      <c r="C145" s="166">
        <v>2021263106</v>
      </c>
      <c r="D145" s="166" t="s">
        <v>424</v>
      </c>
      <c r="E145" s="132" t="s">
        <v>37</v>
      </c>
      <c r="F145" s="132" t="s">
        <v>289</v>
      </c>
      <c r="G145" s="132">
        <v>2</v>
      </c>
    </row>
    <row r="146" spans="1:7" s="43" customFormat="1" ht="17.5" customHeight="1" x14ac:dyDescent="0.25">
      <c r="A146" s="179"/>
      <c r="B146" s="167"/>
      <c r="C146" s="167"/>
      <c r="D146" s="167"/>
      <c r="E146" s="132" t="s">
        <v>116</v>
      </c>
      <c r="F146" s="132" t="s">
        <v>339</v>
      </c>
      <c r="G146" s="132">
        <v>3</v>
      </c>
    </row>
    <row r="147" spans="1:7" s="43" customFormat="1" ht="17.5" customHeight="1" x14ac:dyDescent="0.25">
      <c r="A147" s="179"/>
      <c r="B147" s="132">
        <v>20212533</v>
      </c>
      <c r="C147" s="132">
        <v>2021253331</v>
      </c>
      <c r="D147" s="132" t="s">
        <v>425</v>
      </c>
      <c r="E147" s="132" t="s">
        <v>402</v>
      </c>
      <c r="F147" s="132" t="s">
        <v>287</v>
      </c>
      <c r="G147" s="132">
        <v>2</v>
      </c>
    </row>
    <row r="148" spans="1:7" s="43" customFormat="1" ht="17.5" customHeight="1" x14ac:dyDescent="0.25">
      <c r="A148" s="172" t="s">
        <v>68</v>
      </c>
      <c r="B148" s="178">
        <v>20192731</v>
      </c>
      <c r="C148" s="132">
        <v>2019273125</v>
      </c>
      <c r="D148" s="132" t="s">
        <v>469</v>
      </c>
      <c r="E148" s="132" t="s">
        <v>470</v>
      </c>
      <c r="F148" s="132" t="s">
        <v>287</v>
      </c>
      <c r="G148" s="132">
        <v>2</v>
      </c>
    </row>
    <row r="149" spans="1:7" s="43" customFormat="1" ht="17.5" customHeight="1" x14ac:dyDescent="0.25">
      <c r="A149" s="179"/>
      <c r="B149" s="178"/>
      <c r="C149" s="132">
        <v>2019273126</v>
      </c>
      <c r="D149" s="241" t="s">
        <v>471</v>
      </c>
      <c r="E149" s="132" t="s">
        <v>470</v>
      </c>
      <c r="F149" s="132" t="s">
        <v>289</v>
      </c>
      <c r="G149" s="132">
        <v>2</v>
      </c>
    </row>
    <row r="150" spans="1:7" s="43" customFormat="1" ht="17.5" customHeight="1" x14ac:dyDescent="0.25">
      <c r="A150" s="179"/>
      <c r="B150" s="132">
        <v>20192832</v>
      </c>
      <c r="C150" s="5">
        <v>2019283224</v>
      </c>
      <c r="D150" s="5" t="s">
        <v>472</v>
      </c>
      <c r="E150" s="5" t="s">
        <v>473</v>
      </c>
      <c r="F150" s="132" t="s">
        <v>348</v>
      </c>
      <c r="G150" s="5">
        <v>3</v>
      </c>
    </row>
    <row r="151" spans="1:7" s="43" customFormat="1" ht="17.5" customHeight="1" x14ac:dyDescent="0.25">
      <c r="A151" s="179"/>
      <c r="B151" s="178">
        <v>20192833</v>
      </c>
      <c r="C151" s="178">
        <v>2017283423</v>
      </c>
      <c r="D151" s="178" t="s">
        <v>474</v>
      </c>
      <c r="E151" s="5" t="s">
        <v>229</v>
      </c>
      <c r="F151" s="132" t="s">
        <v>287</v>
      </c>
      <c r="G151" s="242">
        <v>4</v>
      </c>
    </row>
    <row r="152" spans="1:7" s="43" customFormat="1" ht="17.5" customHeight="1" x14ac:dyDescent="0.25">
      <c r="A152" s="179"/>
      <c r="B152" s="178"/>
      <c r="C152" s="178"/>
      <c r="D152" s="178"/>
      <c r="E152" s="132" t="s">
        <v>88</v>
      </c>
      <c r="F152" s="132" t="s">
        <v>289</v>
      </c>
      <c r="G152" s="242"/>
    </row>
    <row r="153" spans="1:7" s="43" customFormat="1" ht="17.5" customHeight="1" x14ac:dyDescent="0.25">
      <c r="A153" s="179"/>
      <c r="B153" s="178"/>
      <c r="C153" s="178">
        <v>2019283321</v>
      </c>
      <c r="D153" s="178" t="s">
        <v>475</v>
      </c>
      <c r="E153" s="132" t="s">
        <v>229</v>
      </c>
      <c r="F153" s="132" t="s">
        <v>287</v>
      </c>
      <c r="G153" s="178">
        <v>4</v>
      </c>
    </row>
    <row r="154" spans="1:7" s="43" customFormat="1" ht="17.5" customHeight="1" x14ac:dyDescent="0.25">
      <c r="A154" s="179"/>
      <c r="B154" s="178"/>
      <c r="C154" s="178"/>
      <c r="D154" s="178"/>
      <c r="E154" s="132" t="s">
        <v>88</v>
      </c>
      <c r="F154" s="132" t="s">
        <v>289</v>
      </c>
      <c r="G154" s="178"/>
    </row>
    <row r="155" spans="1:7" s="43" customFormat="1" ht="17.5" customHeight="1" x14ac:dyDescent="0.25">
      <c r="A155" s="179"/>
      <c r="B155" s="178"/>
      <c r="C155" s="178">
        <v>2019283312</v>
      </c>
      <c r="D155" s="178" t="s">
        <v>476</v>
      </c>
      <c r="E155" s="132" t="s">
        <v>229</v>
      </c>
      <c r="F155" s="132" t="s">
        <v>287</v>
      </c>
      <c r="G155" s="178">
        <v>4</v>
      </c>
    </row>
    <row r="156" spans="1:7" s="43" customFormat="1" ht="17.5" customHeight="1" x14ac:dyDescent="0.25">
      <c r="A156" s="179"/>
      <c r="B156" s="178"/>
      <c r="C156" s="178"/>
      <c r="D156" s="178"/>
      <c r="E156" s="132" t="s">
        <v>88</v>
      </c>
      <c r="F156" s="132" t="s">
        <v>289</v>
      </c>
      <c r="G156" s="178"/>
    </row>
    <row r="157" spans="1:7" s="43" customFormat="1" ht="17.5" customHeight="1" x14ac:dyDescent="0.25">
      <c r="A157" s="179"/>
      <c r="B157" s="178"/>
      <c r="C157" s="178">
        <v>2019283313</v>
      </c>
      <c r="D157" s="178" t="s">
        <v>477</v>
      </c>
      <c r="E157" s="132" t="s">
        <v>229</v>
      </c>
      <c r="F157" s="132" t="s">
        <v>287</v>
      </c>
      <c r="G157" s="178">
        <v>4</v>
      </c>
    </row>
    <row r="158" spans="1:7" s="43" customFormat="1" ht="17.5" customHeight="1" x14ac:dyDescent="0.25">
      <c r="A158" s="179"/>
      <c r="B158" s="178"/>
      <c r="C158" s="178"/>
      <c r="D158" s="178"/>
      <c r="E158" s="132" t="s">
        <v>88</v>
      </c>
      <c r="F158" s="132" t="s">
        <v>289</v>
      </c>
      <c r="G158" s="178"/>
    </row>
    <row r="159" spans="1:7" s="43" customFormat="1" ht="17.5" customHeight="1" x14ac:dyDescent="0.25">
      <c r="A159" s="179"/>
      <c r="B159" s="178"/>
      <c r="C159" s="178">
        <v>2019283322</v>
      </c>
      <c r="D159" s="178" t="s">
        <v>478</v>
      </c>
      <c r="E159" s="132" t="s">
        <v>229</v>
      </c>
      <c r="F159" s="132" t="s">
        <v>287</v>
      </c>
      <c r="G159" s="178">
        <v>4</v>
      </c>
    </row>
    <row r="160" spans="1:7" s="43" customFormat="1" ht="17.5" customHeight="1" x14ac:dyDescent="0.25">
      <c r="A160" s="179"/>
      <c r="B160" s="178"/>
      <c r="C160" s="178"/>
      <c r="D160" s="178"/>
      <c r="E160" s="132" t="s">
        <v>88</v>
      </c>
      <c r="F160" s="132" t="s">
        <v>289</v>
      </c>
      <c r="G160" s="178"/>
    </row>
    <row r="161" spans="1:7" s="43" customFormat="1" ht="17.5" customHeight="1" x14ac:dyDescent="0.25">
      <c r="A161" s="179"/>
      <c r="B161" s="178"/>
      <c r="C161" s="178">
        <v>2019283314</v>
      </c>
      <c r="D161" s="178" t="s">
        <v>479</v>
      </c>
      <c r="E161" s="132" t="s">
        <v>229</v>
      </c>
      <c r="F161" s="132" t="s">
        <v>287</v>
      </c>
      <c r="G161" s="178">
        <v>4</v>
      </c>
    </row>
    <row r="162" spans="1:7" s="43" customFormat="1" ht="17.5" customHeight="1" x14ac:dyDescent="0.25">
      <c r="A162" s="179"/>
      <c r="B162" s="178"/>
      <c r="C162" s="178"/>
      <c r="D162" s="178"/>
      <c r="E162" s="132" t="s">
        <v>88</v>
      </c>
      <c r="F162" s="132" t="s">
        <v>289</v>
      </c>
      <c r="G162" s="178"/>
    </row>
    <row r="163" spans="1:7" s="43" customFormat="1" ht="17.5" customHeight="1" x14ac:dyDescent="0.25">
      <c r="A163" s="179"/>
      <c r="B163" s="178"/>
      <c r="C163" s="178">
        <v>2019283325</v>
      </c>
      <c r="D163" s="178" t="s">
        <v>480</v>
      </c>
      <c r="E163" s="132" t="s">
        <v>229</v>
      </c>
      <c r="F163" s="132" t="s">
        <v>287</v>
      </c>
      <c r="G163" s="178">
        <v>4</v>
      </c>
    </row>
    <row r="164" spans="1:7" s="43" customFormat="1" ht="17.5" customHeight="1" x14ac:dyDescent="0.25">
      <c r="A164" s="179"/>
      <c r="B164" s="178"/>
      <c r="C164" s="178"/>
      <c r="D164" s="178"/>
      <c r="E164" s="132" t="s">
        <v>88</v>
      </c>
      <c r="F164" s="132" t="s">
        <v>289</v>
      </c>
      <c r="G164" s="178"/>
    </row>
    <row r="165" spans="1:7" s="43" customFormat="1" ht="17.5" customHeight="1" x14ac:dyDescent="0.25">
      <c r="A165" s="179"/>
      <c r="B165" s="178"/>
      <c r="C165" s="178">
        <v>2017273102</v>
      </c>
      <c r="D165" s="178" t="s">
        <v>481</v>
      </c>
      <c r="E165" s="132" t="s">
        <v>229</v>
      </c>
      <c r="F165" s="132" t="s">
        <v>287</v>
      </c>
      <c r="G165" s="178">
        <v>4</v>
      </c>
    </row>
    <row r="166" spans="1:7" s="43" customFormat="1" ht="17.5" customHeight="1" x14ac:dyDescent="0.25">
      <c r="A166" s="179"/>
      <c r="B166" s="178"/>
      <c r="C166" s="178"/>
      <c r="D166" s="178"/>
      <c r="E166" s="132" t="s">
        <v>88</v>
      </c>
      <c r="F166" s="132" t="s">
        <v>289</v>
      </c>
      <c r="G166" s="178"/>
    </row>
    <row r="167" spans="1:7" s="43" customFormat="1" ht="17.5" customHeight="1" x14ac:dyDescent="0.25">
      <c r="A167" s="179"/>
      <c r="B167" s="178"/>
      <c r="C167" s="178">
        <v>2019283311</v>
      </c>
      <c r="D167" s="178" t="s">
        <v>482</v>
      </c>
      <c r="E167" s="132" t="s">
        <v>229</v>
      </c>
      <c r="F167" s="132" t="s">
        <v>287</v>
      </c>
      <c r="G167" s="178">
        <v>4</v>
      </c>
    </row>
    <row r="168" spans="1:7" s="43" customFormat="1" ht="17.5" customHeight="1" x14ac:dyDescent="0.25">
      <c r="A168" s="179"/>
      <c r="B168" s="178"/>
      <c r="C168" s="178"/>
      <c r="D168" s="178"/>
      <c r="E168" s="132" t="s">
        <v>88</v>
      </c>
      <c r="F168" s="132" t="s">
        <v>289</v>
      </c>
      <c r="G168" s="178"/>
    </row>
    <row r="169" spans="1:7" s="43" customFormat="1" ht="17.5" customHeight="1" x14ac:dyDescent="0.25">
      <c r="A169" s="179"/>
      <c r="B169" s="178">
        <v>20192932</v>
      </c>
      <c r="C169" s="178">
        <v>2019293106</v>
      </c>
      <c r="D169" s="178" t="s">
        <v>483</v>
      </c>
      <c r="E169" s="132" t="s">
        <v>230</v>
      </c>
      <c r="F169" s="132" t="s">
        <v>319</v>
      </c>
      <c r="G169" s="178">
        <v>4</v>
      </c>
    </row>
    <row r="170" spans="1:7" s="43" customFormat="1" ht="17.5" customHeight="1" x14ac:dyDescent="0.25">
      <c r="A170" s="179"/>
      <c r="B170" s="178"/>
      <c r="C170" s="178"/>
      <c r="D170" s="178"/>
      <c r="E170" s="132" t="s">
        <v>231</v>
      </c>
      <c r="F170" s="132" t="s">
        <v>319</v>
      </c>
      <c r="G170" s="178"/>
    </row>
    <row r="171" spans="1:7" s="43" customFormat="1" ht="17.5" customHeight="1" x14ac:dyDescent="0.25">
      <c r="A171" s="179"/>
      <c r="B171" s="178"/>
      <c r="C171" s="178">
        <v>2019293101</v>
      </c>
      <c r="D171" s="178" t="s">
        <v>484</v>
      </c>
      <c r="E171" s="132" t="s">
        <v>230</v>
      </c>
      <c r="F171" s="132" t="s">
        <v>319</v>
      </c>
      <c r="G171" s="178">
        <v>4</v>
      </c>
    </row>
    <row r="172" spans="1:7" s="43" customFormat="1" ht="17.5" customHeight="1" x14ac:dyDescent="0.25">
      <c r="A172" s="179"/>
      <c r="B172" s="178"/>
      <c r="C172" s="178"/>
      <c r="D172" s="178"/>
      <c r="E172" s="132" t="s">
        <v>231</v>
      </c>
      <c r="F172" s="132" t="s">
        <v>319</v>
      </c>
      <c r="G172" s="178"/>
    </row>
    <row r="173" spans="1:7" s="43" customFormat="1" ht="17.5" customHeight="1" x14ac:dyDescent="0.25">
      <c r="A173" s="179"/>
      <c r="B173" s="178"/>
      <c r="C173" s="178">
        <v>2019293113</v>
      </c>
      <c r="D173" s="243" t="s">
        <v>485</v>
      </c>
      <c r="E173" s="132" t="s">
        <v>230</v>
      </c>
      <c r="F173" s="132" t="s">
        <v>319</v>
      </c>
      <c r="G173" s="178">
        <v>4</v>
      </c>
    </row>
    <row r="174" spans="1:7" s="43" customFormat="1" ht="17.5" customHeight="1" x14ac:dyDescent="0.25">
      <c r="A174" s="179"/>
      <c r="B174" s="178"/>
      <c r="C174" s="178"/>
      <c r="D174" s="178"/>
      <c r="E174" s="132" t="s">
        <v>231</v>
      </c>
      <c r="F174" s="132" t="s">
        <v>319</v>
      </c>
      <c r="G174" s="178"/>
    </row>
    <row r="175" spans="1:7" s="43" customFormat="1" ht="17.5" customHeight="1" x14ac:dyDescent="0.25">
      <c r="A175" s="179"/>
      <c r="B175" s="178">
        <v>20193032</v>
      </c>
      <c r="C175" s="132">
        <v>2019303231</v>
      </c>
      <c r="D175" s="132" t="s">
        <v>486</v>
      </c>
      <c r="E175" s="132" t="s">
        <v>487</v>
      </c>
      <c r="F175" s="132" t="s">
        <v>287</v>
      </c>
      <c r="G175" s="132">
        <v>2</v>
      </c>
    </row>
    <row r="176" spans="1:7" s="43" customFormat="1" ht="17.5" customHeight="1" x14ac:dyDescent="0.25">
      <c r="A176" s="179"/>
      <c r="B176" s="178"/>
      <c r="C176" s="132">
        <v>2019303224</v>
      </c>
      <c r="D176" s="132" t="s">
        <v>488</v>
      </c>
      <c r="E176" s="132" t="s">
        <v>487</v>
      </c>
      <c r="F176" s="132" t="s">
        <v>287</v>
      </c>
      <c r="G176" s="132">
        <v>2</v>
      </c>
    </row>
    <row r="177" spans="1:7" s="43" customFormat="1" ht="17.5" customHeight="1" x14ac:dyDescent="0.25">
      <c r="A177" s="179"/>
      <c r="B177" s="178"/>
      <c r="C177" s="132">
        <v>2019303238</v>
      </c>
      <c r="D177" s="132" t="s">
        <v>489</v>
      </c>
      <c r="E177" s="132" t="s">
        <v>487</v>
      </c>
      <c r="F177" s="132" t="s">
        <v>287</v>
      </c>
      <c r="G177" s="132">
        <v>2</v>
      </c>
    </row>
    <row r="178" spans="1:7" s="43" customFormat="1" ht="17.5" customHeight="1" x14ac:dyDescent="0.25">
      <c r="A178" s="179"/>
      <c r="B178" s="178">
        <v>20193033</v>
      </c>
      <c r="C178" s="178">
        <v>2019303328</v>
      </c>
      <c r="D178" s="178" t="s">
        <v>490</v>
      </c>
      <c r="E178" s="132" t="s">
        <v>491</v>
      </c>
      <c r="F178" s="132" t="s">
        <v>291</v>
      </c>
      <c r="G178" s="178">
        <v>4</v>
      </c>
    </row>
    <row r="179" spans="1:7" s="43" customFormat="1" ht="17.5" customHeight="1" x14ac:dyDescent="0.25">
      <c r="A179" s="179"/>
      <c r="B179" s="178"/>
      <c r="C179" s="178"/>
      <c r="D179" s="178"/>
      <c r="E179" s="132" t="s">
        <v>78</v>
      </c>
      <c r="F179" s="132" t="s">
        <v>291</v>
      </c>
      <c r="G179" s="178"/>
    </row>
    <row r="180" spans="1:7" s="43" customFormat="1" ht="17.5" customHeight="1" x14ac:dyDescent="0.25">
      <c r="A180" s="179"/>
      <c r="B180" s="178"/>
      <c r="C180" s="178">
        <v>2019303323</v>
      </c>
      <c r="D180" s="178" t="s">
        <v>492</v>
      </c>
      <c r="E180" s="132" t="s">
        <v>491</v>
      </c>
      <c r="F180" s="132" t="s">
        <v>291</v>
      </c>
      <c r="G180" s="178">
        <v>4</v>
      </c>
    </row>
    <row r="181" spans="1:7" s="43" customFormat="1" ht="17.5" customHeight="1" x14ac:dyDescent="0.25">
      <c r="A181" s="179"/>
      <c r="B181" s="178"/>
      <c r="C181" s="178"/>
      <c r="D181" s="178"/>
      <c r="E181" s="132" t="s">
        <v>78</v>
      </c>
      <c r="F181" s="132" t="s">
        <v>291</v>
      </c>
      <c r="G181" s="178"/>
    </row>
    <row r="182" spans="1:7" s="43" customFormat="1" ht="17.5" customHeight="1" x14ac:dyDescent="0.25">
      <c r="A182" s="179"/>
      <c r="B182" s="178"/>
      <c r="C182" s="178">
        <v>2019303309</v>
      </c>
      <c r="D182" s="178" t="s">
        <v>493</v>
      </c>
      <c r="E182" s="132" t="s">
        <v>491</v>
      </c>
      <c r="F182" s="132" t="s">
        <v>291</v>
      </c>
      <c r="G182" s="178">
        <v>18</v>
      </c>
    </row>
    <row r="183" spans="1:7" s="43" customFormat="1" ht="17.5" customHeight="1" x14ac:dyDescent="0.25">
      <c r="A183" s="179"/>
      <c r="B183" s="178"/>
      <c r="C183" s="178"/>
      <c r="D183" s="178"/>
      <c r="E183" s="132" t="s">
        <v>78</v>
      </c>
      <c r="F183" s="132" t="s">
        <v>291</v>
      </c>
      <c r="G183" s="178"/>
    </row>
    <row r="184" spans="1:7" s="43" customFormat="1" ht="17.5" customHeight="1" x14ac:dyDescent="0.25">
      <c r="A184" s="179"/>
      <c r="B184" s="178"/>
      <c r="C184" s="178"/>
      <c r="D184" s="178"/>
      <c r="E184" s="132" t="s">
        <v>232</v>
      </c>
      <c r="F184" s="132" t="s">
        <v>291</v>
      </c>
      <c r="G184" s="178"/>
    </row>
    <row r="185" spans="1:7" s="43" customFormat="1" ht="17.5" customHeight="1" x14ac:dyDescent="0.25">
      <c r="A185" s="179"/>
      <c r="B185" s="178"/>
      <c r="C185" s="178"/>
      <c r="D185" s="178"/>
      <c r="E185" s="132" t="s">
        <v>90</v>
      </c>
      <c r="F185" s="132" t="s">
        <v>285</v>
      </c>
      <c r="G185" s="178"/>
    </row>
    <row r="186" spans="1:7" s="43" customFormat="1" ht="17.5" customHeight="1" x14ac:dyDescent="0.25">
      <c r="A186" s="179"/>
      <c r="B186" s="178"/>
      <c r="C186" s="178"/>
      <c r="D186" s="178"/>
      <c r="E186" s="132" t="s">
        <v>494</v>
      </c>
      <c r="F186" s="132" t="s">
        <v>285</v>
      </c>
      <c r="G186" s="178"/>
    </row>
    <row r="187" spans="1:7" s="43" customFormat="1" ht="17.5" customHeight="1" x14ac:dyDescent="0.25">
      <c r="A187" s="179"/>
      <c r="B187" s="178"/>
      <c r="C187" s="178"/>
      <c r="D187" s="178"/>
      <c r="E187" s="132" t="s">
        <v>495</v>
      </c>
      <c r="F187" s="132" t="s">
        <v>285</v>
      </c>
      <c r="G187" s="178"/>
    </row>
    <row r="188" spans="1:7" s="43" customFormat="1" ht="17.5" customHeight="1" x14ac:dyDescent="0.25">
      <c r="A188" s="179"/>
      <c r="B188" s="178"/>
      <c r="C188" s="178"/>
      <c r="D188" s="178"/>
      <c r="E188" s="132" t="s">
        <v>496</v>
      </c>
      <c r="F188" s="132" t="s">
        <v>319</v>
      </c>
      <c r="G188" s="178"/>
    </row>
    <row r="189" spans="1:7" s="43" customFormat="1" ht="17.5" customHeight="1" x14ac:dyDescent="0.25">
      <c r="A189" s="179"/>
      <c r="B189" s="178"/>
      <c r="C189" s="178"/>
      <c r="D189" s="178"/>
      <c r="E189" s="132" t="s">
        <v>497</v>
      </c>
      <c r="F189" s="132" t="s">
        <v>319</v>
      </c>
      <c r="G189" s="178"/>
    </row>
    <row r="190" spans="1:7" s="43" customFormat="1" ht="17.5" customHeight="1" x14ac:dyDescent="0.25">
      <c r="A190" s="179"/>
      <c r="B190" s="178"/>
      <c r="C190" s="178"/>
      <c r="D190" s="178"/>
      <c r="E190" s="132" t="s">
        <v>491</v>
      </c>
      <c r="F190" s="132" t="s">
        <v>319</v>
      </c>
      <c r="G190" s="178"/>
    </row>
    <row r="191" spans="1:7" s="43" customFormat="1" ht="17.5" customHeight="1" x14ac:dyDescent="0.25">
      <c r="A191" s="179"/>
      <c r="B191" s="178">
        <v>20193034</v>
      </c>
      <c r="C191" s="132">
        <v>2019303425</v>
      </c>
      <c r="D191" s="132" t="s">
        <v>498</v>
      </c>
      <c r="E191" s="132" t="s">
        <v>497</v>
      </c>
      <c r="F191" s="132" t="s">
        <v>319</v>
      </c>
      <c r="G191" s="132">
        <v>2</v>
      </c>
    </row>
    <row r="192" spans="1:7" s="43" customFormat="1" ht="17.5" customHeight="1" x14ac:dyDescent="0.25">
      <c r="A192" s="179"/>
      <c r="B192" s="178"/>
      <c r="C192" s="178">
        <v>2019303416</v>
      </c>
      <c r="D192" s="243" t="s">
        <v>499</v>
      </c>
      <c r="E192" s="132" t="s">
        <v>491</v>
      </c>
      <c r="F192" s="132" t="s">
        <v>557</v>
      </c>
      <c r="G192" s="178">
        <v>12</v>
      </c>
    </row>
    <row r="193" spans="1:7" s="43" customFormat="1" ht="17.5" customHeight="1" x14ac:dyDescent="0.25">
      <c r="A193" s="179"/>
      <c r="B193" s="178"/>
      <c r="C193" s="178"/>
      <c r="D193" s="178"/>
      <c r="E193" s="132" t="s">
        <v>90</v>
      </c>
      <c r="F193" s="132" t="s">
        <v>557</v>
      </c>
      <c r="G193" s="178"/>
    </row>
    <row r="194" spans="1:7" s="43" customFormat="1" ht="17.5" customHeight="1" x14ac:dyDescent="0.25">
      <c r="A194" s="179"/>
      <c r="B194" s="178"/>
      <c r="C194" s="178"/>
      <c r="D194" s="178"/>
      <c r="E194" s="132" t="s">
        <v>497</v>
      </c>
      <c r="F194" s="132" t="s">
        <v>558</v>
      </c>
      <c r="G194" s="178"/>
    </row>
    <row r="195" spans="1:7" s="43" customFormat="1" ht="17.5" customHeight="1" x14ac:dyDescent="0.25">
      <c r="A195" s="179"/>
      <c r="B195" s="178"/>
      <c r="C195" s="178"/>
      <c r="D195" s="178"/>
      <c r="E195" s="132" t="s">
        <v>500</v>
      </c>
      <c r="F195" s="132" t="s">
        <v>558</v>
      </c>
      <c r="G195" s="178"/>
    </row>
    <row r="196" spans="1:7" s="43" customFormat="1" ht="17.5" customHeight="1" x14ac:dyDescent="0.25">
      <c r="A196" s="179"/>
      <c r="B196" s="178">
        <v>20193035</v>
      </c>
      <c r="C196" s="178">
        <v>2019303531</v>
      </c>
      <c r="D196" s="178" t="s">
        <v>501</v>
      </c>
      <c r="E196" s="132" t="s">
        <v>90</v>
      </c>
      <c r="F196" s="132" t="s">
        <v>287</v>
      </c>
      <c r="G196" s="178">
        <v>8</v>
      </c>
    </row>
    <row r="197" spans="1:7" s="43" customFormat="1" ht="17.5" customHeight="1" x14ac:dyDescent="0.25">
      <c r="A197" s="179"/>
      <c r="B197" s="178"/>
      <c r="C197" s="178"/>
      <c r="D197" s="178"/>
      <c r="E197" s="132" t="s">
        <v>502</v>
      </c>
      <c r="F197" s="132" t="s">
        <v>287</v>
      </c>
      <c r="G197" s="178"/>
    </row>
    <row r="198" spans="1:7" s="43" customFormat="1" ht="17.5" customHeight="1" x14ac:dyDescent="0.25">
      <c r="A198" s="179"/>
      <c r="B198" s="178"/>
      <c r="C198" s="178"/>
      <c r="D198" s="178"/>
      <c r="E198" s="132" t="s">
        <v>232</v>
      </c>
      <c r="F198" s="132" t="s">
        <v>289</v>
      </c>
      <c r="G198" s="178"/>
    </row>
    <row r="199" spans="1:7" s="43" customFormat="1" ht="17.5" customHeight="1" x14ac:dyDescent="0.25">
      <c r="A199" s="179"/>
      <c r="B199" s="178"/>
      <c r="C199" s="178"/>
      <c r="D199" s="178"/>
      <c r="E199" s="132" t="s">
        <v>233</v>
      </c>
      <c r="F199" s="132" t="s">
        <v>289</v>
      </c>
      <c r="G199" s="178"/>
    </row>
    <row r="200" spans="1:7" s="43" customFormat="1" ht="17.5" customHeight="1" x14ac:dyDescent="0.25">
      <c r="A200" s="179"/>
      <c r="B200" s="178"/>
      <c r="C200" s="132">
        <v>2019303546</v>
      </c>
      <c r="D200" s="132" t="s">
        <v>503</v>
      </c>
      <c r="E200" s="132" t="s">
        <v>497</v>
      </c>
      <c r="F200" s="132" t="s">
        <v>287</v>
      </c>
      <c r="G200" s="132">
        <v>2</v>
      </c>
    </row>
    <row r="201" spans="1:7" s="43" customFormat="1" ht="17.5" customHeight="1" x14ac:dyDescent="0.25">
      <c r="A201" s="179"/>
      <c r="B201" s="178"/>
      <c r="C201" s="178">
        <v>2019303541</v>
      </c>
      <c r="D201" s="178" t="s">
        <v>504</v>
      </c>
      <c r="E201" s="132" t="s">
        <v>232</v>
      </c>
      <c r="F201" s="132" t="s">
        <v>289</v>
      </c>
      <c r="G201" s="178">
        <v>4</v>
      </c>
    </row>
    <row r="202" spans="1:7" s="43" customFormat="1" ht="17.5" customHeight="1" x14ac:dyDescent="0.25">
      <c r="A202" s="179"/>
      <c r="B202" s="178"/>
      <c r="C202" s="178"/>
      <c r="D202" s="178"/>
      <c r="E202" s="132" t="s">
        <v>233</v>
      </c>
      <c r="F202" s="132" t="s">
        <v>289</v>
      </c>
      <c r="G202" s="178"/>
    </row>
    <row r="203" spans="1:7" s="43" customFormat="1" ht="17.5" customHeight="1" x14ac:dyDescent="0.25">
      <c r="A203" s="179"/>
      <c r="B203" s="132">
        <v>20193037</v>
      </c>
      <c r="C203" s="5">
        <v>2019303733</v>
      </c>
      <c r="D203" s="5" t="s">
        <v>505</v>
      </c>
      <c r="E203" s="5" t="s">
        <v>487</v>
      </c>
      <c r="F203" s="132" t="s">
        <v>287</v>
      </c>
      <c r="G203" s="5">
        <v>2</v>
      </c>
    </row>
    <row r="204" spans="1:7" s="43" customFormat="1" ht="17.5" customHeight="1" x14ac:dyDescent="0.25">
      <c r="A204" s="179"/>
      <c r="B204" s="242">
        <v>20193635</v>
      </c>
      <c r="C204" s="242">
        <v>2017273115</v>
      </c>
      <c r="D204" s="242" t="s">
        <v>506</v>
      </c>
      <c r="E204" s="132" t="s">
        <v>507</v>
      </c>
      <c r="F204" s="132" t="s">
        <v>461</v>
      </c>
      <c r="G204" s="132">
        <v>3</v>
      </c>
    </row>
    <row r="205" spans="1:7" s="43" customFormat="1" ht="17.5" customHeight="1" x14ac:dyDescent="0.25">
      <c r="A205" s="179"/>
      <c r="B205" s="242"/>
      <c r="C205" s="242"/>
      <c r="D205" s="242"/>
      <c r="E205" s="5" t="s">
        <v>508</v>
      </c>
      <c r="F205" s="132" t="s">
        <v>285</v>
      </c>
      <c r="G205" s="5">
        <v>2</v>
      </c>
    </row>
    <row r="206" spans="1:7" s="43" customFormat="1" ht="17.5" customHeight="1" x14ac:dyDescent="0.25">
      <c r="A206" s="179"/>
      <c r="B206" s="132">
        <v>20202831</v>
      </c>
      <c r="C206" s="132">
        <v>2020213405</v>
      </c>
      <c r="D206" s="132" t="s">
        <v>509</v>
      </c>
      <c r="E206" s="132" t="s">
        <v>510</v>
      </c>
      <c r="F206" s="132" t="s">
        <v>319</v>
      </c>
      <c r="G206" s="132">
        <v>2</v>
      </c>
    </row>
    <row r="207" spans="1:7" s="43" customFormat="1" ht="17.5" customHeight="1" x14ac:dyDescent="0.25">
      <c r="A207" s="179"/>
      <c r="B207" s="178">
        <v>20202833</v>
      </c>
      <c r="C207" s="178">
        <v>2020283308</v>
      </c>
      <c r="D207" s="178" t="s">
        <v>511</v>
      </c>
      <c r="E207" s="132" t="s">
        <v>512</v>
      </c>
      <c r="F207" s="132" t="s">
        <v>287</v>
      </c>
      <c r="G207" s="178">
        <v>9</v>
      </c>
    </row>
    <row r="208" spans="1:7" s="43" customFormat="1" ht="17.5" customHeight="1" x14ac:dyDescent="0.25">
      <c r="A208" s="179"/>
      <c r="B208" s="178"/>
      <c r="C208" s="178"/>
      <c r="D208" s="178"/>
      <c r="E208" s="132" t="s">
        <v>513</v>
      </c>
      <c r="F208" s="132" t="s">
        <v>287</v>
      </c>
      <c r="G208" s="178"/>
    </row>
    <row r="209" spans="1:7" s="43" customFormat="1" ht="17.5" customHeight="1" x14ac:dyDescent="0.25">
      <c r="A209" s="179"/>
      <c r="B209" s="178"/>
      <c r="C209" s="178"/>
      <c r="D209" s="178"/>
      <c r="E209" s="132" t="s">
        <v>37</v>
      </c>
      <c r="F209" s="132" t="s">
        <v>287</v>
      </c>
      <c r="G209" s="178"/>
    </row>
    <row r="210" spans="1:7" s="43" customFormat="1" ht="17.5" customHeight="1" x14ac:dyDescent="0.25">
      <c r="A210" s="179"/>
      <c r="B210" s="178"/>
      <c r="C210" s="178"/>
      <c r="D210" s="178"/>
      <c r="E210" s="132" t="s">
        <v>234</v>
      </c>
      <c r="F210" s="132" t="s">
        <v>557</v>
      </c>
      <c r="G210" s="178"/>
    </row>
    <row r="211" spans="1:7" s="43" customFormat="1" ht="17.5" customHeight="1" x14ac:dyDescent="0.25">
      <c r="A211" s="179"/>
      <c r="B211" s="178"/>
      <c r="C211" s="242">
        <v>2020283313</v>
      </c>
      <c r="D211" s="242" t="s">
        <v>514</v>
      </c>
      <c r="E211" s="132" t="s">
        <v>512</v>
      </c>
      <c r="F211" s="132" t="s">
        <v>287</v>
      </c>
      <c r="G211" s="178">
        <v>9</v>
      </c>
    </row>
    <row r="212" spans="1:7" s="43" customFormat="1" ht="17.5" customHeight="1" x14ac:dyDescent="0.25">
      <c r="A212" s="179"/>
      <c r="B212" s="178"/>
      <c r="C212" s="242"/>
      <c r="D212" s="242"/>
      <c r="E212" s="132" t="s">
        <v>513</v>
      </c>
      <c r="F212" s="132" t="s">
        <v>287</v>
      </c>
      <c r="G212" s="178"/>
    </row>
    <row r="213" spans="1:7" s="43" customFormat="1" ht="17.5" customHeight="1" x14ac:dyDescent="0.25">
      <c r="A213" s="179"/>
      <c r="B213" s="178"/>
      <c r="C213" s="242"/>
      <c r="D213" s="242"/>
      <c r="E213" s="132" t="s">
        <v>37</v>
      </c>
      <c r="F213" s="132" t="s">
        <v>287</v>
      </c>
      <c r="G213" s="178"/>
    </row>
    <row r="214" spans="1:7" s="43" customFormat="1" ht="17.5" customHeight="1" x14ac:dyDescent="0.25">
      <c r="A214" s="179"/>
      <c r="B214" s="178"/>
      <c r="C214" s="242"/>
      <c r="D214" s="242"/>
      <c r="E214" s="132" t="s">
        <v>234</v>
      </c>
      <c r="F214" s="132" t="s">
        <v>557</v>
      </c>
      <c r="G214" s="178"/>
    </row>
    <row r="215" spans="1:7" s="43" customFormat="1" ht="17.5" customHeight="1" x14ac:dyDescent="0.25">
      <c r="A215" s="179"/>
      <c r="B215" s="178"/>
      <c r="C215" s="178">
        <v>2018283313</v>
      </c>
      <c r="D215" s="178" t="s">
        <v>515</v>
      </c>
      <c r="E215" s="132" t="s">
        <v>512</v>
      </c>
      <c r="F215" s="132" t="s">
        <v>287</v>
      </c>
      <c r="G215" s="178">
        <v>9</v>
      </c>
    </row>
    <row r="216" spans="1:7" s="43" customFormat="1" ht="17.5" customHeight="1" x14ac:dyDescent="0.25">
      <c r="A216" s="179"/>
      <c r="B216" s="178"/>
      <c r="C216" s="178"/>
      <c r="D216" s="178"/>
      <c r="E216" s="132" t="s">
        <v>513</v>
      </c>
      <c r="F216" s="132" t="s">
        <v>287</v>
      </c>
      <c r="G216" s="178"/>
    </row>
    <row r="217" spans="1:7" s="43" customFormat="1" ht="17.5" customHeight="1" x14ac:dyDescent="0.25">
      <c r="A217" s="179"/>
      <c r="B217" s="178"/>
      <c r="C217" s="178"/>
      <c r="D217" s="178"/>
      <c r="E217" s="132" t="s">
        <v>37</v>
      </c>
      <c r="F217" s="132" t="s">
        <v>287</v>
      </c>
      <c r="G217" s="178"/>
    </row>
    <row r="218" spans="1:7" s="43" customFormat="1" ht="17.5" customHeight="1" x14ac:dyDescent="0.25">
      <c r="A218" s="179"/>
      <c r="B218" s="178"/>
      <c r="C218" s="178"/>
      <c r="D218" s="178"/>
      <c r="E218" s="132" t="s">
        <v>234</v>
      </c>
      <c r="F218" s="132" t="s">
        <v>557</v>
      </c>
      <c r="G218" s="178"/>
    </row>
    <row r="219" spans="1:7" s="43" customFormat="1" ht="17.5" customHeight="1" x14ac:dyDescent="0.25">
      <c r="A219" s="179"/>
      <c r="B219" s="178"/>
      <c r="C219" s="178">
        <v>2020283303</v>
      </c>
      <c r="D219" s="178" t="s">
        <v>516</v>
      </c>
      <c r="E219" s="132" t="s">
        <v>512</v>
      </c>
      <c r="F219" s="132" t="s">
        <v>287</v>
      </c>
      <c r="G219" s="178">
        <v>9</v>
      </c>
    </row>
    <row r="220" spans="1:7" s="43" customFormat="1" ht="17.5" customHeight="1" x14ac:dyDescent="0.25">
      <c r="A220" s="179"/>
      <c r="B220" s="178"/>
      <c r="C220" s="178"/>
      <c r="D220" s="178"/>
      <c r="E220" s="132" t="s">
        <v>513</v>
      </c>
      <c r="F220" s="132" t="s">
        <v>287</v>
      </c>
      <c r="G220" s="178"/>
    </row>
    <row r="221" spans="1:7" s="43" customFormat="1" ht="17.5" customHeight="1" x14ac:dyDescent="0.25">
      <c r="A221" s="179"/>
      <c r="B221" s="178"/>
      <c r="C221" s="178"/>
      <c r="D221" s="178"/>
      <c r="E221" s="132" t="s">
        <v>37</v>
      </c>
      <c r="F221" s="132" t="s">
        <v>287</v>
      </c>
      <c r="G221" s="178"/>
    </row>
    <row r="222" spans="1:7" s="43" customFormat="1" ht="17.5" customHeight="1" x14ac:dyDescent="0.25">
      <c r="A222" s="179"/>
      <c r="B222" s="178"/>
      <c r="C222" s="178"/>
      <c r="D222" s="178"/>
      <c r="E222" s="132" t="s">
        <v>234</v>
      </c>
      <c r="F222" s="132" t="s">
        <v>557</v>
      </c>
      <c r="G222" s="178"/>
    </row>
    <row r="223" spans="1:7" s="43" customFormat="1" ht="17.5" customHeight="1" x14ac:dyDescent="0.25">
      <c r="A223" s="179"/>
      <c r="B223" s="178"/>
      <c r="C223" s="178">
        <v>2020283325</v>
      </c>
      <c r="D223" s="178" t="s">
        <v>517</v>
      </c>
      <c r="E223" s="132" t="s">
        <v>512</v>
      </c>
      <c r="F223" s="132" t="s">
        <v>287</v>
      </c>
      <c r="G223" s="178">
        <v>9</v>
      </c>
    </row>
    <row r="224" spans="1:7" s="43" customFormat="1" ht="17.5" customHeight="1" x14ac:dyDescent="0.25">
      <c r="A224" s="179"/>
      <c r="B224" s="178"/>
      <c r="C224" s="178"/>
      <c r="D224" s="178"/>
      <c r="E224" s="132" t="s">
        <v>513</v>
      </c>
      <c r="F224" s="132" t="s">
        <v>287</v>
      </c>
      <c r="G224" s="178"/>
    </row>
    <row r="225" spans="1:7" s="43" customFormat="1" ht="17.5" customHeight="1" x14ac:dyDescent="0.25">
      <c r="A225" s="179"/>
      <c r="B225" s="178"/>
      <c r="C225" s="178"/>
      <c r="D225" s="178"/>
      <c r="E225" s="132" t="s">
        <v>37</v>
      </c>
      <c r="F225" s="132" t="s">
        <v>287</v>
      </c>
      <c r="G225" s="178"/>
    </row>
    <row r="226" spans="1:7" s="43" customFormat="1" ht="17.5" customHeight="1" x14ac:dyDescent="0.25">
      <c r="A226" s="179"/>
      <c r="B226" s="178"/>
      <c r="C226" s="178"/>
      <c r="D226" s="178"/>
      <c r="E226" s="132" t="s">
        <v>234</v>
      </c>
      <c r="F226" s="132" t="s">
        <v>557</v>
      </c>
      <c r="G226" s="178"/>
    </row>
    <row r="227" spans="1:7" s="43" customFormat="1" ht="17.5" customHeight="1" x14ac:dyDescent="0.25">
      <c r="A227" s="179"/>
      <c r="B227" s="178">
        <v>20203031</v>
      </c>
      <c r="C227" s="178">
        <v>2020303126</v>
      </c>
      <c r="D227" s="178" t="s">
        <v>518</v>
      </c>
      <c r="E227" s="132" t="s">
        <v>445</v>
      </c>
      <c r="F227" s="132" t="s">
        <v>285</v>
      </c>
      <c r="G227" s="178">
        <v>7</v>
      </c>
    </row>
    <row r="228" spans="1:7" s="43" customFormat="1" ht="17.5" customHeight="1" x14ac:dyDescent="0.25">
      <c r="A228" s="179"/>
      <c r="B228" s="178"/>
      <c r="C228" s="178"/>
      <c r="D228" s="178"/>
      <c r="E228" s="132" t="s">
        <v>37</v>
      </c>
      <c r="F228" s="132" t="s">
        <v>319</v>
      </c>
      <c r="G228" s="178"/>
    </row>
    <row r="229" spans="1:7" s="43" customFormat="1" ht="17.5" customHeight="1" x14ac:dyDescent="0.25">
      <c r="A229" s="179"/>
      <c r="B229" s="178"/>
      <c r="C229" s="178"/>
      <c r="D229" s="178"/>
      <c r="E229" s="132" t="s">
        <v>81</v>
      </c>
      <c r="F229" s="132" t="s">
        <v>465</v>
      </c>
      <c r="G229" s="178"/>
    </row>
    <row r="230" spans="1:7" s="43" customFormat="1" ht="17.5" customHeight="1" x14ac:dyDescent="0.25">
      <c r="A230" s="179"/>
      <c r="B230" s="178"/>
      <c r="C230" s="178">
        <v>2020303149</v>
      </c>
      <c r="D230" s="178" t="s">
        <v>519</v>
      </c>
      <c r="E230" s="132" t="s">
        <v>37</v>
      </c>
      <c r="F230" s="132" t="s">
        <v>319</v>
      </c>
      <c r="G230" s="178">
        <v>5</v>
      </c>
    </row>
    <row r="231" spans="1:7" s="43" customFormat="1" ht="17.5" customHeight="1" x14ac:dyDescent="0.25">
      <c r="A231" s="179"/>
      <c r="B231" s="178"/>
      <c r="C231" s="178"/>
      <c r="D231" s="178"/>
      <c r="E231" s="132" t="s">
        <v>81</v>
      </c>
      <c r="F231" s="132" t="s">
        <v>465</v>
      </c>
      <c r="G231" s="178"/>
    </row>
    <row r="232" spans="1:7" s="43" customFormat="1" ht="17.5" customHeight="1" x14ac:dyDescent="0.25">
      <c r="A232" s="179"/>
      <c r="B232" s="178"/>
      <c r="C232" s="178">
        <v>2020303119</v>
      </c>
      <c r="D232" s="178" t="s">
        <v>520</v>
      </c>
      <c r="E232" s="132" t="s">
        <v>80</v>
      </c>
      <c r="F232" s="132" t="s">
        <v>287</v>
      </c>
      <c r="G232" s="178">
        <v>6</v>
      </c>
    </row>
    <row r="233" spans="1:7" s="43" customFormat="1" ht="17.5" customHeight="1" x14ac:dyDescent="0.25">
      <c r="A233" s="179"/>
      <c r="B233" s="178"/>
      <c r="C233" s="178"/>
      <c r="D233" s="178"/>
      <c r="E233" s="132" t="s">
        <v>235</v>
      </c>
      <c r="F233" s="132" t="s">
        <v>287</v>
      </c>
      <c r="G233" s="178"/>
    </row>
    <row r="234" spans="1:7" s="43" customFormat="1" ht="17.5" customHeight="1" x14ac:dyDescent="0.25">
      <c r="A234" s="179"/>
      <c r="B234" s="178"/>
      <c r="C234" s="178"/>
      <c r="D234" s="178"/>
      <c r="E234" s="132" t="s">
        <v>513</v>
      </c>
      <c r="F234" s="132" t="s">
        <v>287</v>
      </c>
      <c r="G234" s="178"/>
    </row>
    <row r="235" spans="1:7" s="43" customFormat="1" ht="17.5" customHeight="1" x14ac:dyDescent="0.25">
      <c r="A235" s="179"/>
      <c r="B235" s="242">
        <v>20203635</v>
      </c>
      <c r="C235" s="5">
        <v>2020363515</v>
      </c>
      <c r="D235" s="5" t="s">
        <v>521</v>
      </c>
      <c r="E235" s="5" t="s">
        <v>37</v>
      </c>
      <c r="F235" s="132" t="s">
        <v>466</v>
      </c>
      <c r="G235" s="5">
        <v>2</v>
      </c>
    </row>
    <row r="236" spans="1:7" s="43" customFormat="1" ht="17.5" customHeight="1" x14ac:dyDescent="0.25">
      <c r="A236" s="179"/>
      <c r="B236" s="242"/>
      <c r="C236" s="132">
        <v>2020363519</v>
      </c>
      <c r="D236" s="132" t="s">
        <v>522</v>
      </c>
      <c r="E236" s="132" t="s">
        <v>37</v>
      </c>
      <c r="F236" s="132" t="s">
        <v>466</v>
      </c>
      <c r="G236" s="132">
        <v>2</v>
      </c>
    </row>
    <row r="237" spans="1:7" s="43" customFormat="1" ht="17.5" customHeight="1" x14ac:dyDescent="0.25">
      <c r="A237" s="179"/>
      <c r="B237" s="178">
        <v>20212731</v>
      </c>
      <c r="C237" s="132">
        <v>2021273123</v>
      </c>
      <c r="D237" s="132" t="s">
        <v>523</v>
      </c>
      <c r="E237" s="132" t="s">
        <v>236</v>
      </c>
      <c r="F237" s="132" t="s">
        <v>461</v>
      </c>
      <c r="G237" s="132">
        <v>3</v>
      </c>
    </row>
    <row r="238" spans="1:7" s="43" customFormat="1" ht="17.5" customHeight="1" x14ac:dyDescent="0.25">
      <c r="A238" s="179"/>
      <c r="B238" s="178"/>
      <c r="C238" s="132">
        <v>2021273139</v>
      </c>
      <c r="D238" s="132" t="s">
        <v>524</v>
      </c>
      <c r="E238" s="132" t="s">
        <v>525</v>
      </c>
      <c r="F238" s="132" t="s">
        <v>291</v>
      </c>
      <c r="G238" s="132">
        <v>2</v>
      </c>
    </row>
    <row r="239" spans="1:7" s="43" customFormat="1" ht="17.5" customHeight="1" x14ac:dyDescent="0.25">
      <c r="A239" s="179"/>
      <c r="B239" s="178"/>
      <c r="C239" s="132">
        <v>2021273121</v>
      </c>
      <c r="D239" s="132" t="s">
        <v>526</v>
      </c>
      <c r="E239" s="132" t="s">
        <v>457</v>
      </c>
      <c r="F239" s="132" t="s">
        <v>287</v>
      </c>
      <c r="G239" s="132">
        <v>2</v>
      </c>
    </row>
    <row r="240" spans="1:7" s="43" customFormat="1" ht="17.5" customHeight="1" x14ac:dyDescent="0.25">
      <c r="A240" s="179"/>
      <c r="B240" s="178"/>
      <c r="C240" s="132">
        <v>2021273122</v>
      </c>
      <c r="D240" s="132" t="s">
        <v>527</v>
      </c>
      <c r="E240" s="132" t="s">
        <v>457</v>
      </c>
      <c r="F240" s="132" t="s">
        <v>287</v>
      </c>
      <c r="G240" s="132">
        <v>2</v>
      </c>
    </row>
    <row r="241" spans="1:7" s="43" customFormat="1" ht="17.5" customHeight="1" x14ac:dyDescent="0.25">
      <c r="A241" s="179"/>
      <c r="B241" s="178">
        <v>20212831</v>
      </c>
      <c r="C241" s="178">
        <v>2021283139</v>
      </c>
      <c r="D241" s="178" t="s">
        <v>528</v>
      </c>
      <c r="E241" s="132" t="s">
        <v>37</v>
      </c>
      <c r="F241" s="132" t="s">
        <v>287</v>
      </c>
      <c r="G241" s="132">
        <v>2</v>
      </c>
    </row>
    <row r="242" spans="1:7" s="43" customFormat="1" ht="17.5" customHeight="1" x14ac:dyDescent="0.25">
      <c r="A242" s="179"/>
      <c r="B242" s="178"/>
      <c r="C242" s="178"/>
      <c r="D242" s="178"/>
      <c r="E242" s="132" t="s">
        <v>37</v>
      </c>
      <c r="F242" s="132" t="s">
        <v>466</v>
      </c>
      <c r="G242" s="132">
        <v>2</v>
      </c>
    </row>
    <row r="243" spans="1:7" s="43" customFormat="1" ht="17.5" customHeight="1" x14ac:dyDescent="0.25">
      <c r="A243" s="179"/>
      <c r="B243" s="178"/>
      <c r="C243" s="178">
        <v>2021283140</v>
      </c>
      <c r="D243" s="178" t="s">
        <v>529</v>
      </c>
      <c r="E243" s="132" t="s">
        <v>37</v>
      </c>
      <c r="F243" s="132" t="s">
        <v>287</v>
      </c>
      <c r="G243" s="132">
        <v>2</v>
      </c>
    </row>
    <row r="244" spans="1:7" s="43" customFormat="1" ht="17.5" customHeight="1" x14ac:dyDescent="0.25">
      <c r="A244" s="179"/>
      <c r="B244" s="178"/>
      <c r="C244" s="178"/>
      <c r="D244" s="178"/>
      <c r="E244" s="132" t="s">
        <v>37</v>
      </c>
      <c r="F244" s="132" t="s">
        <v>466</v>
      </c>
      <c r="G244" s="132">
        <v>2</v>
      </c>
    </row>
    <row r="245" spans="1:7" s="43" customFormat="1" ht="17.5" customHeight="1" x14ac:dyDescent="0.25">
      <c r="A245" s="179"/>
      <c r="B245" s="178"/>
      <c r="C245" s="178">
        <v>2021283126</v>
      </c>
      <c r="D245" s="178" t="s">
        <v>530</v>
      </c>
      <c r="E245" s="132" t="s">
        <v>37</v>
      </c>
      <c r="F245" s="132" t="s">
        <v>287</v>
      </c>
      <c r="G245" s="132">
        <v>2</v>
      </c>
    </row>
    <row r="246" spans="1:7" s="43" customFormat="1" ht="17.5" customHeight="1" x14ac:dyDescent="0.25">
      <c r="A246" s="179"/>
      <c r="B246" s="178"/>
      <c r="C246" s="178"/>
      <c r="D246" s="178"/>
      <c r="E246" s="132" t="s">
        <v>37</v>
      </c>
      <c r="F246" s="132" t="s">
        <v>466</v>
      </c>
      <c r="G246" s="132">
        <v>2</v>
      </c>
    </row>
    <row r="247" spans="1:7" s="43" customFormat="1" ht="17.5" customHeight="1" x14ac:dyDescent="0.25">
      <c r="A247" s="179"/>
      <c r="B247" s="178"/>
      <c r="C247" s="178">
        <v>2021283101</v>
      </c>
      <c r="D247" s="178" t="s">
        <v>531</v>
      </c>
      <c r="E247" s="132" t="s">
        <v>37</v>
      </c>
      <c r="F247" s="132" t="s">
        <v>287</v>
      </c>
      <c r="G247" s="132">
        <v>2</v>
      </c>
    </row>
    <row r="248" spans="1:7" s="43" customFormat="1" ht="17.5" customHeight="1" x14ac:dyDescent="0.25">
      <c r="A248" s="179"/>
      <c r="B248" s="178"/>
      <c r="C248" s="178"/>
      <c r="D248" s="178"/>
      <c r="E248" s="132" t="s">
        <v>37</v>
      </c>
      <c r="F248" s="132" t="s">
        <v>466</v>
      </c>
      <c r="G248" s="132">
        <v>2</v>
      </c>
    </row>
    <row r="249" spans="1:7" s="43" customFormat="1" ht="17.5" customHeight="1" x14ac:dyDescent="0.25">
      <c r="A249" s="179"/>
      <c r="B249" s="178">
        <v>20212832</v>
      </c>
      <c r="C249" s="178">
        <v>2021283216</v>
      </c>
      <c r="D249" s="178" t="s">
        <v>239</v>
      </c>
      <c r="E249" s="132" t="s">
        <v>532</v>
      </c>
      <c r="F249" s="132" t="s">
        <v>291</v>
      </c>
      <c r="G249" s="132">
        <v>2</v>
      </c>
    </row>
    <row r="250" spans="1:7" s="43" customFormat="1" ht="17.5" customHeight="1" x14ac:dyDescent="0.25">
      <c r="A250" s="179"/>
      <c r="B250" s="178"/>
      <c r="C250" s="178"/>
      <c r="D250" s="178"/>
      <c r="E250" s="132" t="s">
        <v>533</v>
      </c>
      <c r="F250" s="132" t="s">
        <v>291</v>
      </c>
      <c r="G250" s="132">
        <v>2</v>
      </c>
    </row>
    <row r="251" spans="1:7" s="43" customFormat="1" ht="17.5" customHeight="1" x14ac:dyDescent="0.25">
      <c r="A251" s="179"/>
      <c r="B251" s="178"/>
      <c r="C251" s="178"/>
      <c r="D251" s="178"/>
      <c r="E251" s="132" t="s">
        <v>37</v>
      </c>
      <c r="F251" s="132" t="s">
        <v>285</v>
      </c>
      <c r="G251" s="132">
        <v>2</v>
      </c>
    </row>
    <row r="252" spans="1:7" s="43" customFormat="1" ht="17.5" customHeight="1" x14ac:dyDescent="0.25">
      <c r="A252" s="179"/>
      <c r="B252" s="178"/>
      <c r="C252" s="178"/>
      <c r="D252" s="178"/>
      <c r="E252" s="132" t="s">
        <v>238</v>
      </c>
      <c r="F252" s="132" t="s">
        <v>463</v>
      </c>
      <c r="G252" s="132">
        <v>3</v>
      </c>
    </row>
    <row r="253" spans="1:7" s="43" customFormat="1" ht="17.5" customHeight="1" x14ac:dyDescent="0.25">
      <c r="A253" s="179"/>
      <c r="B253" s="178"/>
      <c r="C253" s="178"/>
      <c r="D253" s="178"/>
      <c r="E253" s="132" t="s">
        <v>532</v>
      </c>
      <c r="F253" s="132" t="s">
        <v>319</v>
      </c>
      <c r="G253" s="132">
        <v>2</v>
      </c>
    </row>
    <row r="254" spans="1:7" s="43" customFormat="1" ht="17.5" customHeight="1" x14ac:dyDescent="0.25">
      <c r="A254" s="179"/>
      <c r="B254" s="178"/>
      <c r="C254" s="178"/>
      <c r="D254" s="178"/>
      <c r="E254" s="132" t="s">
        <v>534</v>
      </c>
      <c r="F254" s="132" t="s">
        <v>465</v>
      </c>
      <c r="G254" s="132">
        <v>3</v>
      </c>
    </row>
    <row r="255" spans="1:7" s="43" customFormat="1" ht="17.5" customHeight="1" x14ac:dyDescent="0.25">
      <c r="A255" s="179"/>
      <c r="B255" s="178"/>
      <c r="C255" s="178"/>
      <c r="D255" s="178"/>
      <c r="E255" s="132" t="s">
        <v>535</v>
      </c>
      <c r="F255" s="132" t="s">
        <v>556</v>
      </c>
      <c r="G255" s="132">
        <v>3</v>
      </c>
    </row>
    <row r="256" spans="1:7" s="43" customFormat="1" ht="17.5" customHeight="1" x14ac:dyDescent="0.25">
      <c r="A256" s="179"/>
      <c r="B256" s="178"/>
      <c r="C256" s="178"/>
      <c r="D256" s="178"/>
      <c r="E256" s="132" t="s">
        <v>532</v>
      </c>
      <c r="F256" s="132" t="s">
        <v>466</v>
      </c>
      <c r="G256" s="132">
        <v>2</v>
      </c>
    </row>
    <row r="257" spans="1:7" s="43" customFormat="1" ht="17.5" customHeight="1" x14ac:dyDescent="0.25">
      <c r="A257" s="179"/>
      <c r="B257" s="178"/>
      <c r="C257" s="178"/>
      <c r="D257" s="178"/>
      <c r="E257" s="132" t="s">
        <v>534</v>
      </c>
      <c r="F257" s="132" t="s">
        <v>557</v>
      </c>
      <c r="G257" s="132">
        <v>3</v>
      </c>
    </row>
    <row r="258" spans="1:7" s="43" customFormat="1" ht="17.5" customHeight="1" x14ac:dyDescent="0.25">
      <c r="A258" s="179"/>
      <c r="B258" s="178"/>
      <c r="C258" s="178"/>
      <c r="D258" s="178"/>
      <c r="E258" s="132" t="s">
        <v>457</v>
      </c>
      <c r="F258" s="132" t="s">
        <v>466</v>
      </c>
      <c r="G258" s="132">
        <v>2</v>
      </c>
    </row>
    <row r="259" spans="1:7" s="43" customFormat="1" ht="17.5" customHeight="1" x14ac:dyDescent="0.25">
      <c r="A259" s="179"/>
      <c r="B259" s="178">
        <v>20212941</v>
      </c>
      <c r="C259" s="178">
        <v>2021294120</v>
      </c>
      <c r="D259" s="178" t="s">
        <v>536</v>
      </c>
      <c r="E259" s="132" t="s">
        <v>537</v>
      </c>
      <c r="F259" s="132" t="s">
        <v>291</v>
      </c>
      <c r="G259" s="132">
        <v>2</v>
      </c>
    </row>
    <row r="260" spans="1:7" s="43" customFormat="1" ht="17.5" customHeight="1" x14ac:dyDescent="0.25">
      <c r="A260" s="179"/>
      <c r="B260" s="178"/>
      <c r="C260" s="178"/>
      <c r="D260" s="178"/>
      <c r="E260" s="132" t="s">
        <v>538</v>
      </c>
      <c r="F260" s="132" t="s">
        <v>461</v>
      </c>
      <c r="G260" s="132">
        <v>3</v>
      </c>
    </row>
    <row r="261" spans="1:7" s="43" customFormat="1" ht="17.5" customHeight="1" x14ac:dyDescent="0.25">
      <c r="A261" s="179"/>
      <c r="B261" s="178"/>
      <c r="C261" s="132">
        <v>2021294125</v>
      </c>
      <c r="D261" s="132" t="s">
        <v>539</v>
      </c>
      <c r="E261" s="132" t="s">
        <v>37</v>
      </c>
      <c r="F261" s="132" t="s">
        <v>466</v>
      </c>
      <c r="G261" s="132">
        <v>2</v>
      </c>
    </row>
    <row r="262" spans="1:7" s="43" customFormat="1" ht="17.5" customHeight="1" x14ac:dyDescent="0.25">
      <c r="A262" s="179"/>
      <c r="B262" s="178"/>
      <c r="C262" s="132">
        <v>2021294121</v>
      </c>
      <c r="D262" s="132" t="s">
        <v>540</v>
      </c>
      <c r="E262" s="132" t="s">
        <v>37</v>
      </c>
      <c r="F262" s="132" t="s">
        <v>466</v>
      </c>
      <c r="G262" s="132">
        <v>2</v>
      </c>
    </row>
    <row r="263" spans="1:7" s="43" customFormat="1" ht="17.5" customHeight="1" x14ac:dyDescent="0.25">
      <c r="A263" s="179"/>
      <c r="B263" s="178">
        <v>20213031</v>
      </c>
      <c r="C263" s="5">
        <v>2021303115</v>
      </c>
      <c r="D263" s="5" t="s">
        <v>541</v>
      </c>
      <c r="E263" s="5" t="s">
        <v>452</v>
      </c>
      <c r="F263" s="132" t="s">
        <v>461</v>
      </c>
      <c r="G263" s="5">
        <v>3</v>
      </c>
    </row>
    <row r="264" spans="1:7" s="43" customFormat="1" ht="17.5" customHeight="1" x14ac:dyDescent="0.25">
      <c r="A264" s="179"/>
      <c r="B264" s="178"/>
      <c r="C264" s="178">
        <v>2021303120</v>
      </c>
      <c r="D264" s="178" t="s">
        <v>542</v>
      </c>
      <c r="E264" s="132" t="s">
        <v>237</v>
      </c>
      <c r="F264" s="132" t="s">
        <v>291</v>
      </c>
      <c r="G264" s="132">
        <v>2</v>
      </c>
    </row>
    <row r="265" spans="1:7" s="43" customFormat="1" ht="17.5" customHeight="1" x14ac:dyDescent="0.25">
      <c r="A265" s="179"/>
      <c r="B265" s="178"/>
      <c r="C265" s="178"/>
      <c r="D265" s="178"/>
      <c r="E265" s="132" t="s">
        <v>452</v>
      </c>
      <c r="F265" s="132" t="s">
        <v>461</v>
      </c>
      <c r="G265" s="132">
        <v>3</v>
      </c>
    </row>
    <row r="266" spans="1:7" s="43" customFormat="1" ht="17.5" customHeight="1" x14ac:dyDescent="0.25">
      <c r="A266" s="179"/>
      <c r="B266" s="178"/>
      <c r="C266" s="178"/>
      <c r="D266" s="178"/>
      <c r="E266" s="132" t="s">
        <v>453</v>
      </c>
      <c r="F266" s="132" t="s">
        <v>291</v>
      </c>
      <c r="G266" s="132">
        <v>2</v>
      </c>
    </row>
    <row r="267" spans="1:7" s="43" customFormat="1" ht="17.5" customHeight="1" x14ac:dyDescent="0.25">
      <c r="A267" s="179"/>
      <c r="B267" s="178"/>
      <c r="C267" s="178"/>
      <c r="D267" s="178"/>
      <c r="E267" s="132" t="s">
        <v>37</v>
      </c>
      <c r="F267" s="132" t="s">
        <v>462</v>
      </c>
      <c r="G267" s="132">
        <v>2</v>
      </c>
    </row>
    <row r="268" spans="1:7" s="43" customFormat="1" ht="17.5" customHeight="1" x14ac:dyDescent="0.25">
      <c r="A268" s="179"/>
      <c r="B268" s="178"/>
      <c r="C268" s="178">
        <v>2021303118</v>
      </c>
      <c r="D268" s="178" t="s">
        <v>543</v>
      </c>
      <c r="E268" s="132" t="s">
        <v>237</v>
      </c>
      <c r="F268" s="132" t="s">
        <v>291</v>
      </c>
      <c r="G268" s="132">
        <v>2</v>
      </c>
    </row>
    <row r="269" spans="1:7" s="43" customFormat="1" ht="17.5" customHeight="1" x14ac:dyDescent="0.25">
      <c r="A269" s="179"/>
      <c r="B269" s="178"/>
      <c r="C269" s="178"/>
      <c r="D269" s="178"/>
      <c r="E269" s="132" t="s">
        <v>452</v>
      </c>
      <c r="F269" s="132" t="s">
        <v>461</v>
      </c>
      <c r="G269" s="132">
        <v>3</v>
      </c>
    </row>
    <row r="270" spans="1:7" s="43" customFormat="1" ht="17.5" customHeight="1" x14ac:dyDescent="0.25">
      <c r="A270" s="179"/>
      <c r="B270" s="178"/>
      <c r="C270" s="178"/>
      <c r="D270" s="178"/>
      <c r="E270" s="132" t="s">
        <v>453</v>
      </c>
      <c r="F270" s="132" t="s">
        <v>291</v>
      </c>
      <c r="G270" s="132">
        <v>2</v>
      </c>
    </row>
    <row r="271" spans="1:7" s="43" customFormat="1" ht="17.5" customHeight="1" x14ac:dyDescent="0.25">
      <c r="A271" s="179"/>
      <c r="B271" s="178"/>
      <c r="C271" s="178"/>
      <c r="D271" s="178"/>
      <c r="E271" s="132" t="s">
        <v>37</v>
      </c>
      <c r="F271" s="132" t="s">
        <v>462</v>
      </c>
      <c r="G271" s="132">
        <v>2</v>
      </c>
    </row>
    <row r="272" spans="1:7" s="43" customFormat="1" ht="17.5" customHeight="1" x14ac:dyDescent="0.25">
      <c r="A272" s="179"/>
      <c r="B272" s="178"/>
      <c r="C272" s="178">
        <v>2021303119</v>
      </c>
      <c r="D272" s="178" t="s">
        <v>544</v>
      </c>
      <c r="E272" s="132" t="s">
        <v>237</v>
      </c>
      <c r="F272" s="132" t="s">
        <v>291</v>
      </c>
      <c r="G272" s="132">
        <v>2</v>
      </c>
    </row>
    <row r="273" spans="1:7" s="43" customFormat="1" ht="17.5" customHeight="1" x14ac:dyDescent="0.25">
      <c r="A273" s="179"/>
      <c r="B273" s="178"/>
      <c r="C273" s="178"/>
      <c r="D273" s="178"/>
      <c r="E273" s="132" t="s">
        <v>452</v>
      </c>
      <c r="F273" s="132" t="s">
        <v>461</v>
      </c>
      <c r="G273" s="132">
        <v>3</v>
      </c>
    </row>
    <row r="274" spans="1:7" s="43" customFormat="1" ht="17.5" customHeight="1" x14ac:dyDescent="0.25">
      <c r="A274" s="179"/>
      <c r="B274" s="178"/>
      <c r="C274" s="178"/>
      <c r="D274" s="178"/>
      <c r="E274" s="132" t="s">
        <v>453</v>
      </c>
      <c r="F274" s="132" t="s">
        <v>291</v>
      </c>
      <c r="G274" s="132">
        <v>2</v>
      </c>
    </row>
    <row r="275" spans="1:7" s="43" customFormat="1" ht="17.5" customHeight="1" x14ac:dyDescent="0.25">
      <c r="A275" s="179"/>
      <c r="B275" s="178"/>
      <c r="C275" s="178"/>
      <c r="D275" s="178"/>
      <c r="E275" s="132" t="s">
        <v>37</v>
      </c>
      <c r="F275" s="132" t="s">
        <v>462</v>
      </c>
      <c r="G275" s="132">
        <v>2</v>
      </c>
    </row>
    <row r="276" spans="1:7" s="43" customFormat="1" ht="17.5" customHeight="1" x14ac:dyDescent="0.25">
      <c r="A276" s="179"/>
      <c r="B276" s="178">
        <v>20213033</v>
      </c>
      <c r="C276" s="132">
        <v>2021303323</v>
      </c>
      <c r="D276" s="132" t="s">
        <v>545</v>
      </c>
      <c r="E276" s="132" t="s">
        <v>457</v>
      </c>
      <c r="F276" s="132" t="s">
        <v>291</v>
      </c>
      <c r="G276" s="132">
        <v>2</v>
      </c>
    </row>
    <row r="277" spans="1:7" s="43" customFormat="1" ht="17.5" customHeight="1" x14ac:dyDescent="0.25">
      <c r="A277" s="179"/>
      <c r="B277" s="178"/>
      <c r="C277" s="132">
        <v>2021303324</v>
      </c>
      <c r="D277" s="132" t="s">
        <v>546</v>
      </c>
      <c r="E277" s="132" t="s">
        <v>457</v>
      </c>
      <c r="F277" s="132" t="s">
        <v>462</v>
      </c>
      <c r="G277" s="132">
        <v>2</v>
      </c>
    </row>
    <row r="278" spans="1:7" s="43" customFormat="1" ht="17.5" customHeight="1" x14ac:dyDescent="0.25">
      <c r="A278" s="179"/>
      <c r="B278" s="178">
        <v>20213632</v>
      </c>
      <c r="C278" s="178">
        <v>2021363220</v>
      </c>
      <c r="D278" s="178" t="s">
        <v>277</v>
      </c>
      <c r="E278" s="132" t="s">
        <v>458</v>
      </c>
      <c r="F278" s="132" t="s">
        <v>462</v>
      </c>
      <c r="G278" s="132">
        <v>2</v>
      </c>
    </row>
    <row r="279" spans="1:7" s="43" customFormat="1" ht="17.5" customHeight="1" x14ac:dyDescent="0.25">
      <c r="A279" s="179"/>
      <c r="B279" s="178"/>
      <c r="C279" s="178"/>
      <c r="D279" s="178"/>
      <c r="E279" s="132" t="s">
        <v>547</v>
      </c>
      <c r="F279" s="132" t="s">
        <v>462</v>
      </c>
      <c r="G279" s="132">
        <v>2</v>
      </c>
    </row>
    <row r="280" spans="1:7" s="43" customFormat="1" ht="17.5" customHeight="1" x14ac:dyDescent="0.25">
      <c r="A280" s="179"/>
      <c r="B280" s="178"/>
      <c r="C280" s="178"/>
      <c r="D280" s="178"/>
      <c r="E280" s="132" t="s">
        <v>238</v>
      </c>
      <c r="F280" s="132" t="s">
        <v>556</v>
      </c>
      <c r="G280" s="132">
        <v>3</v>
      </c>
    </row>
    <row r="281" spans="1:7" s="43" customFormat="1" ht="17.5" customHeight="1" x14ac:dyDescent="0.25">
      <c r="A281" s="179"/>
      <c r="B281" s="178"/>
      <c r="C281" s="132">
        <v>2021363225</v>
      </c>
      <c r="D281" s="132" t="s">
        <v>548</v>
      </c>
      <c r="E281" s="132" t="s">
        <v>238</v>
      </c>
      <c r="F281" s="132" t="s">
        <v>556</v>
      </c>
      <c r="G281" s="132">
        <v>3</v>
      </c>
    </row>
    <row r="282" spans="1:7" s="43" customFormat="1" ht="17.5" customHeight="1" x14ac:dyDescent="0.25">
      <c r="A282" s="179"/>
      <c r="B282" s="178">
        <v>20213635</v>
      </c>
      <c r="C282" s="178">
        <v>2021363525</v>
      </c>
      <c r="D282" s="178" t="s">
        <v>549</v>
      </c>
      <c r="E282" s="132" t="s">
        <v>550</v>
      </c>
      <c r="F282" s="132" t="s">
        <v>462</v>
      </c>
      <c r="G282" s="132">
        <v>2</v>
      </c>
    </row>
    <row r="283" spans="1:7" s="43" customFormat="1" ht="17.5" customHeight="1" x14ac:dyDescent="0.25">
      <c r="A283" s="179"/>
      <c r="B283" s="178"/>
      <c r="C283" s="178"/>
      <c r="D283" s="178"/>
      <c r="E283" s="132" t="s">
        <v>37</v>
      </c>
      <c r="F283" s="132" t="s">
        <v>462</v>
      </c>
      <c r="G283" s="132">
        <v>2</v>
      </c>
    </row>
    <row r="284" spans="1:7" s="43" customFormat="1" ht="17.5" customHeight="1" x14ac:dyDescent="0.25">
      <c r="A284" s="179"/>
      <c r="B284" s="178"/>
      <c r="C284" s="132">
        <v>2021363511</v>
      </c>
      <c r="D284" s="132" t="s">
        <v>551</v>
      </c>
      <c r="E284" s="132" t="s">
        <v>37</v>
      </c>
      <c r="F284" s="132" t="s">
        <v>560</v>
      </c>
      <c r="G284" s="132">
        <v>1</v>
      </c>
    </row>
    <row r="285" spans="1:7" s="43" customFormat="1" ht="17.5" customHeight="1" x14ac:dyDescent="0.25">
      <c r="A285" s="179"/>
      <c r="B285" s="178"/>
      <c r="C285" s="178">
        <v>2021363518</v>
      </c>
      <c r="D285" s="178" t="s">
        <v>552</v>
      </c>
      <c r="E285" s="132" t="s">
        <v>550</v>
      </c>
      <c r="F285" s="132" t="s">
        <v>462</v>
      </c>
      <c r="G285" s="132">
        <v>2</v>
      </c>
    </row>
    <row r="286" spans="1:7" s="43" customFormat="1" ht="17.5" customHeight="1" x14ac:dyDescent="0.25">
      <c r="A286" s="179"/>
      <c r="B286" s="178"/>
      <c r="C286" s="178"/>
      <c r="D286" s="178"/>
      <c r="E286" s="132" t="s">
        <v>37</v>
      </c>
      <c r="F286" s="132" t="s">
        <v>462</v>
      </c>
      <c r="G286" s="132">
        <v>2</v>
      </c>
    </row>
    <row r="287" spans="1:7" s="43" customFormat="1" ht="17.5" customHeight="1" x14ac:dyDescent="0.25">
      <c r="A287" s="179"/>
      <c r="B287" s="178"/>
      <c r="C287" s="178">
        <v>2021363520</v>
      </c>
      <c r="D287" s="178" t="s">
        <v>553</v>
      </c>
      <c r="E287" s="132" t="s">
        <v>532</v>
      </c>
      <c r="F287" s="132" t="s">
        <v>464</v>
      </c>
      <c r="G287" s="132">
        <v>2</v>
      </c>
    </row>
    <row r="288" spans="1:7" s="43" customFormat="1" ht="17.5" customHeight="1" x14ac:dyDescent="0.25">
      <c r="A288" s="179"/>
      <c r="B288" s="178"/>
      <c r="C288" s="178"/>
      <c r="D288" s="178"/>
      <c r="E288" s="132" t="s">
        <v>554</v>
      </c>
      <c r="F288" s="132" t="s">
        <v>461</v>
      </c>
      <c r="G288" s="132">
        <v>3</v>
      </c>
    </row>
    <row r="289" spans="1:7" s="43" customFormat="1" ht="17.5" customHeight="1" x14ac:dyDescent="0.25">
      <c r="A289" s="179"/>
      <c r="B289" s="132">
        <v>20213642</v>
      </c>
      <c r="C289" s="132">
        <v>2021364246</v>
      </c>
      <c r="D289" s="132" t="s">
        <v>555</v>
      </c>
      <c r="E289" s="132" t="s">
        <v>537</v>
      </c>
      <c r="F289" s="132" t="s">
        <v>459</v>
      </c>
      <c r="G289" s="132">
        <v>2</v>
      </c>
    </row>
    <row r="290" spans="1:7" s="43" customFormat="1" ht="17.5" customHeight="1" x14ac:dyDescent="0.25">
      <c r="A290" s="251" t="s">
        <v>69</v>
      </c>
      <c r="B290" s="175">
        <v>20192331</v>
      </c>
      <c r="C290" s="175">
        <v>2019233114</v>
      </c>
      <c r="D290" s="175" t="s">
        <v>593</v>
      </c>
      <c r="E290" s="131" t="s">
        <v>594</v>
      </c>
      <c r="F290" s="96" t="s">
        <v>289</v>
      </c>
      <c r="G290" s="175">
        <v>4</v>
      </c>
    </row>
    <row r="291" spans="1:7" s="43" customFormat="1" ht="17.5" customHeight="1" x14ac:dyDescent="0.25">
      <c r="A291" s="252"/>
      <c r="B291" s="176"/>
      <c r="C291" s="190"/>
      <c r="D291" s="190"/>
      <c r="E291" s="131" t="s">
        <v>595</v>
      </c>
      <c r="F291" s="96" t="s">
        <v>289</v>
      </c>
      <c r="G291" s="190"/>
    </row>
    <row r="292" spans="1:7" s="43" customFormat="1" ht="17.5" customHeight="1" x14ac:dyDescent="0.25">
      <c r="A292" s="252"/>
      <c r="B292" s="176"/>
      <c r="C292" s="175">
        <v>2019233121</v>
      </c>
      <c r="D292" s="175" t="s">
        <v>596</v>
      </c>
      <c r="E292" s="131" t="s">
        <v>594</v>
      </c>
      <c r="F292" s="96" t="s">
        <v>289</v>
      </c>
      <c r="G292" s="175">
        <v>4</v>
      </c>
    </row>
    <row r="293" spans="1:7" s="43" customFormat="1" ht="17.5" customHeight="1" x14ac:dyDescent="0.25">
      <c r="A293" s="252"/>
      <c r="B293" s="176"/>
      <c r="C293" s="190"/>
      <c r="D293" s="190"/>
      <c r="E293" s="131" t="s">
        <v>595</v>
      </c>
      <c r="F293" s="96" t="s">
        <v>289</v>
      </c>
      <c r="G293" s="190"/>
    </row>
    <row r="294" spans="1:7" s="43" customFormat="1" ht="17.5" customHeight="1" x14ac:dyDescent="0.25">
      <c r="A294" s="252"/>
      <c r="B294" s="176"/>
      <c r="C294" s="175">
        <v>2019233113</v>
      </c>
      <c r="D294" s="175" t="s">
        <v>597</v>
      </c>
      <c r="E294" s="131" t="s">
        <v>594</v>
      </c>
      <c r="F294" s="96" t="s">
        <v>289</v>
      </c>
      <c r="G294" s="175">
        <v>4</v>
      </c>
    </row>
    <row r="295" spans="1:7" s="43" customFormat="1" ht="17.5" customHeight="1" x14ac:dyDescent="0.25">
      <c r="A295" s="252"/>
      <c r="B295" s="176"/>
      <c r="C295" s="190"/>
      <c r="D295" s="190"/>
      <c r="E295" s="131" t="s">
        <v>595</v>
      </c>
      <c r="F295" s="96" t="s">
        <v>289</v>
      </c>
      <c r="G295" s="190"/>
    </row>
    <row r="296" spans="1:7" s="43" customFormat="1" ht="17.5" customHeight="1" x14ac:dyDescent="0.25">
      <c r="A296" s="252"/>
      <c r="B296" s="176"/>
      <c r="C296" s="131">
        <v>2020233124</v>
      </c>
      <c r="D296" s="131" t="s">
        <v>598</v>
      </c>
      <c r="E296" s="132" t="s">
        <v>243</v>
      </c>
      <c r="F296" s="132" t="s">
        <v>287</v>
      </c>
      <c r="G296" s="131">
        <v>2</v>
      </c>
    </row>
    <row r="297" spans="1:7" s="43" customFormat="1" ht="17.5" customHeight="1" x14ac:dyDescent="0.25">
      <c r="A297" s="252"/>
      <c r="B297" s="177"/>
      <c r="C297" s="131">
        <v>2020233140</v>
      </c>
      <c r="D297" s="131" t="s">
        <v>599</v>
      </c>
      <c r="E297" s="132" t="s">
        <v>246</v>
      </c>
      <c r="F297" s="132" t="s">
        <v>289</v>
      </c>
      <c r="G297" s="131">
        <v>2</v>
      </c>
    </row>
    <row r="298" spans="1:7" s="43" customFormat="1" ht="17.5" customHeight="1" x14ac:dyDescent="0.25">
      <c r="A298" s="252"/>
      <c r="B298" s="175">
        <v>20202331</v>
      </c>
      <c r="C298" s="175">
        <v>2020233125</v>
      </c>
      <c r="D298" s="175" t="s">
        <v>600</v>
      </c>
      <c r="E298" s="132" t="s">
        <v>84</v>
      </c>
      <c r="F298" s="132" t="s">
        <v>291</v>
      </c>
      <c r="G298" s="175">
        <v>8</v>
      </c>
    </row>
    <row r="299" spans="1:7" ht="17.5" x14ac:dyDescent="0.25">
      <c r="A299" s="253"/>
      <c r="B299" s="194"/>
      <c r="C299" s="194"/>
      <c r="D299" s="194"/>
      <c r="E299" s="132" t="s">
        <v>243</v>
      </c>
      <c r="F299" s="132" t="s">
        <v>287</v>
      </c>
      <c r="G299" s="194"/>
    </row>
    <row r="300" spans="1:7" ht="17.5" x14ac:dyDescent="0.25">
      <c r="A300" s="253"/>
      <c r="B300" s="194"/>
      <c r="C300" s="194"/>
      <c r="D300" s="194"/>
      <c r="E300" s="132" t="s">
        <v>79</v>
      </c>
      <c r="F300" s="132" t="s">
        <v>289</v>
      </c>
      <c r="G300" s="194"/>
    </row>
    <row r="301" spans="1:7" ht="17.5" x14ac:dyDescent="0.25">
      <c r="A301" s="253"/>
      <c r="B301" s="194"/>
      <c r="C301" s="190"/>
      <c r="D301" s="190"/>
      <c r="E301" s="132" t="s">
        <v>601</v>
      </c>
      <c r="F301" s="132" t="s">
        <v>289</v>
      </c>
      <c r="G301" s="190"/>
    </row>
    <row r="302" spans="1:7" ht="17.5" x14ac:dyDescent="0.25">
      <c r="A302" s="253"/>
      <c r="B302" s="176"/>
      <c r="C302" s="166">
        <v>2018233103</v>
      </c>
      <c r="D302" s="166" t="s">
        <v>82</v>
      </c>
      <c r="E302" s="132" t="s">
        <v>602</v>
      </c>
      <c r="F302" s="132" t="s">
        <v>285</v>
      </c>
      <c r="G302" s="175">
        <v>6</v>
      </c>
    </row>
    <row r="303" spans="1:7" ht="17.5" x14ac:dyDescent="0.25">
      <c r="A303" s="253"/>
      <c r="B303" s="176"/>
      <c r="C303" s="165"/>
      <c r="D303" s="165"/>
      <c r="E303" s="132" t="s">
        <v>79</v>
      </c>
      <c r="F303" s="132" t="s">
        <v>289</v>
      </c>
      <c r="G303" s="194"/>
    </row>
    <row r="304" spans="1:7" ht="17.5" x14ac:dyDescent="0.25">
      <c r="A304" s="253"/>
      <c r="B304" s="176"/>
      <c r="C304" s="167"/>
      <c r="D304" s="167"/>
      <c r="E304" s="132" t="s">
        <v>601</v>
      </c>
      <c r="F304" s="132" t="s">
        <v>289</v>
      </c>
      <c r="G304" s="190"/>
    </row>
    <row r="305" spans="1:7" ht="17.5" x14ac:dyDescent="0.25">
      <c r="A305" s="253"/>
      <c r="B305" s="176"/>
      <c r="C305" s="166">
        <v>2020233114</v>
      </c>
      <c r="D305" s="166" t="s">
        <v>83</v>
      </c>
      <c r="E305" s="132" t="s">
        <v>84</v>
      </c>
      <c r="F305" s="132" t="s">
        <v>291</v>
      </c>
      <c r="G305" s="166">
        <v>4</v>
      </c>
    </row>
    <row r="306" spans="1:7" ht="17.5" x14ac:dyDescent="0.25">
      <c r="A306" s="253"/>
      <c r="B306" s="176"/>
      <c r="C306" s="167"/>
      <c r="D306" s="167"/>
      <c r="E306" s="132" t="s">
        <v>601</v>
      </c>
      <c r="F306" s="132" t="s">
        <v>291</v>
      </c>
      <c r="G306" s="167"/>
    </row>
    <row r="307" spans="1:7" ht="17.5" x14ac:dyDescent="0.25">
      <c r="A307" s="253"/>
      <c r="B307" s="176"/>
      <c r="C307" s="166">
        <v>2020233128</v>
      </c>
      <c r="D307" s="166" t="s">
        <v>245</v>
      </c>
      <c r="E307" s="132" t="s">
        <v>84</v>
      </c>
      <c r="F307" s="132" t="s">
        <v>291</v>
      </c>
      <c r="G307" s="166">
        <v>10</v>
      </c>
    </row>
    <row r="308" spans="1:7" ht="17.5" x14ac:dyDescent="0.25">
      <c r="A308" s="253"/>
      <c r="B308" s="176"/>
      <c r="C308" s="165"/>
      <c r="D308" s="165"/>
      <c r="E308" s="132" t="s">
        <v>84</v>
      </c>
      <c r="F308" s="132" t="s">
        <v>319</v>
      </c>
      <c r="G308" s="165"/>
    </row>
    <row r="309" spans="1:7" ht="17.5" x14ac:dyDescent="0.25">
      <c r="A309" s="253"/>
      <c r="B309" s="176"/>
      <c r="C309" s="165"/>
      <c r="D309" s="165"/>
      <c r="E309" s="132" t="s">
        <v>243</v>
      </c>
      <c r="F309" s="132" t="s">
        <v>287</v>
      </c>
      <c r="G309" s="165"/>
    </row>
    <row r="310" spans="1:7" ht="17.5" x14ac:dyDescent="0.25">
      <c r="A310" s="253"/>
      <c r="B310" s="176"/>
      <c r="C310" s="165"/>
      <c r="D310" s="165"/>
      <c r="E310" s="132" t="s">
        <v>79</v>
      </c>
      <c r="F310" s="132" t="s">
        <v>289</v>
      </c>
      <c r="G310" s="165"/>
    </row>
    <row r="311" spans="1:7" ht="17.5" x14ac:dyDescent="0.25">
      <c r="A311" s="250"/>
      <c r="B311" s="177"/>
      <c r="C311" s="167"/>
      <c r="D311" s="167"/>
      <c r="E311" s="132" t="s">
        <v>246</v>
      </c>
      <c r="F311" s="132" t="s">
        <v>289</v>
      </c>
      <c r="G311" s="167"/>
    </row>
    <row r="312" spans="1:7" ht="17.5" x14ac:dyDescent="0.25">
      <c r="A312" s="250"/>
      <c r="B312" s="166">
        <v>20202332</v>
      </c>
      <c r="C312" s="166">
        <v>2020233216</v>
      </c>
      <c r="D312" s="166" t="s">
        <v>247</v>
      </c>
      <c r="E312" s="132" t="s">
        <v>243</v>
      </c>
      <c r="F312" s="132" t="s">
        <v>287</v>
      </c>
      <c r="G312" s="166">
        <v>6</v>
      </c>
    </row>
    <row r="313" spans="1:7" ht="17.5" x14ac:dyDescent="0.25">
      <c r="A313" s="250"/>
      <c r="B313" s="165"/>
      <c r="C313" s="165"/>
      <c r="D313" s="165"/>
      <c r="E313" s="132" t="s">
        <v>601</v>
      </c>
      <c r="F313" s="132" t="s">
        <v>289</v>
      </c>
      <c r="G313" s="165"/>
    </row>
    <row r="314" spans="1:7" ht="17.5" x14ac:dyDescent="0.25">
      <c r="A314" s="250"/>
      <c r="B314" s="165"/>
      <c r="C314" s="167"/>
      <c r="D314" s="167"/>
      <c r="E314" s="132" t="s">
        <v>246</v>
      </c>
      <c r="F314" s="132" t="s">
        <v>289</v>
      </c>
      <c r="G314" s="167"/>
    </row>
    <row r="315" spans="1:7" ht="17.5" x14ac:dyDescent="0.25">
      <c r="A315" s="250"/>
      <c r="B315" s="176"/>
      <c r="C315" s="166">
        <v>2020233209</v>
      </c>
      <c r="D315" s="166" t="s">
        <v>240</v>
      </c>
      <c r="E315" s="132" t="s">
        <v>84</v>
      </c>
      <c r="F315" s="132" t="s">
        <v>291</v>
      </c>
      <c r="G315" s="166">
        <v>4</v>
      </c>
    </row>
    <row r="316" spans="1:7" ht="17.5" x14ac:dyDescent="0.25">
      <c r="A316" s="250"/>
      <c r="B316" s="177"/>
      <c r="C316" s="167"/>
      <c r="D316" s="167"/>
      <c r="E316" s="132" t="s">
        <v>601</v>
      </c>
      <c r="F316" s="132" t="s">
        <v>291</v>
      </c>
      <c r="G316" s="167"/>
    </row>
    <row r="317" spans="1:7" ht="17.5" x14ac:dyDescent="0.25">
      <c r="A317" s="250"/>
      <c r="B317" s="130">
        <v>20212331</v>
      </c>
      <c r="C317" s="130">
        <v>2021233114</v>
      </c>
      <c r="D317" s="130" t="s">
        <v>250</v>
      </c>
      <c r="E317" s="132" t="s">
        <v>252</v>
      </c>
      <c r="F317" s="96" t="s">
        <v>285</v>
      </c>
      <c r="G317" s="131">
        <v>2</v>
      </c>
    </row>
    <row r="318" spans="1:7" ht="17.5" x14ac:dyDescent="0.25">
      <c r="A318" s="250"/>
      <c r="B318" s="175">
        <v>20212332</v>
      </c>
      <c r="C318" s="175">
        <v>2021233202</v>
      </c>
      <c r="D318" s="175" t="s">
        <v>261</v>
      </c>
      <c r="E318" s="132" t="s">
        <v>603</v>
      </c>
      <c r="F318" s="96" t="s">
        <v>291</v>
      </c>
      <c r="G318" s="175">
        <v>4</v>
      </c>
    </row>
    <row r="319" spans="1:7" ht="17.5" x14ac:dyDescent="0.25">
      <c r="A319" s="250"/>
      <c r="B319" s="190"/>
      <c r="C319" s="190"/>
      <c r="D319" s="190"/>
      <c r="E319" s="132" t="s">
        <v>249</v>
      </c>
      <c r="F319" s="96" t="s">
        <v>291</v>
      </c>
      <c r="G319" s="190"/>
    </row>
    <row r="320" spans="1:7" ht="17.5" x14ac:dyDescent="0.25">
      <c r="A320" s="254"/>
      <c r="B320" s="131">
        <v>20212333</v>
      </c>
      <c r="C320" s="131">
        <v>2021233328</v>
      </c>
      <c r="D320" s="131" t="s">
        <v>604</v>
      </c>
      <c r="E320" s="132" t="s">
        <v>116</v>
      </c>
      <c r="F320" s="96" t="s">
        <v>291</v>
      </c>
      <c r="G320" s="131">
        <v>2</v>
      </c>
    </row>
    <row r="321" spans="1:6" ht="17.5" x14ac:dyDescent="0.25">
      <c r="A321" s="45"/>
      <c r="B321" s="45"/>
      <c r="C321" s="45"/>
      <c r="D321" s="45"/>
      <c r="E321" s="45"/>
      <c r="F321" s="45"/>
    </row>
    <row r="322" spans="1:6" ht="17.5" x14ac:dyDescent="0.25">
      <c r="A322" s="45"/>
      <c r="B322" s="45"/>
      <c r="C322" s="45"/>
      <c r="D322" s="45"/>
      <c r="E322" s="45"/>
      <c r="F322" s="45"/>
    </row>
    <row r="323" spans="1:6" ht="17.5" x14ac:dyDescent="0.25">
      <c r="A323" s="45"/>
      <c r="B323" s="45"/>
      <c r="C323" s="45"/>
      <c r="D323" s="45"/>
      <c r="E323" s="45"/>
      <c r="F323" s="45"/>
    </row>
    <row r="324" spans="1:6" ht="17.5" x14ac:dyDescent="0.25">
      <c r="A324" s="45"/>
      <c r="B324" s="45"/>
      <c r="C324" s="45"/>
      <c r="D324" s="45"/>
      <c r="E324" s="45"/>
      <c r="F324" s="45"/>
    </row>
    <row r="325" spans="1:6" ht="17.5" x14ac:dyDescent="0.25">
      <c r="A325" s="45"/>
      <c r="B325" s="45"/>
      <c r="C325" s="45"/>
      <c r="D325" s="45"/>
      <c r="E325" s="45"/>
      <c r="F325" s="45"/>
    </row>
    <row r="326" spans="1:6" ht="17.5" x14ac:dyDescent="0.25">
      <c r="A326" s="45"/>
      <c r="B326" s="45"/>
      <c r="C326" s="45"/>
      <c r="D326" s="45"/>
      <c r="E326" s="45"/>
      <c r="F326" s="45"/>
    </row>
    <row r="327" spans="1:6" ht="17.5" x14ac:dyDescent="0.25">
      <c r="A327" s="45"/>
      <c r="B327" s="45"/>
      <c r="C327" s="45"/>
      <c r="D327" s="45"/>
      <c r="E327" s="45"/>
      <c r="F327" s="45"/>
    </row>
    <row r="328" spans="1:6" ht="17.5" x14ac:dyDescent="0.25">
      <c r="A328" s="45"/>
      <c r="B328" s="45"/>
      <c r="C328" s="45"/>
      <c r="D328" s="45"/>
      <c r="E328" s="45"/>
      <c r="F328" s="45"/>
    </row>
    <row r="329" spans="1:6" ht="17.5" x14ac:dyDescent="0.25">
      <c r="A329" s="45"/>
      <c r="B329" s="45"/>
      <c r="C329" s="45"/>
      <c r="D329" s="45"/>
      <c r="E329" s="45"/>
      <c r="F329" s="45"/>
    </row>
    <row r="330" spans="1:6" ht="17.5" x14ac:dyDescent="0.25">
      <c r="A330" s="45"/>
      <c r="B330" s="45"/>
      <c r="C330" s="45"/>
      <c r="D330" s="45"/>
      <c r="E330" s="45"/>
      <c r="F330" s="45"/>
    </row>
    <row r="331" spans="1:6" ht="17.5" x14ac:dyDescent="0.25">
      <c r="A331" s="45"/>
      <c r="B331" s="45"/>
      <c r="C331" s="45"/>
      <c r="D331" s="45"/>
      <c r="E331" s="45"/>
      <c r="F331" s="45"/>
    </row>
    <row r="332" spans="1:6" ht="17.5" x14ac:dyDescent="0.25">
      <c r="A332" s="45"/>
      <c r="B332" s="45"/>
      <c r="C332" s="45"/>
      <c r="D332" s="45"/>
      <c r="E332" s="45"/>
      <c r="F332" s="45"/>
    </row>
    <row r="333" spans="1:6" ht="17.5" x14ac:dyDescent="0.25">
      <c r="A333" s="45"/>
      <c r="B333" s="45"/>
      <c r="C333" s="45"/>
      <c r="D333" s="45"/>
      <c r="E333" s="45"/>
      <c r="F333" s="45"/>
    </row>
    <row r="334" spans="1:6" ht="17.5" x14ac:dyDescent="0.25">
      <c r="A334" s="45"/>
      <c r="B334" s="45"/>
      <c r="C334" s="45"/>
      <c r="D334" s="45"/>
      <c r="E334" s="45"/>
      <c r="F334" s="45"/>
    </row>
    <row r="335" spans="1:6" ht="17.5" x14ac:dyDescent="0.25">
      <c r="A335" s="45"/>
      <c r="B335" s="45"/>
      <c r="C335" s="45"/>
      <c r="D335" s="45"/>
      <c r="E335" s="45"/>
      <c r="F335" s="45"/>
    </row>
    <row r="336" spans="1:6" ht="17.5" x14ac:dyDescent="0.25">
      <c r="A336" s="45"/>
      <c r="B336" s="45"/>
      <c r="C336" s="45"/>
      <c r="D336" s="45"/>
      <c r="E336" s="45"/>
      <c r="F336" s="45"/>
    </row>
    <row r="337" spans="1:6" ht="17.5" x14ac:dyDescent="0.25">
      <c r="A337" s="45"/>
      <c r="B337" s="45"/>
      <c r="C337" s="45"/>
      <c r="D337" s="45"/>
      <c r="E337" s="45"/>
      <c r="F337" s="45"/>
    </row>
    <row r="338" spans="1:6" ht="17.5" x14ac:dyDescent="0.25">
      <c r="A338" s="45"/>
      <c r="B338" s="45"/>
      <c r="C338" s="45"/>
      <c r="D338" s="45"/>
      <c r="E338" s="45"/>
      <c r="F338" s="45"/>
    </row>
    <row r="339" spans="1:6" ht="17.5" x14ac:dyDescent="0.25">
      <c r="A339" s="45"/>
      <c r="B339" s="45"/>
      <c r="C339" s="45"/>
      <c r="D339" s="45"/>
      <c r="E339" s="45"/>
      <c r="F339" s="45"/>
    </row>
    <row r="340" spans="1:6" ht="17.5" x14ac:dyDescent="0.25">
      <c r="A340" s="45"/>
      <c r="B340" s="45"/>
      <c r="C340" s="45"/>
      <c r="D340" s="45"/>
      <c r="E340" s="45"/>
      <c r="F340" s="45"/>
    </row>
    <row r="341" spans="1:6" ht="17.5" x14ac:dyDescent="0.25">
      <c r="A341" s="45"/>
      <c r="B341" s="45"/>
      <c r="C341" s="45"/>
      <c r="D341" s="45"/>
      <c r="E341" s="45"/>
      <c r="F341" s="45"/>
    </row>
    <row r="342" spans="1:6" ht="17.5" x14ac:dyDescent="0.25">
      <c r="A342" s="45"/>
      <c r="B342" s="45"/>
      <c r="C342" s="45"/>
      <c r="D342" s="45"/>
      <c r="E342" s="45"/>
      <c r="F342" s="45"/>
    </row>
    <row r="343" spans="1:6" ht="17.5" x14ac:dyDescent="0.25">
      <c r="A343" s="45"/>
      <c r="B343" s="45"/>
      <c r="C343" s="45"/>
      <c r="D343" s="45"/>
      <c r="E343" s="45"/>
      <c r="F343" s="45"/>
    </row>
    <row r="344" spans="1:6" ht="17.5" x14ac:dyDescent="0.25">
      <c r="A344" s="45"/>
      <c r="B344" s="45"/>
      <c r="C344" s="45"/>
      <c r="D344" s="45"/>
      <c r="E344" s="45"/>
      <c r="F344" s="45"/>
    </row>
    <row r="345" spans="1:6" ht="17.5" x14ac:dyDescent="0.25">
      <c r="A345" s="45"/>
      <c r="B345" s="45"/>
      <c r="C345" s="45"/>
      <c r="D345" s="45"/>
      <c r="E345" s="45"/>
      <c r="F345" s="45"/>
    </row>
    <row r="346" spans="1:6" ht="17.5" x14ac:dyDescent="0.25">
      <c r="A346" s="45"/>
      <c r="B346" s="45"/>
      <c r="C346" s="45"/>
      <c r="D346" s="45"/>
      <c r="E346" s="45"/>
      <c r="F346" s="45"/>
    </row>
    <row r="347" spans="1:6" ht="17.5" x14ac:dyDescent="0.25">
      <c r="A347" s="45"/>
      <c r="B347" s="45"/>
      <c r="C347" s="45"/>
      <c r="D347" s="45"/>
      <c r="E347" s="45"/>
      <c r="F347" s="45"/>
    </row>
    <row r="348" spans="1:6" ht="17.5" x14ac:dyDescent="0.25">
      <c r="A348" s="45"/>
      <c r="B348" s="45"/>
      <c r="C348" s="45"/>
      <c r="D348" s="45"/>
      <c r="E348" s="45"/>
      <c r="F348" s="45"/>
    </row>
    <row r="349" spans="1:6" ht="17.5" x14ac:dyDescent="0.25">
      <c r="A349" s="45"/>
      <c r="B349" s="45"/>
      <c r="C349" s="45"/>
      <c r="D349" s="45"/>
      <c r="E349" s="45"/>
      <c r="F349" s="45"/>
    </row>
    <row r="350" spans="1:6" ht="17.5" x14ac:dyDescent="0.25">
      <c r="A350" s="45"/>
      <c r="B350" s="45"/>
      <c r="C350" s="45"/>
      <c r="D350" s="45"/>
      <c r="E350" s="45"/>
      <c r="F350" s="45"/>
    </row>
    <row r="351" spans="1:6" ht="17.5" x14ac:dyDescent="0.25">
      <c r="A351" s="45"/>
      <c r="B351" s="45"/>
      <c r="C351" s="45"/>
      <c r="D351" s="45"/>
      <c r="E351" s="45"/>
      <c r="F351" s="45"/>
    </row>
    <row r="352" spans="1:6" ht="17.5" x14ac:dyDescent="0.25">
      <c r="A352" s="45"/>
      <c r="B352" s="45"/>
      <c r="C352" s="45"/>
      <c r="D352" s="45"/>
      <c r="E352" s="45"/>
      <c r="F352" s="45"/>
    </row>
    <row r="353" spans="1:6" ht="17.5" x14ac:dyDescent="0.25">
      <c r="A353" s="45"/>
      <c r="B353" s="45"/>
      <c r="C353" s="45"/>
      <c r="D353" s="45"/>
      <c r="E353" s="45"/>
      <c r="F353" s="45"/>
    </row>
    <row r="354" spans="1:6" ht="17.5" x14ac:dyDescent="0.25">
      <c r="A354" s="45"/>
      <c r="B354" s="45"/>
      <c r="C354" s="45"/>
      <c r="D354" s="45"/>
      <c r="E354" s="45"/>
      <c r="F354" s="45"/>
    </row>
    <row r="355" spans="1:6" ht="17.5" x14ac:dyDescent="0.25">
      <c r="A355" s="45"/>
      <c r="B355" s="45"/>
      <c r="C355" s="45"/>
      <c r="D355" s="45"/>
      <c r="E355" s="45"/>
      <c r="F355" s="45"/>
    </row>
    <row r="356" spans="1:6" ht="17.5" x14ac:dyDescent="0.25">
      <c r="A356" s="45"/>
      <c r="B356" s="45"/>
      <c r="C356" s="45"/>
      <c r="D356" s="45"/>
      <c r="E356" s="45"/>
      <c r="F356" s="45"/>
    </row>
    <row r="357" spans="1:6" ht="17.5" x14ac:dyDescent="0.25">
      <c r="A357" s="45"/>
      <c r="B357" s="45"/>
      <c r="C357" s="45"/>
      <c r="D357" s="45"/>
      <c r="E357" s="45"/>
      <c r="F357" s="45"/>
    </row>
    <row r="358" spans="1:6" ht="17.5" x14ac:dyDescent="0.25">
      <c r="A358" s="45"/>
      <c r="B358" s="45"/>
      <c r="C358" s="45"/>
      <c r="D358" s="45"/>
      <c r="E358" s="45"/>
      <c r="F358" s="45"/>
    </row>
    <row r="359" spans="1:6" ht="17.5" x14ac:dyDescent="0.25">
      <c r="A359" s="45"/>
      <c r="B359" s="45"/>
      <c r="C359" s="45"/>
      <c r="D359" s="45"/>
      <c r="E359" s="45"/>
      <c r="F359" s="45"/>
    </row>
    <row r="360" spans="1:6" ht="17.5" x14ac:dyDescent="0.25">
      <c r="A360" s="45"/>
      <c r="B360" s="45"/>
      <c r="C360" s="45"/>
      <c r="D360" s="45"/>
      <c r="E360" s="45"/>
      <c r="F360" s="45"/>
    </row>
    <row r="361" spans="1:6" ht="17.5" x14ac:dyDescent="0.25">
      <c r="A361" s="45"/>
      <c r="B361" s="45"/>
      <c r="C361" s="45"/>
      <c r="D361" s="45"/>
      <c r="E361" s="45"/>
      <c r="F361" s="45"/>
    </row>
    <row r="362" spans="1:6" ht="17.5" x14ac:dyDescent="0.25">
      <c r="A362" s="45"/>
      <c r="B362" s="45"/>
      <c r="C362" s="45"/>
      <c r="D362" s="45"/>
      <c r="E362" s="45"/>
      <c r="F362" s="45"/>
    </row>
    <row r="363" spans="1:6" ht="17.5" x14ac:dyDescent="0.25">
      <c r="A363" s="45"/>
      <c r="B363" s="45"/>
      <c r="C363" s="45"/>
      <c r="D363" s="45"/>
      <c r="E363" s="45"/>
      <c r="F363" s="45"/>
    </row>
    <row r="364" spans="1:6" ht="17.5" x14ac:dyDescent="0.25">
      <c r="A364" s="45"/>
      <c r="B364" s="45"/>
      <c r="C364" s="45"/>
      <c r="D364" s="45"/>
      <c r="E364" s="45"/>
      <c r="F364" s="45"/>
    </row>
    <row r="365" spans="1:6" ht="17.5" x14ac:dyDescent="0.25">
      <c r="A365" s="45"/>
      <c r="B365" s="45"/>
      <c r="C365" s="45"/>
      <c r="D365" s="45"/>
      <c r="E365" s="45"/>
      <c r="F365" s="45"/>
    </row>
    <row r="366" spans="1:6" ht="17.5" x14ac:dyDescent="0.25">
      <c r="A366" s="45"/>
      <c r="B366" s="45"/>
      <c r="C366" s="45"/>
      <c r="D366" s="45"/>
      <c r="E366" s="45"/>
      <c r="F366" s="45"/>
    </row>
    <row r="367" spans="1:6" ht="17.5" x14ac:dyDescent="0.25">
      <c r="A367" s="45"/>
      <c r="B367" s="45"/>
      <c r="C367" s="45"/>
      <c r="D367" s="45"/>
      <c r="E367" s="45"/>
      <c r="F367" s="45"/>
    </row>
    <row r="368" spans="1:6" ht="17.5" x14ac:dyDescent="0.25">
      <c r="A368" s="45"/>
      <c r="B368" s="45"/>
      <c r="C368" s="45"/>
      <c r="D368" s="45"/>
      <c r="E368" s="45"/>
      <c r="F368" s="45"/>
    </row>
    <row r="369" spans="1:6" ht="17.5" x14ac:dyDescent="0.25">
      <c r="A369" s="45"/>
      <c r="B369" s="45"/>
      <c r="C369" s="45"/>
      <c r="D369" s="45"/>
      <c r="E369" s="45"/>
      <c r="F369" s="45"/>
    </row>
    <row r="370" spans="1:6" ht="17.5" x14ac:dyDescent="0.25">
      <c r="A370" s="45"/>
      <c r="B370" s="45"/>
      <c r="C370" s="45"/>
      <c r="D370" s="45"/>
      <c r="E370" s="45"/>
      <c r="F370" s="45"/>
    </row>
    <row r="371" spans="1:6" ht="17.5" x14ac:dyDescent="0.25">
      <c r="A371" s="45"/>
      <c r="B371" s="45"/>
      <c r="C371" s="45"/>
      <c r="D371" s="45"/>
      <c r="E371" s="45"/>
      <c r="F371" s="45"/>
    </row>
    <row r="372" spans="1:6" ht="17.5" x14ac:dyDescent="0.25">
      <c r="A372" s="45"/>
      <c r="B372" s="45"/>
      <c r="C372" s="45"/>
      <c r="D372" s="45"/>
      <c r="E372" s="45"/>
      <c r="F372" s="45"/>
    </row>
    <row r="373" spans="1:6" ht="17.5" x14ac:dyDescent="0.25">
      <c r="A373" s="45"/>
      <c r="B373" s="45"/>
      <c r="C373" s="45"/>
      <c r="D373" s="45"/>
      <c r="E373" s="45"/>
      <c r="F373" s="45"/>
    </row>
    <row r="374" spans="1:6" ht="17.5" x14ac:dyDescent="0.25">
      <c r="A374" s="45"/>
      <c r="B374" s="45"/>
      <c r="C374" s="45"/>
      <c r="D374" s="45"/>
      <c r="E374" s="45"/>
      <c r="F374" s="45"/>
    </row>
    <row r="375" spans="1:6" ht="17.5" x14ac:dyDescent="0.25">
      <c r="A375" s="45"/>
      <c r="B375" s="45"/>
      <c r="C375" s="45"/>
      <c r="D375" s="45"/>
      <c r="E375" s="45"/>
      <c r="F375" s="45"/>
    </row>
    <row r="376" spans="1:6" ht="17.5" x14ac:dyDescent="0.25">
      <c r="A376" s="45"/>
      <c r="B376" s="45"/>
      <c r="C376" s="45"/>
      <c r="D376" s="45"/>
      <c r="E376" s="45"/>
      <c r="F376" s="45"/>
    </row>
    <row r="377" spans="1:6" ht="17.5" x14ac:dyDescent="0.25">
      <c r="A377" s="45"/>
      <c r="B377" s="45"/>
      <c r="C377" s="45"/>
      <c r="D377" s="45"/>
      <c r="E377" s="45"/>
      <c r="F377" s="45"/>
    </row>
    <row r="378" spans="1:6" ht="17.5" x14ac:dyDescent="0.25">
      <c r="A378" s="45"/>
      <c r="B378" s="45"/>
      <c r="C378" s="45"/>
      <c r="D378" s="45"/>
      <c r="E378" s="45"/>
      <c r="F378" s="45"/>
    </row>
    <row r="379" spans="1:6" ht="17.5" x14ac:dyDescent="0.25">
      <c r="A379" s="45"/>
      <c r="B379" s="45"/>
      <c r="C379" s="45"/>
      <c r="D379" s="45"/>
      <c r="E379" s="45"/>
      <c r="F379" s="45"/>
    </row>
    <row r="380" spans="1:6" ht="17.5" x14ac:dyDescent="0.25">
      <c r="A380" s="45"/>
      <c r="B380" s="45"/>
      <c r="C380" s="45"/>
      <c r="D380" s="45"/>
      <c r="E380" s="45"/>
      <c r="F380" s="45"/>
    </row>
    <row r="381" spans="1:6" ht="17.5" x14ac:dyDescent="0.25">
      <c r="A381" s="45"/>
      <c r="B381" s="45"/>
      <c r="C381" s="45"/>
      <c r="D381" s="45"/>
      <c r="E381" s="45"/>
      <c r="F381" s="45"/>
    </row>
    <row r="382" spans="1:6" ht="17.5" x14ac:dyDescent="0.25">
      <c r="A382" s="45"/>
      <c r="B382" s="45"/>
      <c r="C382" s="45"/>
      <c r="D382" s="45"/>
      <c r="E382" s="45"/>
      <c r="F382" s="45"/>
    </row>
    <row r="383" spans="1:6" ht="17.5" x14ac:dyDescent="0.25">
      <c r="A383" s="45"/>
      <c r="B383" s="45"/>
      <c r="C383" s="45"/>
      <c r="D383" s="45"/>
      <c r="E383" s="45"/>
      <c r="F383" s="45"/>
    </row>
    <row r="384" spans="1:6" ht="17.5" x14ac:dyDescent="0.25">
      <c r="A384" s="45"/>
      <c r="B384" s="45"/>
      <c r="C384" s="45"/>
      <c r="D384" s="45"/>
      <c r="E384" s="45"/>
      <c r="F384" s="45"/>
    </row>
    <row r="385" spans="1:6" ht="17.5" x14ac:dyDescent="0.25">
      <c r="A385" s="45"/>
      <c r="B385" s="45"/>
      <c r="C385" s="45"/>
      <c r="D385" s="45"/>
      <c r="E385" s="45"/>
      <c r="F385" s="45"/>
    </row>
    <row r="386" spans="1:6" ht="17.5" x14ac:dyDescent="0.25">
      <c r="A386" s="45"/>
      <c r="B386" s="45"/>
      <c r="C386" s="45"/>
      <c r="D386" s="45"/>
      <c r="E386" s="45"/>
      <c r="F386" s="45"/>
    </row>
    <row r="387" spans="1:6" ht="17.5" x14ac:dyDescent="0.25">
      <c r="A387" s="45"/>
      <c r="B387" s="45"/>
      <c r="C387" s="45"/>
      <c r="D387" s="45"/>
      <c r="E387" s="45"/>
      <c r="F387" s="45"/>
    </row>
    <row r="388" spans="1:6" ht="17.5" x14ac:dyDescent="0.25">
      <c r="A388" s="45"/>
      <c r="B388" s="45"/>
      <c r="C388" s="45"/>
      <c r="D388" s="45"/>
      <c r="E388" s="45"/>
      <c r="F388" s="45"/>
    </row>
    <row r="389" spans="1:6" ht="17.5" x14ac:dyDescent="0.25">
      <c r="A389" s="45"/>
      <c r="B389" s="45"/>
      <c r="C389" s="45"/>
      <c r="D389" s="45"/>
      <c r="E389" s="45"/>
      <c r="F389" s="45"/>
    </row>
    <row r="390" spans="1:6" ht="17.5" x14ac:dyDescent="0.25">
      <c r="A390" s="45"/>
      <c r="B390" s="45"/>
      <c r="C390" s="45"/>
      <c r="D390" s="45"/>
      <c r="E390" s="45"/>
      <c r="F390" s="45"/>
    </row>
    <row r="391" spans="1:6" ht="17.5" x14ac:dyDescent="0.25">
      <c r="A391" s="45"/>
      <c r="B391" s="45"/>
      <c r="C391" s="45"/>
      <c r="D391" s="45"/>
      <c r="E391" s="45"/>
      <c r="F391" s="45"/>
    </row>
    <row r="392" spans="1:6" ht="17.5" x14ac:dyDescent="0.25">
      <c r="A392" s="45"/>
      <c r="B392" s="45"/>
      <c r="C392" s="45"/>
      <c r="D392" s="45"/>
      <c r="E392" s="45"/>
      <c r="F392" s="45"/>
    </row>
    <row r="393" spans="1:6" ht="17.5" x14ac:dyDescent="0.25">
      <c r="A393" s="45"/>
      <c r="B393" s="45"/>
      <c r="C393" s="45"/>
      <c r="D393" s="45"/>
      <c r="E393" s="45"/>
      <c r="F393" s="45"/>
    </row>
    <row r="394" spans="1:6" ht="17.5" x14ac:dyDescent="0.25">
      <c r="A394" s="45"/>
      <c r="B394" s="45"/>
      <c r="C394" s="45"/>
      <c r="D394" s="45"/>
      <c r="E394" s="45"/>
      <c r="F394" s="45"/>
    </row>
    <row r="395" spans="1:6" ht="17.5" x14ac:dyDescent="0.25">
      <c r="A395" s="45"/>
      <c r="B395" s="45"/>
      <c r="C395" s="45"/>
      <c r="D395" s="45"/>
      <c r="E395" s="45"/>
      <c r="F395" s="45"/>
    </row>
    <row r="396" spans="1:6" ht="17.5" x14ac:dyDescent="0.25">
      <c r="A396" s="45"/>
      <c r="B396" s="45"/>
      <c r="C396" s="45"/>
      <c r="D396" s="45"/>
      <c r="E396" s="45"/>
      <c r="F396" s="45"/>
    </row>
    <row r="397" spans="1:6" ht="17.5" x14ac:dyDescent="0.25">
      <c r="A397" s="45"/>
      <c r="B397" s="45"/>
      <c r="C397" s="45"/>
      <c r="D397" s="45"/>
      <c r="E397" s="45"/>
      <c r="F397" s="45"/>
    </row>
    <row r="398" spans="1:6" ht="17.5" x14ac:dyDescent="0.25">
      <c r="A398" s="45"/>
      <c r="B398" s="45"/>
      <c r="C398" s="45"/>
      <c r="D398" s="45"/>
      <c r="E398" s="45"/>
      <c r="F398" s="45"/>
    </row>
    <row r="399" spans="1:6" ht="17.5" x14ac:dyDescent="0.25">
      <c r="A399" s="45"/>
      <c r="B399" s="45"/>
      <c r="C399" s="45"/>
      <c r="D399" s="45"/>
      <c r="E399" s="45"/>
      <c r="F399" s="45"/>
    </row>
    <row r="400" spans="1:6" ht="17.5" x14ac:dyDescent="0.25">
      <c r="A400" s="45"/>
      <c r="B400" s="45"/>
      <c r="C400" s="45"/>
      <c r="D400" s="45"/>
      <c r="E400" s="45"/>
      <c r="F400" s="45"/>
    </row>
    <row r="401" spans="1:6" ht="17.5" x14ac:dyDescent="0.25">
      <c r="A401" s="45"/>
      <c r="B401" s="45"/>
      <c r="C401" s="45"/>
      <c r="D401" s="45"/>
      <c r="E401" s="45"/>
      <c r="F401" s="45"/>
    </row>
    <row r="402" spans="1:6" ht="17.5" x14ac:dyDescent="0.25">
      <c r="A402" s="45"/>
      <c r="B402" s="45"/>
      <c r="C402" s="45"/>
      <c r="D402" s="45"/>
      <c r="E402" s="45"/>
      <c r="F402" s="45"/>
    </row>
  </sheetData>
  <autoFilter ref="A2:I298" xr:uid="{00000000-0009-0000-0000-000004000000}"/>
  <mergeCells count="260">
    <mergeCell ref="C315:C316"/>
    <mergeCell ref="D315:D316"/>
    <mergeCell ref="G315:G316"/>
    <mergeCell ref="B318:B319"/>
    <mergeCell ref="C318:C319"/>
    <mergeCell ref="D318:D319"/>
    <mergeCell ref="G318:G319"/>
    <mergeCell ref="A290:A320"/>
    <mergeCell ref="B298:B311"/>
    <mergeCell ref="B312:B316"/>
    <mergeCell ref="C305:C306"/>
    <mergeCell ref="D305:D306"/>
    <mergeCell ref="G305:G306"/>
    <mergeCell ref="C307:C311"/>
    <mergeCell ref="D307:D311"/>
    <mergeCell ref="G307:G311"/>
    <mergeCell ref="C312:C314"/>
    <mergeCell ref="D312:D314"/>
    <mergeCell ref="G312:G314"/>
    <mergeCell ref="B276:B277"/>
    <mergeCell ref="B278:B281"/>
    <mergeCell ref="C278:C280"/>
    <mergeCell ref="D278:D280"/>
    <mergeCell ref="B282:B288"/>
    <mergeCell ref="C282:C283"/>
    <mergeCell ref="D282:D283"/>
    <mergeCell ref="C285:C286"/>
    <mergeCell ref="D285:D286"/>
    <mergeCell ref="C287:C288"/>
    <mergeCell ref="D287:D288"/>
    <mergeCell ref="B249:B258"/>
    <mergeCell ref="C249:C258"/>
    <mergeCell ref="D249:D258"/>
    <mergeCell ref="B259:B262"/>
    <mergeCell ref="C259:C260"/>
    <mergeCell ref="D259:D260"/>
    <mergeCell ref="B263:B275"/>
    <mergeCell ref="C264:C267"/>
    <mergeCell ref="D264:D267"/>
    <mergeCell ref="C268:C271"/>
    <mergeCell ref="D268:D271"/>
    <mergeCell ref="C272:C275"/>
    <mergeCell ref="D272:D275"/>
    <mergeCell ref="B235:B236"/>
    <mergeCell ref="B237:B240"/>
    <mergeCell ref="B241:B248"/>
    <mergeCell ref="C241:C242"/>
    <mergeCell ref="D241:D242"/>
    <mergeCell ref="C243:C244"/>
    <mergeCell ref="D243:D244"/>
    <mergeCell ref="C245:C246"/>
    <mergeCell ref="D245:D246"/>
    <mergeCell ref="C247:C248"/>
    <mergeCell ref="D247:D248"/>
    <mergeCell ref="B227:B234"/>
    <mergeCell ref="C227:C229"/>
    <mergeCell ref="D227:D229"/>
    <mergeCell ref="G227:G229"/>
    <mergeCell ref="C230:C231"/>
    <mergeCell ref="D230:D231"/>
    <mergeCell ref="G230:G231"/>
    <mergeCell ref="C232:C234"/>
    <mergeCell ref="D232:D234"/>
    <mergeCell ref="G232:G234"/>
    <mergeCell ref="B204:B205"/>
    <mergeCell ref="C204:C205"/>
    <mergeCell ref="D204:D205"/>
    <mergeCell ref="B207:B226"/>
    <mergeCell ref="C207:C210"/>
    <mergeCell ref="D207:D210"/>
    <mergeCell ref="G207:G210"/>
    <mergeCell ref="C211:C214"/>
    <mergeCell ref="D211:D214"/>
    <mergeCell ref="G211:G214"/>
    <mergeCell ref="C215:C218"/>
    <mergeCell ref="D215:D218"/>
    <mergeCell ref="G215:G218"/>
    <mergeCell ref="C219:C222"/>
    <mergeCell ref="D219:D222"/>
    <mergeCell ref="G219:G222"/>
    <mergeCell ref="C223:C226"/>
    <mergeCell ref="D223:D226"/>
    <mergeCell ref="G223:G226"/>
    <mergeCell ref="B191:B195"/>
    <mergeCell ref="C192:C195"/>
    <mergeCell ref="D192:D195"/>
    <mergeCell ref="G192:G195"/>
    <mergeCell ref="B196:B202"/>
    <mergeCell ref="C196:C199"/>
    <mergeCell ref="D196:D199"/>
    <mergeCell ref="G196:G199"/>
    <mergeCell ref="C201:C202"/>
    <mergeCell ref="D201:D202"/>
    <mergeCell ref="G201:G202"/>
    <mergeCell ref="B175:B177"/>
    <mergeCell ref="B178:B190"/>
    <mergeCell ref="C178:C179"/>
    <mergeCell ref="D178:D179"/>
    <mergeCell ref="C180:C181"/>
    <mergeCell ref="D180:D181"/>
    <mergeCell ref="G180:G181"/>
    <mergeCell ref="C182:C190"/>
    <mergeCell ref="D182:D190"/>
    <mergeCell ref="G182:G190"/>
    <mergeCell ref="C167:C168"/>
    <mergeCell ref="D167:D168"/>
    <mergeCell ref="G167:G168"/>
    <mergeCell ref="B169:B174"/>
    <mergeCell ref="C169:C170"/>
    <mergeCell ref="D169:D170"/>
    <mergeCell ref="G169:G170"/>
    <mergeCell ref="C171:C172"/>
    <mergeCell ref="D171:D172"/>
    <mergeCell ref="C173:C174"/>
    <mergeCell ref="D173:D174"/>
    <mergeCell ref="G173:G174"/>
    <mergeCell ref="B145:B146"/>
    <mergeCell ref="C145:C146"/>
    <mergeCell ref="D145:D146"/>
    <mergeCell ref="B85:B87"/>
    <mergeCell ref="C85:C86"/>
    <mergeCell ref="D85:D86"/>
    <mergeCell ref="B148:B149"/>
    <mergeCell ref="B151:B168"/>
    <mergeCell ref="C151:C152"/>
    <mergeCell ref="D151:D152"/>
    <mergeCell ref="C153:C154"/>
    <mergeCell ref="D153:D154"/>
    <mergeCell ref="C155:C156"/>
    <mergeCell ref="D155:D156"/>
    <mergeCell ref="C157:C158"/>
    <mergeCell ref="D157:D158"/>
    <mergeCell ref="C159:C160"/>
    <mergeCell ref="D159:D160"/>
    <mergeCell ref="C161:C162"/>
    <mergeCell ref="D161:D162"/>
    <mergeCell ref="C163:C164"/>
    <mergeCell ref="D163:D164"/>
    <mergeCell ref="C165:C166"/>
    <mergeCell ref="D165:D166"/>
    <mergeCell ref="B125:B131"/>
    <mergeCell ref="C125:C129"/>
    <mergeCell ref="D125:D129"/>
    <mergeCell ref="C130:C131"/>
    <mergeCell ref="D130:D131"/>
    <mergeCell ref="B133:B135"/>
    <mergeCell ref="C133:C135"/>
    <mergeCell ref="D133:D135"/>
    <mergeCell ref="B137:B144"/>
    <mergeCell ref="C137:C141"/>
    <mergeCell ref="D137:D141"/>
    <mergeCell ref="C142:C143"/>
    <mergeCell ref="D142:D143"/>
    <mergeCell ref="C112:C114"/>
    <mergeCell ref="D112:D114"/>
    <mergeCell ref="B115:B116"/>
    <mergeCell ref="B118:B122"/>
    <mergeCell ref="C120:C121"/>
    <mergeCell ref="D120:D121"/>
    <mergeCell ref="B123:B124"/>
    <mergeCell ref="C123:C124"/>
    <mergeCell ref="D123:D124"/>
    <mergeCell ref="G171:G172"/>
    <mergeCell ref="G178:G179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B74:B80"/>
    <mergeCell ref="C76:C80"/>
    <mergeCell ref="D76:D80"/>
    <mergeCell ref="G76:G80"/>
    <mergeCell ref="B81:B82"/>
    <mergeCell ref="B88:B92"/>
    <mergeCell ref="C88:C89"/>
    <mergeCell ref="D88:D89"/>
    <mergeCell ref="B93:B102"/>
    <mergeCell ref="C93:C98"/>
    <mergeCell ref="D93:D98"/>
    <mergeCell ref="C99:C100"/>
    <mergeCell ref="D99:D100"/>
    <mergeCell ref="C101:C102"/>
    <mergeCell ref="D101:D102"/>
    <mergeCell ref="B103:B108"/>
    <mergeCell ref="C104:C108"/>
    <mergeCell ref="D104:D108"/>
    <mergeCell ref="B109:B111"/>
    <mergeCell ref="B112:B114"/>
    <mergeCell ref="B62:B65"/>
    <mergeCell ref="C62:C64"/>
    <mergeCell ref="D62:D64"/>
    <mergeCell ref="G62:G64"/>
    <mergeCell ref="B66:B67"/>
    <mergeCell ref="C66:C67"/>
    <mergeCell ref="D66:D67"/>
    <mergeCell ref="G66:G67"/>
    <mergeCell ref="B68:B73"/>
    <mergeCell ref="B40:B41"/>
    <mergeCell ref="B42:B53"/>
    <mergeCell ref="C42:C44"/>
    <mergeCell ref="D42:D44"/>
    <mergeCell ref="G42:G44"/>
    <mergeCell ref="C47:C53"/>
    <mergeCell ref="D47:D53"/>
    <mergeCell ref="G47:G53"/>
    <mergeCell ref="B55:B61"/>
    <mergeCell ref="B28:B29"/>
    <mergeCell ref="B30:B35"/>
    <mergeCell ref="C30:C31"/>
    <mergeCell ref="D30:D31"/>
    <mergeCell ref="G30:G31"/>
    <mergeCell ref="C32:C34"/>
    <mergeCell ref="D32:D34"/>
    <mergeCell ref="G32:G34"/>
    <mergeCell ref="B37:B39"/>
    <mergeCell ref="C38:C39"/>
    <mergeCell ref="D38:D39"/>
    <mergeCell ref="G38:G39"/>
    <mergeCell ref="C7:C14"/>
    <mergeCell ref="D7:D14"/>
    <mergeCell ref="G7:G14"/>
    <mergeCell ref="C15:C17"/>
    <mergeCell ref="D15:D17"/>
    <mergeCell ref="G15:G17"/>
    <mergeCell ref="B19:B27"/>
    <mergeCell ref="C19:C21"/>
    <mergeCell ref="D19:D21"/>
    <mergeCell ref="G19:G21"/>
    <mergeCell ref="C22:C27"/>
    <mergeCell ref="D22:D27"/>
    <mergeCell ref="G22:G27"/>
    <mergeCell ref="A1:G1"/>
    <mergeCell ref="A3:A84"/>
    <mergeCell ref="A85:A147"/>
    <mergeCell ref="A148:A289"/>
    <mergeCell ref="B3:B6"/>
    <mergeCell ref="C3:C6"/>
    <mergeCell ref="D3:D6"/>
    <mergeCell ref="G3:G6"/>
    <mergeCell ref="B7:B18"/>
    <mergeCell ref="C298:C301"/>
    <mergeCell ref="D298:D301"/>
    <mergeCell ref="G298:G301"/>
    <mergeCell ref="C302:C304"/>
    <mergeCell ref="D302:D304"/>
    <mergeCell ref="G302:G304"/>
    <mergeCell ref="B290:B297"/>
    <mergeCell ref="C290:C291"/>
    <mergeCell ref="D290:D291"/>
    <mergeCell ref="G290:G291"/>
    <mergeCell ref="C292:C293"/>
    <mergeCell ref="D292:D293"/>
    <mergeCell ref="G292:G293"/>
    <mergeCell ref="C294:C295"/>
    <mergeCell ref="D294:D295"/>
    <mergeCell ref="G294:G295"/>
  </mergeCells>
  <phoneticPr fontId="35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topLeftCell="A2" workbookViewId="0">
      <selection activeCell="A5" sqref="A5:A8"/>
    </sheetView>
  </sheetViews>
  <sheetFormatPr defaultColWidth="9" defaultRowHeight="14" x14ac:dyDescent="0.25"/>
  <cols>
    <col min="1" max="1" width="24" style="23" customWidth="1"/>
    <col min="2" max="2" width="15.1796875" style="23" customWidth="1"/>
    <col min="3" max="3" width="18.6328125" style="23" customWidth="1"/>
    <col min="4" max="4" width="14.453125" style="23" customWidth="1"/>
    <col min="5" max="5" width="35.1796875" style="23" customWidth="1"/>
    <col min="6" max="6" width="21" style="23" customWidth="1"/>
    <col min="7" max="7" width="14.54296875" style="23" customWidth="1"/>
    <col min="8" max="8" width="32.36328125" style="23" bestFit="1" customWidth="1"/>
    <col min="9" max="16384" width="9" style="23"/>
  </cols>
  <sheetData>
    <row r="1" spans="1:8" s="39" customFormat="1" ht="23" x14ac:dyDescent="0.25">
      <c r="A1" s="148" t="s">
        <v>38</v>
      </c>
      <c r="B1" s="198"/>
      <c r="C1" s="198"/>
      <c r="D1" s="198"/>
      <c r="E1" s="198"/>
      <c r="F1" s="198"/>
      <c r="G1" s="198"/>
      <c r="H1" s="198"/>
    </row>
    <row r="2" spans="1:8" s="40" customFormat="1" ht="21" x14ac:dyDescent="0.25">
      <c r="A2" s="41" t="s">
        <v>15</v>
      </c>
      <c r="B2" s="13" t="s">
        <v>17</v>
      </c>
      <c r="C2" s="13" t="s">
        <v>24</v>
      </c>
      <c r="D2" s="13" t="s">
        <v>26</v>
      </c>
      <c r="E2" s="13" t="s">
        <v>25</v>
      </c>
      <c r="F2" s="13" t="s">
        <v>39</v>
      </c>
      <c r="G2" s="42" t="s">
        <v>40</v>
      </c>
      <c r="H2" s="13" t="s">
        <v>22</v>
      </c>
    </row>
    <row r="3" spans="1:8" s="39" customFormat="1" ht="17.5" x14ac:dyDescent="0.25">
      <c r="A3" s="14" t="s">
        <v>1</v>
      </c>
      <c r="B3" s="199" t="s">
        <v>253</v>
      </c>
      <c r="C3" s="200"/>
      <c r="D3" s="200"/>
      <c r="E3" s="200"/>
      <c r="F3" s="200"/>
      <c r="G3" s="200"/>
      <c r="H3" s="201"/>
    </row>
    <row r="4" spans="1:8" s="39" customFormat="1" ht="17.5" x14ac:dyDescent="0.25">
      <c r="A4" s="104" t="s">
        <v>2</v>
      </c>
      <c r="B4" s="202"/>
      <c r="C4" s="203"/>
      <c r="D4" s="203"/>
      <c r="E4" s="203"/>
      <c r="F4" s="203"/>
      <c r="G4" s="203"/>
      <c r="H4" s="204"/>
    </row>
    <row r="5" spans="1:8" s="94" customFormat="1" ht="17.5" x14ac:dyDescent="0.25">
      <c r="A5" s="166" t="s">
        <v>68</v>
      </c>
      <c r="B5" s="185">
        <v>20213632</v>
      </c>
      <c r="C5" s="132">
        <v>2021363243</v>
      </c>
      <c r="D5" s="132" t="s">
        <v>441</v>
      </c>
      <c r="E5" s="132" t="s">
        <v>238</v>
      </c>
      <c r="F5" s="132" t="s">
        <v>76</v>
      </c>
      <c r="G5" s="132">
        <v>11.4</v>
      </c>
      <c r="H5" s="132" t="s">
        <v>278</v>
      </c>
    </row>
    <row r="6" spans="1:8" s="112" customFormat="1" ht="17.5" x14ac:dyDescent="0.25">
      <c r="A6" s="176"/>
      <c r="B6" s="186"/>
      <c r="C6" s="132">
        <v>2021363240</v>
      </c>
      <c r="D6" s="132" t="s">
        <v>442</v>
      </c>
      <c r="E6" s="132" t="s">
        <v>238</v>
      </c>
      <c r="F6" s="132" t="s">
        <v>76</v>
      </c>
      <c r="G6" s="132">
        <v>11.4</v>
      </c>
      <c r="H6" s="132" t="s">
        <v>278</v>
      </c>
    </row>
    <row r="7" spans="1:8" s="112" customFormat="1" ht="17.5" x14ac:dyDescent="0.25">
      <c r="A7" s="176"/>
      <c r="B7" s="186"/>
      <c r="C7" s="132">
        <v>2021363241</v>
      </c>
      <c r="D7" s="132" t="s">
        <v>443</v>
      </c>
      <c r="E7" s="132" t="s">
        <v>238</v>
      </c>
      <c r="F7" s="132" t="s">
        <v>76</v>
      </c>
      <c r="G7" s="132">
        <v>11.4</v>
      </c>
      <c r="H7" s="132" t="s">
        <v>278</v>
      </c>
    </row>
    <row r="8" spans="1:8" s="112" customFormat="1" ht="17.5" x14ac:dyDescent="0.25">
      <c r="A8" s="177"/>
      <c r="B8" s="187"/>
      <c r="C8" s="132">
        <v>2021363242</v>
      </c>
      <c r="D8" s="132" t="s">
        <v>444</v>
      </c>
      <c r="E8" s="132" t="s">
        <v>238</v>
      </c>
      <c r="F8" s="132" t="s">
        <v>76</v>
      </c>
      <c r="G8" s="132">
        <v>11.4</v>
      </c>
      <c r="H8" s="132" t="s">
        <v>278</v>
      </c>
    </row>
    <row r="9" spans="1:8" s="39" customFormat="1" ht="17.5" x14ac:dyDescent="0.25">
      <c r="A9" s="239" t="s">
        <v>4</v>
      </c>
      <c r="B9" s="175">
        <v>20202331</v>
      </c>
      <c r="C9" s="131">
        <v>2020233137</v>
      </c>
      <c r="D9" s="131" t="s">
        <v>605</v>
      </c>
      <c r="E9" s="136" t="s">
        <v>601</v>
      </c>
      <c r="F9" s="132" t="s">
        <v>76</v>
      </c>
      <c r="G9" s="132">
        <v>11.1</v>
      </c>
      <c r="H9" s="132" t="s">
        <v>606</v>
      </c>
    </row>
    <row r="10" spans="1:8" ht="17.5" x14ac:dyDescent="0.25">
      <c r="A10" s="178"/>
      <c r="B10" s="176"/>
      <c r="C10" s="131">
        <v>2020233138</v>
      </c>
      <c r="D10" s="131" t="s">
        <v>607</v>
      </c>
      <c r="E10" s="136" t="s">
        <v>601</v>
      </c>
      <c r="F10" s="132" t="s">
        <v>76</v>
      </c>
      <c r="G10" s="132">
        <v>11.1</v>
      </c>
      <c r="H10" s="132" t="s">
        <v>606</v>
      </c>
    </row>
    <row r="11" spans="1:8" ht="17.5" x14ac:dyDescent="0.25">
      <c r="A11" s="178"/>
      <c r="B11" s="176"/>
      <c r="C11" s="175">
        <v>2020233140</v>
      </c>
      <c r="D11" s="175" t="s">
        <v>599</v>
      </c>
      <c r="E11" s="136" t="s">
        <v>601</v>
      </c>
      <c r="F11" s="132" t="s">
        <v>76</v>
      </c>
      <c r="G11" s="132">
        <v>11.1</v>
      </c>
      <c r="H11" s="132" t="s">
        <v>606</v>
      </c>
    </row>
    <row r="12" spans="1:8" ht="17.5" x14ac:dyDescent="0.25">
      <c r="A12" s="178"/>
      <c r="B12" s="176"/>
      <c r="C12" s="177"/>
      <c r="D12" s="177"/>
      <c r="E12" s="136" t="s">
        <v>79</v>
      </c>
      <c r="F12" s="132" t="s">
        <v>76</v>
      </c>
      <c r="G12" s="132">
        <v>11.5</v>
      </c>
      <c r="H12" s="132" t="s">
        <v>608</v>
      </c>
    </row>
    <row r="13" spans="1:8" ht="17.5" x14ac:dyDescent="0.25">
      <c r="A13" s="178"/>
      <c r="B13" s="177"/>
      <c r="C13" s="131">
        <v>2020233118</v>
      </c>
      <c r="D13" s="131" t="s">
        <v>244</v>
      </c>
      <c r="E13" s="136" t="s">
        <v>79</v>
      </c>
      <c r="F13" s="132" t="s">
        <v>76</v>
      </c>
      <c r="G13" s="132">
        <v>11.5</v>
      </c>
      <c r="H13" s="131" t="s">
        <v>606</v>
      </c>
    </row>
    <row r="14" spans="1:8" ht="17.5" x14ac:dyDescent="0.25">
      <c r="A14" s="178"/>
      <c r="B14" s="166">
        <v>20202332</v>
      </c>
      <c r="C14" s="131">
        <v>2020233228</v>
      </c>
      <c r="D14" s="131" t="s">
        <v>609</v>
      </c>
      <c r="E14" s="136" t="s">
        <v>79</v>
      </c>
      <c r="F14" s="132" t="s">
        <v>76</v>
      </c>
      <c r="G14" s="244" t="s">
        <v>611</v>
      </c>
      <c r="H14" s="132" t="s">
        <v>610</v>
      </c>
    </row>
    <row r="15" spans="1:8" ht="17.5" x14ac:dyDescent="0.25">
      <c r="A15" s="178"/>
      <c r="B15" s="176"/>
      <c r="C15" s="175">
        <v>2020233209</v>
      </c>
      <c r="D15" s="175" t="s">
        <v>240</v>
      </c>
      <c r="E15" s="136" t="s">
        <v>84</v>
      </c>
      <c r="F15" s="132" t="s">
        <v>76</v>
      </c>
      <c r="G15" s="244" t="s">
        <v>613</v>
      </c>
      <c r="H15" s="132" t="s">
        <v>612</v>
      </c>
    </row>
    <row r="16" spans="1:8" ht="17.5" x14ac:dyDescent="0.25">
      <c r="A16" s="178"/>
      <c r="B16" s="176"/>
      <c r="C16" s="177"/>
      <c r="D16" s="177"/>
      <c r="E16" s="136" t="s">
        <v>243</v>
      </c>
      <c r="F16" s="132" t="s">
        <v>76</v>
      </c>
      <c r="G16" s="244" t="s">
        <v>614</v>
      </c>
      <c r="H16" s="132" t="s">
        <v>612</v>
      </c>
    </row>
    <row r="17" spans="1:8" ht="17.5" x14ac:dyDescent="0.25">
      <c r="A17" s="178"/>
      <c r="B17" s="177"/>
      <c r="C17" s="131">
        <v>2020233201</v>
      </c>
      <c r="D17" s="131" t="s">
        <v>615</v>
      </c>
      <c r="E17" s="136" t="s">
        <v>246</v>
      </c>
      <c r="F17" s="132" t="s">
        <v>76</v>
      </c>
      <c r="G17" s="244" t="s">
        <v>616</v>
      </c>
      <c r="H17" s="132" t="s">
        <v>610</v>
      </c>
    </row>
    <row r="18" spans="1:8" ht="17.5" x14ac:dyDescent="0.25">
      <c r="B18" s="259"/>
      <c r="C18" s="257"/>
      <c r="D18" s="257"/>
      <c r="E18" s="258"/>
      <c r="F18" s="259"/>
      <c r="G18" s="261"/>
      <c r="H18" s="255"/>
    </row>
    <row r="19" spans="1:8" ht="17.5" x14ac:dyDescent="0.25">
      <c r="B19" s="259"/>
      <c r="C19" s="257"/>
      <c r="D19" s="257"/>
      <c r="E19" s="258"/>
      <c r="F19" s="259"/>
      <c r="G19" s="261"/>
      <c r="H19" s="255"/>
    </row>
    <row r="20" spans="1:8" ht="17.5" x14ac:dyDescent="0.25">
      <c r="B20" s="259"/>
      <c r="C20" s="257"/>
      <c r="D20" s="257"/>
      <c r="E20" s="258"/>
      <c r="F20" s="259"/>
      <c r="G20" s="261"/>
      <c r="H20" s="255"/>
    </row>
    <row r="21" spans="1:8" x14ac:dyDescent="0.25">
      <c r="B21" s="255"/>
      <c r="C21" s="255"/>
      <c r="D21" s="255"/>
      <c r="E21" s="255"/>
      <c r="F21" s="255"/>
      <c r="G21" s="255"/>
      <c r="H21" s="255"/>
    </row>
    <row r="22" spans="1:8" x14ac:dyDescent="0.25">
      <c r="B22" s="255"/>
      <c r="C22" s="255"/>
      <c r="D22" s="255"/>
      <c r="E22" s="255"/>
      <c r="F22" s="255"/>
      <c r="G22" s="255"/>
      <c r="H22" s="255"/>
    </row>
    <row r="25" spans="1:8" x14ac:dyDescent="0.25">
      <c r="A25" s="255"/>
      <c r="B25" s="255"/>
      <c r="C25" s="255"/>
      <c r="D25" s="255"/>
      <c r="E25" s="255"/>
      <c r="F25" s="255"/>
      <c r="G25" s="255"/>
      <c r="H25" s="255"/>
    </row>
    <row r="26" spans="1:8" x14ac:dyDescent="0.25">
      <c r="A26" s="255"/>
      <c r="B26" s="255"/>
      <c r="C26" s="255"/>
      <c r="D26" s="255"/>
      <c r="E26" s="255"/>
      <c r="F26" s="255"/>
      <c r="G26" s="255"/>
      <c r="H26" s="255"/>
    </row>
    <row r="27" spans="1:8" ht="17.5" x14ac:dyDescent="0.25">
      <c r="A27" s="255"/>
      <c r="B27" s="256"/>
      <c r="C27" s="257"/>
      <c r="D27" s="257"/>
      <c r="E27" s="258"/>
      <c r="F27" s="259"/>
      <c r="G27" s="259"/>
      <c r="H27" s="255"/>
    </row>
    <row r="28" spans="1:8" ht="17.5" x14ac:dyDescent="0.25">
      <c r="A28" s="255"/>
      <c r="B28" s="256"/>
      <c r="C28" s="257"/>
      <c r="D28" s="257"/>
      <c r="E28" s="258"/>
      <c r="F28" s="259"/>
      <c r="G28" s="259"/>
      <c r="H28" s="255"/>
    </row>
    <row r="29" spans="1:8" ht="17.5" x14ac:dyDescent="0.25">
      <c r="A29" s="255"/>
      <c r="B29" s="256"/>
      <c r="C29" s="257"/>
      <c r="D29" s="257"/>
      <c r="E29" s="258"/>
      <c r="F29" s="259"/>
      <c r="G29" s="259"/>
      <c r="H29" s="255"/>
    </row>
    <row r="30" spans="1:8" ht="17.5" x14ac:dyDescent="0.25">
      <c r="A30" s="255"/>
      <c r="B30" s="256"/>
      <c r="C30" s="257"/>
      <c r="D30" s="257"/>
      <c r="E30" s="258"/>
      <c r="F30" s="259"/>
      <c r="G30" s="259"/>
      <c r="H30" s="255"/>
    </row>
    <row r="31" spans="1:8" ht="17.5" x14ac:dyDescent="0.25">
      <c r="A31" s="255"/>
      <c r="B31" s="259"/>
      <c r="C31" s="257"/>
      <c r="D31" s="257"/>
      <c r="E31" s="258"/>
      <c r="F31" s="257"/>
      <c r="G31" s="260"/>
      <c r="H31" s="255"/>
    </row>
    <row r="32" spans="1:8" ht="17.5" x14ac:dyDescent="0.25">
      <c r="A32" s="255"/>
      <c r="B32" s="259"/>
      <c r="C32" s="257"/>
      <c r="D32" s="257"/>
      <c r="E32" s="258"/>
      <c r="F32" s="259"/>
      <c r="G32" s="261"/>
      <c r="H32" s="255"/>
    </row>
    <row r="33" spans="1:8" ht="17.5" x14ac:dyDescent="0.25">
      <c r="A33" s="255"/>
      <c r="B33" s="259"/>
      <c r="C33" s="257"/>
      <c r="D33" s="257"/>
      <c r="E33" s="258"/>
      <c r="F33" s="259"/>
      <c r="G33" s="261"/>
      <c r="H33" s="255"/>
    </row>
    <row r="34" spans="1:8" ht="17.5" x14ac:dyDescent="0.25">
      <c r="A34" s="255"/>
      <c r="B34" s="259"/>
      <c r="C34" s="257"/>
      <c r="D34" s="257"/>
      <c r="E34" s="258"/>
      <c r="F34" s="259"/>
      <c r="G34" s="261"/>
      <c r="H34" s="255"/>
    </row>
    <row r="35" spans="1:8" ht="17.5" x14ac:dyDescent="0.25">
      <c r="A35" s="255"/>
      <c r="B35" s="259"/>
      <c r="C35" s="257"/>
      <c r="D35" s="257"/>
      <c r="E35" s="258"/>
      <c r="F35" s="259"/>
      <c r="G35" s="261"/>
      <c r="H35" s="255"/>
    </row>
    <row r="36" spans="1:8" x14ac:dyDescent="0.25">
      <c r="A36" s="255"/>
      <c r="B36" s="255"/>
      <c r="C36" s="255"/>
      <c r="D36" s="255"/>
      <c r="E36" s="255"/>
      <c r="F36" s="255"/>
      <c r="G36" s="255"/>
      <c r="H36" s="255"/>
    </row>
    <row r="37" spans="1:8" x14ac:dyDescent="0.25">
      <c r="A37" s="255"/>
      <c r="B37" s="255"/>
      <c r="C37" s="255"/>
      <c r="D37" s="255"/>
      <c r="E37" s="255"/>
      <c r="F37" s="255"/>
      <c r="G37" s="255"/>
      <c r="H37" s="255"/>
    </row>
    <row r="38" spans="1:8" x14ac:dyDescent="0.25">
      <c r="A38" s="255"/>
      <c r="B38" s="255"/>
      <c r="C38" s="255"/>
      <c r="D38" s="255"/>
      <c r="E38" s="255"/>
      <c r="F38" s="255"/>
      <c r="G38" s="255"/>
      <c r="H38" s="255"/>
    </row>
  </sheetData>
  <mergeCells count="11">
    <mergeCell ref="A1:H1"/>
    <mergeCell ref="B5:B8"/>
    <mergeCell ref="A5:A8"/>
    <mergeCell ref="B3:H4"/>
    <mergeCell ref="A9:A17"/>
    <mergeCell ref="B9:B13"/>
    <mergeCell ref="B14:B17"/>
    <mergeCell ref="C11:C12"/>
    <mergeCell ref="D11:D12"/>
    <mergeCell ref="C15:C16"/>
    <mergeCell ref="D15:D16"/>
  </mergeCells>
  <phoneticPr fontId="35" type="noConversion"/>
  <pageMargins left="0.75" right="0.75" top="1" bottom="1" header="0.5" footer="0.5"/>
  <pageSetup paperSize="9" orientation="portrait" r:id="rId1"/>
  <ignoredErrors>
    <ignoredError sqref="G14:G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3"/>
  <sheetViews>
    <sheetView zoomScale="85" zoomScaleNormal="85" workbookViewId="0">
      <selection activeCell="C3" sqref="C3:R11"/>
    </sheetView>
  </sheetViews>
  <sheetFormatPr defaultColWidth="9" defaultRowHeight="14" x14ac:dyDescent="0.25"/>
  <cols>
    <col min="1" max="1" width="20.36328125" style="23" customWidth="1"/>
    <col min="2" max="2" width="7.36328125" style="29" customWidth="1"/>
    <col min="3" max="3" width="13.6328125" style="23" customWidth="1"/>
    <col min="4" max="4" width="10" style="23" customWidth="1"/>
    <col min="5" max="13" width="9" style="23"/>
    <col min="14" max="14" width="9.54296875" style="23" customWidth="1"/>
    <col min="15" max="15" width="9.08984375" style="23" customWidth="1"/>
    <col min="16" max="16" width="17.08984375" style="23" customWidth="1"/>
    <col min="17" max="17" width="33.90625" style="23" customWidth="1"/>
    <col min="18" max="18" width="24" style="23" customWidth="1"/>
    <col min="19" max="16384" width="9" style="23"/>
  </cols>
  <sheetData>
    <row r="1" spans="1:23" s="11" customFormat="1" ht="23" x14ac:dyDescent="0.25">
      <c r="A1" s="205" t="s">
        <v>41</v>
      </c>
      <c r="B1" s="206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35"/>
      <c r="T1" s="35"/>
    </row>
    <row r="2" spans="1:23" s="28" customFormat="1" ht="63" x14ac:dyDescent="0.25">
      <c r="A2" s="13" t="s">
        <v>15</v>
      </c>
      <c r="B2" s="13" t="s">
        <v>16</v>
      </c>
      <c r="C2" s="13" t="s">
        <v>17</v>
      </c>
      <c r="D2" s="30" t="s">
        <v>42</v>
      </c>
      <c r="E2" s="30" t="s">
        <v>43</v>
      </c>
      <c r="F2" s="30" t="s">
        <v>44</v>
      </c>
      <c r="G2" s="30" t="s">
        <v>45</v>
      </c>
      <c r="H2" s="30" t="s">
        <v>46</v>
      </c>
      <c r="I2" s="30" t="s">
        <v>47</v>
      </c>
      <c r="J2" s="30" t="s">
        <v>48</v>
      </c>
      <c r="K2" s="30" t="s">
        <v>49</v>
      </c>
      <c r="L2" s="30" t="s">
        <v>50</v>
      </c>
      <c r="M2" s="30" t="s">
        <v>51</v>
      </c>
      <c r="N2" s="30" t="s">
        <v>52</v>
      </c>
      <c r="O2" s="33" t="s">
        <v>53</v>
      </c>
      <c r="P2" s="30" t="s">
        <v>54</v>
      </c>
      <c r="Q2" s="13" t="s">
        <v>22</v>
      </c>
      <c r="R2" s="13" t="s">
        <v>55</v>
      </c>
      <c r="S2" s="36"/>
    </row>
    <row r="3" spans="1:23" s="11" customFormat="1" ht="15.65" customHeight="1" x14ac:dyDescent="0.25">
      <c r="A3" s="208" t="s">
        <v>1</v>
      </c>
      <c r="B3" s="31">
        <v>1</v>
      </c>
      <c r="C3" s="6">
        <v>20212131</v>
      </c>
      <c r="D3" s="131" t="s">
        <v>56</v>
      </c>
      <c r="E3" s="131" t="s">
        <v>56</v>
      </c>
      <c r="F3" s="131">
        <v>4.8</v>
      </c>
      <c r="G3" s="131">
        <v>5</v>
      </c>
      <c r="H3" s="131">
        <v>5</v>
      </c>
      <c r="I3" s="131">
        <v>5</v>
      </c>
      <c r="J3" s="131">
        <v>5</v>
      </c>
      <c r="K3" s="131">
        <v>5</v>
      </c>
      <c r="L3" s="131">
        <v>4.8</v>
      </c>
      <c r="M3" s="131">
        <v>5</v>
      </c>
      <c r="N3" s="131">
        <f>SUM(F3:M3)</f>
        <v>39.6</v>
      </c>
      <c r="O3" s="34">
        <f>AVERAGE(F3:M3)</f>
        <v>4.95</v>
      </c>
      <c r="P3" s="131">
        <f>_xlfn.RANK.EQ(O3,O:O,0)</f>
        <v>17</v>
      </c>
      <c r="Q3" s="131"/>
      <c r="R3" s="131"/>
      <c r="S3" s="37"/>
    </row>
    <row r="4" spans="1:23" s="11" customFormat="1" ht="17.5" x14ac:dyDescent="0.25">
      <c r="A4" s="209"/>
      <c r="B4" s="31">
        <v>2</v>
      </c>
      <c r="C4" s="6">
        <v>20212132</v>
      </c>
      <c r="D4" s="131" t="s">
        <v>56</v>
      </c>
      <c r="E4" s="131" t="s">
        <v>56</v>
      </c>
      <c r="F4" s="131">
        <v>5</v>
      </c>
      <c r="G4" s="131">
        <v>5</v>
      </c>
      <c r="H4" s="131">
        <v>5</v>
      </c>
      <c r="I4" s="131">
        <v>5</v>
      </c>
      <c r="J4" s="131">
        <v>5</v>
      </c>
      <c r="K4" s="131">
        <v>5</v>
      </c>
      <c r="L4" s="131">
        <v>5</v>
      </c>
      <c r="M4" s="131">
        <v>5</v>
      </c>
      <c r="N4" s="131">
        <f t="shared" ref="N4:N11" si="0">SUM(F4:M4)</f>
        <v>40</v>
      </c>
      <c r="O4" s="34">
        <f t="shared" ref="O4:O11" si="1">AVERAGE(F4:M4)</f>
        <v>5</v>
      </c>
      <c r="P4" s="131">
        <f t="shared" ref="P4:P11" si="2">_xlfn.RANK.EQ(O4,O:O,0)</f>
        <v>8</v>
      </c>
      <c r="Q4" s="131"/>
      <c r="R4" s="131"/>
      <c r="S4" s="37"/>
    </row>
    <row r="5" spans="1:23" s="11" customFormat="1" ht="17.5" x14ac:dyDescent="0.25">
      <c r="A5" s="209"/>
      <c r="B5" s="31">
        <v>3</v>
      </c>
      <c r="C5" s="6">
        <v>20212133</v>
      </c>
      <c r="D5" s="131" t="s">
        <v>56</v>
      </c>
      <c r="E5" s="131" t="s">
        <v>56</v>
      </c>
      <c r="F5" s="131">
        <v>5</v>
      </c>
      <c r="G5" s="131">
        <v>5</v>
      </c>
      <c r="H5" s="131">
        <v>5</v>
      </c>
      <c r="I5" s="131">
        <v>5</v>
      </c>
      <c r="J5" s="131">
        <v>5</v>
      </c>
      <c r="K5" s="131">
        <v>5</v>
      </c>
      <c r="L5" s="131">
        <v>5</v>
      </c>
      <c r="M5" s="131">
        <v>5</v>
      </c>
      <c r="N5" s="131">
        <f t="shared" si="0"/>
        <v>40</v>
      </c>
      <c r="O5" s="34">
        <f t="shared" si="1"/>
        <v>5</v>
      </c>
      <c r="P5" s="131">
        <f t="shared" si="2"/>
        <v>8</v>
      </c>
      <c r="Q5" s="131"/>
      <c r="R5" s="131"/>
      <c r="S5" s="37"/>
    </row>
    <row r="6" spans="1:23" s="11" customFormat="1" ht="17.5" x14ac:dyDescent="0.25">
      <c r="A6" s="209"/>
      <c r="B6" s="31">
        <v>4</v>
      </c>
      <c r="C6" s="6">
        <v>20212134</v>
      </c>
      <c r="D6" s="131" t="s">
        <v>56</v>
      </c>
      <c r="E6" s="131" t="s">
        <v>56</v>
      </c>
      <c r="F6" s="131">
        <v>5</v>
      </c>
      <c r="G6" s="131">
        <v>5</v>
      </c>
      <c r="H6" s="131">
        <v>5</v>
      </c>
      <c r="I6" s="131">
        <v>5</v>
      </c>
      <c r="J6" s="131">
        <v>5</v>
      </c>
      <c r="K6" s="131">
        <v>5</v>
      </c>
      <c r="L6" s="131">
        <v>5</v>
      </c>
      <c r="M6" s="131">
        <v>5</v>
      </c>
      <c r="N6" s="131">
        <f t="shared" si="0"/>
        <v>40</v>
      </c>
      <c r="O6" s="34">
        <f t="shared" si="1"/>
        <v>5</v>
      </c>
      <c r="P6" s="131">
        <f t="shared" si="2"/>
        <v>8</v>
      </c>
      <c r="Q6" s="131"/>
      <c r="R6" s="131"/>
      <c r="S6" s="37"/>
    </row>
    <row r="7" spans="1:23" s="11" customFormat="1" ht="17.5" x14ac:dyDescent="0.25">
      <c r="A7" s="209"/>
      <c r="B7" s="31">
        <v>5</v>
      </c>
      <c r="C7" s="6">
        <v>20212135</v>
      </c>
      <c r="D7" s="131" t="s">
        <v>56</v>
      </c>
      <c r="E7" s="131" t="s">
        <v>56</v>
      </c>
      <c r="F7" s="131">
        <v>5</v>
      </c>
      <c r="G7" s="131">
        <v>4.4000000000000004</v>
      </c>
      <c r="H7" s="131">
        <v>5</v>
      </c>
      <c r="I7" s="131">
        <v>4.8</v>
      </c>
      <c r="J7" s="131">
        <v>5</v>
      </c>
      <c r="K7" s="131">
        <v>5</v>
      </c>
      <c r="L7" s="131">
        <v>5</v>
      </c>
      <c r="M7" s="131">
        <v>5</v>
      </c>
      <c r="N7" s="131">
        <f t="shared" si="0"/>
        <v>39.200000000000003</v>
      </c>
      <c r="O7" s="34">
        <f t="shared" si="1"/>
        <v>4.9000000000000004</v>
      </c>
      <c r="P7" s="131">
        <f t="shared" si="2"/>
        <v>25</v>
      </c>
      <c r="Q7" s="131" t="s">
        <v>622</v>
      </c>
      <c r="R7" s="131"/>
      <c r="S7" s="37"/>
    </row>
    <row r="8" spans="1:23" s="11" customFormat="1" ht="17.5" x14ac:dyDescent="0.25">
      <c r="A8" s="209"/>
      <c r="B8" s="31">
        <v>6</v>
      </c>
      <c r="C8" s="6">
        <v>20212136</v>
      </c>
      <c r="D8" s="131" t="s">
        <v>56</v>
      </c>
      <c r="E8" s="131" t="s">
        <v>56</v>
      </c>
      <c r="F8" s="131">
        <v>5</v>
      </c>
      <c r="G8" s="131">
        <v>4.4000000000000004</v>
      </c>
      <c r="H8" s="131">
        <v>4.8</v>
      </c>
      <c r="I8" s="131">
        <v>4.8</v>
      </c>
      <c r="J8" s="131">
        <v>5</v>
      </c>
      <c r="K8" s="131">
        <v>5</v>
      </c>
      <c r="L8" s="131">
        <v>5</v>
      </c>
      <c r="M8" s="131">
        <v>5</v>
      </c>
      <c r="N8" s="131">
        <f t="shared" si="0"/>
        <v>39</v>
      </c>
      <c r="O8" s="34">
        <f t="shared" si="1"/>
        <v>4.875</v>
      </c>
      <c r="P8" s="131">
        <f t="shared" si="2"/>
        <v>28</v>
      </c>
      <c r="Q8" s="131" t="s">
        <v>622</v>
      </c>
      <c r="R8" s="131"/>
    </row>
    <row r="9" spans="1:23" s="11" customFormat="1" ht="17.5" x14ac:dyDescent="0.25">
      <c r="A9" s="209"/>
      <c r="B9" s="31">
        <v>7</v>
      </c>
      <c r="C9" s="6">
        <v>20212137</v>
      </c>
      <c r="D9" s="131" t="s">
        <v>56</v>
      </c>
      <c r="E9" s="131" t="s">
        <v>56</v>
      </c>
      <c r="F9" s="131">
        <v>4.5999999999999996</v>
      </c>
      <c r="G9" s="131">
        <v>5</v>
      </c>
      <c r="H9" s="131">
        <v>4.8</v>
      </c>
      <c r="I9" s="131">
        <v>5</v>
      </c>
      <c r="J9" s="131">
        <v>5</v>
      </c>
      <c r="K9" s="131">
        <v>5</v>
      </c>
      <c r="L9" s="131">
        <v>5</v>
      </c>
      <c r="M9" s="131">
        <v>5</v>
      </c>
      <c r="N9" s="131">
        <f t="shared" si="0"/>
        <v>39.4</v>
      </c>
      <c r="O9" s="34">
        <f t="shared" si="1"/>
        <v>4.9249999999999998</v>
      </c>
      <c r="P9" s="131">
        <f t="shared" si="2"/>
        <v>23</v>
      </c>
      <c r="Q9" s="131"/>
      <c r="R9" s="131"/>
    </row>
    <row r="10" spans="1:23" s="11" customFormat="1" ht="17.5" x14ac:dyDescent="0.25">
      <c r="A10" s="209"/>
      <c r="B10" s="31">
        <v>8</v>
      </c>
      <c r="C10" s="6">
        <v>20212138</v>
      </c>
      <c r="D10" s="131" t="s">
        <v>56</v>
      </c>
      <c r="E10" s="131" t="s">
        <v>56</v>
      </c>
      <c r="F10" s="131">
        <v>4.8</v>
      </c>
      <c r="G10" s="131">
        <v>5</v>
      </c>
      <c r="H10" s="131">
        <v>5</v>
      </c>
      <c r="I10" s="131">
        <v>5</v>
      </c>
      <c r="J10" s="131">
        <v>4.8</v>
      </c>
      <c r="K10" s="131">
        <v>5</v>
      </c>
      <c r="L10" s="131">
        <v>4.8</v>
      </c>
      <c r="M10" s="131">
        <v>5</v>
      </c>
      <c r="N10" s="131">
        <f t="shared" si="0"/>
        <v>39.4</v>
      </c>
      <c r="O10" s="34">
        <f t="shared" si="1"/>
        <v>4.9249999999999998</v>
      </c>
      <c r="P10" s="131">
        <f t="shared" si="2"/>
        <v>23</v>
      </c>
      <c r="Q10" s="131"/>
      <c r="R10" s="131"/>
    </row>
    <row r="11" spans="1:23" s="11" customFormat="1" ht="17.5" x14ac:dyDescent="0.25">
      <c r="A11" s="209"/>
      <c r="B11" s="31">
        <v>9</v>
      </c>
      <c r="C11" s="6">
        <v>20213131</v>
      </c>
      <c r="D11" s="131" t="s">
        <v>56</v>
      </c>
      <c r="E11" s="131" t="s">
        <v>56</v>
      </c>
      <c r="F11" s="131">
        <v>4.8</v>
      </c>
      <c r="G11" s="131">
        <v>5</v>
      </c>
      <c r="H11" s="131">
        <v>4.8</v>
      </c>
      <c r="I11" s="131">
        <v>5</v>
      </c>
      <c r="J11" s="131">
        <v>4.8</v>
      </c>
      <c r="K11" s="131">
        <v>5</v>
      </c>
      <c r="L11" s="131">
        <v>4.8</v>
      </c>
      <c r="M11" s="131">
        <v>5</v>
      </c>
      <c r="N11" s="131">
        <f t="shared" si="0"/>
        <v>39.200000000000003</v>
      </c>
      <c r="O11" s="34">
        <f t="shared" si="1"/>
        <v>4.9000000000000004</v>
      </c>
      <c r="P11" s="131">
        <f t="shared" si="2"/>
        <v>25</v>
      </c>
      <c r="Q11" s="131"/>
      <c r="R11" s="131"/>
    </row>
    <row r="12" spans="1:23" s="12" customFormat="1" ht="17.5" x14ac:dyDescent="0.25">
      <c r="A12" s="210" t="s">
        <v>2</v>
      </c>
      <c r="B12" s="31">
        <v>10</v>
      </c>
      <c r="C12" s="6">
        <v>20212431</v>
      </c>
      <c r="D12" s="131">
        <v>5</v>
      </c>
      <c r="E12" s="131">
        <v>5</v>
      </c>
      <c r="F12" s="131">
        <v>5</v>
      </c>
      <c r="G12" s="131">
        <v>4.5</v>
      </c>
      <c r="H12" s="133">
        <v>5</v>
      </c>
      <c r="I12" s="117">
        <v>5</v>
      </c>
      <c r="J12" s="131">
        <v>5</v>
      </c>
      <c r="K12" s="131">
        <v>4</v>
      </c>
      <c r="L12" s="6" t="s">
        <v>67</v>
      </c>
      <c r="M12" s="6" t="s">
        <v>67</v>
      </c>
      <c r="N12" s="131">
        <f>SUM(D12:M12)</f>
        <v>38.5</v>
      </c>
      <c r="O12" s="34">
        <f>AVERAGE(D12:M12)</f>
        <v>4.8125</v>
      </c>
      <c r="P12" s="131">
        <f>RANK(O12,$O$12:$O$25,0)</f>
        <v>13</v>
      </c>
      <c r="Q12" s="131" t="s">
        <v>427</v>
      </c>
      <c r="R12" s="131" t="s">
        <v>428</v>
      </c>
      <c r="S12" s="38"/>
      <c r="T12" s="38"/>
      <c r="U12" s="38"/>
      <c r="V12" s="38"/>
      <c r="W12" s="38"/>
    </row>
    <row r="13" spans="1:23" s="12" customFormat="1" ht="17.5" x14ac:dyDescent="0.25">
      <c r="A13" s="210"/>
      <c r="B13" s="31">
        <v>11</v>
      </c>
      <c r="C13" s="6">
        <v>20212432</v>
      </c>
      <c r="D13" s="131">
        <v>5</v>
      </c>
      <c r="E13" s="131">
        <v>5</v>
      </c>
      <c r="F13" s="131">
        <v>5</v>
      </c>
      <c r="G13" s="131">
        <v>4.5</v>
      </c>
      <c r="H13" s="134">
        <v>5</v>
      </c>
      <c r="I13" s="118">
        <v>5</v>
      </c>
      <c r="J13" s="131">
        <v>5</v>
      </c>
      <c r="K13" s="131">
        <v>4.5</v>
      </c>
      <c r="L13" s="134">
        <v>5</v>
      </c>
      <c r="M13" s="118">
        <v>5</v>
      </c>
      <c r="N13" s="131">
        <f t="shared" ref="N13:N25" si="3">SUM(D13:M13)</f>
        <v>49</v>
      </c>
      <c r="O13" s="34">
        <f t="shared" ref="O13:O25" si="4">AVERAGE(D13:M13)</f>
        <v>4.9000000000000004</v>
      </c>
      <c r="P13" s="131">
        <f t="shared" ref="P13:P25" si="5">RANK(O13,$O$12:$O$25,0)</f>
        <v>12</v>
      </c>
      <c r="Q13" s="131"/>
      <c r="R13" s="131" t="s">
        <v>429</v>
      </c>
      <c r="S13" s="38"/>
      <c r="T13" s="38"/>
      <c r="U13" s="38"/>
      <c r="V13" s="38"/>
      <c r="W13" s="38"/>
    </row>
    <row r="14" spans="1:23" s="12" customFormat="1" ht="17.5" x14ac:dyDescent="0.25">
      <c r="A14" s="210"/>
      <c r="B14" s="31">
        <v>12</v>
      </c>
      <c r="C14" s="6">
        <v>20212433</v>
      </c>
      <c r="D14" s="131">
        <v>5</v>
      </c>
      <c r="E14" s="131">
        <v>5</v>
      </c>
      <c r="F14" s="131">
        <v>5</v>
      </c>
      <c r="G14" s="131">
        <v>4.5</v>
      </c>
      <c r="H14" s="134">
        <v>5</v>
      </c>
      <c r="I14" s="118">
        <v>5</v>
      </c>
      <c r="J14" s="131">
        <v>5</v>
      </c>
      <c r="K14" s="131">
        <v>5</v>
      </c>
      <c r="L14" s="6" t="s">
        <v>67</v>
      </c>
      <c r="M14" s="6" t="s">
        <v>67</v>
      </c>
      <c r="N14" s="131">
        <f t="shared" si="3"/>
        <v>39.5</v>
      </c>
      <c r="O14" s="34">
        <f t="shared" si="4"/>
        <v>4.9375</v>
      </c>
      <c r="P14" s="131">
        <f t="shared" si="5"/>
        <v>11</v>
      </c>
      <c r="Q14" s="131" t="s">
        <v>427</v>
      </c>
      <c r="R14" s="131" t="s">
        <v>430</v>
      </c>
      <c r="S14" s="38"/>
      <c r="T14" s="38"/>
      <c r="U14" s="38"/>
      <c r="V14" s="38"/>
      <c r="W14" s="38"/>
    </row>
    <row r="15" spans="1:23" s="12" customFormat="1" ht="17.5" x14ac:dyDescent="0.25">
      <c r="A15" s="210"/>
      <c r="B15" s="31">
        <v>13</v>
      </c>
      <c r="C15" s="6">
        <v>20212434</v>
      </c>
      <c r="D15" s="131">
        <v>5</v>
      </c>
      <c r="E15" s="131">
        <v>5</v>
      </c>
      <c r="F15" s="131">
        <v>5</v>
      </c>
      <c r="G15" s="131">
        <v>5</v>
      </c>
      <c r="H15" s="134">
        <v>5</v>
      </c>
      <c r="I15" s="118">
        <v>5</v>
      </c>
      <c r="J15" s="6" t="s">
        <v>67</v>
      </c>
      <c r="K15" s="6" t="s">
        <v>67</v>
      </c>
      <c r="L15" s="6" t="s">
        <v>67</v>
      </c>
      <c r="M15" s="6" t="s">
        <v>67</v>
      </c>
      <c r="N15" s="131">
        <f t="shared" si="3"/>
        <v>30</v>
      </c>
      <c r="O15" s="34">
        <f t="shared" si="4"/>
        <v>5</v>
      </c>
      <c r="P15" s="131">
        <f t="shared" si="5"/>
        <v>1</v>
      </c>
      <c r="Q15" s="131" t="s">
        <v>431</v>
      </c>
      <c r="R15" s="131"/>
      <c r="S15" s="38"/>
      <c r="T15" s="38"/>
      <c r="U15" s="38"/>
      <c r="V15" s="38"/>
      <c r="W15" s="38"/>
    </row>
    <row r="16" spans="1:23" s="12" customFormat="1" ht="17.5" x14ac:dyDescent="0.25">
      <c r="A16" s="210"/>
      <c r="B16" s="31">
        <v>14</v>
      </c>
      <c r="C16" s="6">
        <v>20212435</v>
      </c>
      <c r="D16" s="131">
        <v>5</v>
      </c>
      <c r="E16" s="131">
        <v>5</v>
      </c>
      <c r="F16" s="131">
        <v>5</v>
      </c>
      <c r="G16" s="131">
        <v>5</v>
      </c>
      <c r="H16" s="134">
        <v>5</v>
      </c>
      <c r="I16" s="118">
        <v>5</v>
      </c>
      <c r="J16" s="131">
        <v>5</v>
      </c>
      <c r="K16" s="131">
        <v>5</v>
      </c>
      <c r="L16" s="134">
        <v>5</v>
      </c>
      <c r="M16" s="118">
        <v>5</v>
      </c>
      <c r="N16" s="131">
        <f t="shared" si="3"/>
        <v>50</v>
      </c>
      <c r="O16" s="34">
        <f t="shared" si="4"/>
        <v>5</v>
      </c>
      <c r="P16" s="131">
        <f t="shared" si="5"/>
        <v>1</v>
      </c>
      <c r="Q16" s="131"/>
      <c r="R16" s="131"/>
      <c r="S16" s="38"/>
      <c r="T16" s="38"/>
      <c r="U16" s="38"/>
      <c r="V16" s="38"/>
      <c r="W16" s="38"/>
    </row>
    <row r="17" spans="1:23" s="12" customFormat="1" ht="17.5" x14ac:dyDescent="0.25">
      <c r="A17" s="210"/>
      <c r="B17" s="31">
        <v>15</v>
      </c>
      <c r="C17" s="6">
        <v>20212531</v>
      </c>
      <c r="D17" s="131">
        <v>5</v>
      </c>
      <c r="E17" s="131">
        <v>5</v>
      </c>
      <c r="F17" s="131">
        <v>5</v>
      </c>
      <c r="G17" s="131">
        <v>5</v>
      </c>
      <c r="H17" s="134">
        <v>5</v>
      </c>
      <c r="I17" s="118">
        <v>4.5</v>
      </c>
      <c r="J17" s="131">
        <v>5</v>
      </c>
      <c r="K17" s="131">
        <v>5</v>
      </c>
      <c r="L17" s="134">
        <v>5</v>
      </c>
      <c r="M17" s="118">
        <v>5</v>
      </c>
      <c r="N17" s="131">
        <f t="shared" si="3"/>
        <v>49.5</v>
      </c>
      <c r="O17" s="34">
        <f t="shared" si="4"/>
        <v>4.95</v>
      </c>
      <c r="P17" s="131">
        <f t="shared" si="5"/>
        <v>7</v>
      </c>
      <c r="Q17" s="131"/>
      <c r="R17" s="131" t="s">
        <v>432</v>
      </c>
      <c r="S17" s="38"/>
      <c r="T17" s="38"/>
      <c r="U17" s="38"/>
      <c r="V17" s="38"/>
      <c r="W17" s="38"/>
    </row>
    <row r="18" spans="1:23" s="12" customFormat="1" ht="17.5" x14ac:dyDescent="0.25">
      <c r="A18" s="210"/>
      <c r="B18" s="31">
        <v>16</v>
      </c>
      <c r="C18" s="6">
        <v>20212532</v>
      </c>
      <c r="D18" s="131">
        <v>5</v>
      </c>
      <c r="E18" s="131">
        <v>5</v>
      </c>
      <c r="F18" s="131">
        <v>5</v>
      </c>
      <c r="G18" s="131">
        <v>5</v>
      </c>
      <c r="H18" s="6" t="s">
        <v>67</v>
      </c>
      <c r="I18" s="6" t="s">
        <v>67</v>
      </c>
      <c r="J18" s="131">
        <v>5</v>
      </c>
      <c r="K18" s="131">
        <v>5</v>
      </c>
      <c r="L18" s="6" t="s">
        <v>67</v>
      </c>
      <c r="M18" s="6" t="s">
        <v>67</v>
      </c>
      <c r="N18" s="131">
        <f t="shared" si="3"/>
        <v>30</v>
      </c>
      <c r="O18" s="34">
        <f t="shared" si="4"/>
        <v>5</v>
      </c>
      <c r="P18" s="131">
        <f t="shared" si="5"/>
        <v>1</v>
      </c>
      <c r="Q18" s="131" t="s">
        <v>433</v>
      </c>
      <c r="R18" s="131"/>
      <c r="S18" s="38"/>
      <c r="T18" s="38"/>
      <c r="U18" s="38"/>
      <c r="V18" s="38"/>
      <c r="W18" s="38"/>
    </row>
    <row r="19" spans="1:23" s="12" customFormat="1" ht="17.5" x14ac:dyDescent="0.25">
      <c r="A19" s="210"/>
      <c r="B19" s="31">
        <v>17</v>
      </c>
      <c r="C19" s="6">
        <v>20212533</v>
      </c>
      <c r="D19" s="131">
        <v>5</v>
      </c>
      <c r="E19" s="131">
        <v>5</v>
      </c>
      <c r="F19" s="131">
        <v>5</v>
      </c>
      <c r="G19" s="131">
        <v>5</v>
      </c>
      <c r="H19" s="6" t="s">
        <v>67</v>
      </c>
      <c r="I19" s="6" t="s">
        <v>67</v>
      </c>
      <c r="J19" s="131">
        <v>5</v>
      </c>
      <c r="K19" s="131">
        <v>5</v>
      </c>
      <c r="L19" s="6" t="s">
        <v>67</v>
      </c>
      <c r="M19" s="6" t="s">
        <v>67</v>
      </c>
      <c r="N19" s="131">
        <f t="shared" si="3"/>
        <v>30</v>
      </c>
      <c r="O19" s="34">
        <f t="shared" si="4"/>
        <v>5</v>
      </c>
      <c r="P19" s="131">
        <f t="shared" si="5"/>
        <v>1</v>
      </c>
      <c r="Q19" s="131" t="s">
        <v>228</v>
      </c>
      <c r="R19" s="131"/>
      <c r="S19" s="38"/>
      <c r="T19" s="38"/>
      <c r="U19" s="38"/>
      <c r="V19" s="38"/>
      <c r="W19" s="38"/>
    </row>
    <row r="20" spans="1:23" s="12" customFormat="1" ht="17.5" x14ac:dyDescent="0.25">
      <c r="A20" s="210"/>
      <c r="B20" s="31">
        <v>18</v>
      </c>
      <c r="C20" s="6">
        <v>20212534</v>
      </c>
      <c r="D20" s="131">
        <v>5</v>
      </c>
      <c r="E20" s="131">
        <v>5</v>
      </c>
      <c r="F20" s="131">
        <v>5</v>
      </c>
      <c r="G20" s="131">
        <v>5</v>
      </c>
      <c r="H20" s="134">
        <v>5</v>
      </c>
      <c r="I20" s="118">
        <v>5</v>
      </c>
      <c r="J20" s="131">
        <v>5</v>
      </c>
      <c r="K20" s="131">
        <v>5</v>
      </c>
      <c r="L20" s="134">
        <v>4.5</v>
      </c>
      <c r="M20" s="118">
        <v>5</v>
      </c>
      <c r="N20" s="131">
        <f t="shared" si="3"/>
        <v>49.5</v>
      </c>
      <c r="O20" s="34">
        <f t="shared" si="4"/>
        <v>4.95</v>
      </c>
      <c r="P20" s="131">
        <f t="shared" si="5"/>
        <v>7</v>
      </c>
      <c r="Q20" s="131"/>
      <c r="R20" s="133" t="s">
        <v>434</v>
      </c>
      <c r="S20" s="38"/>
      <c r="T20" s="38"/>
      <c r="U20" s="38"/>
      <c r="V20" s="38"/>
      <c r="W20" s="38"/>
    </row>
    <row r="21" spans="1:23" s="12" customFormat="1" ht="17.5" x14ac:dyDescent="0.25">
      <c r="A21" s="210"/>
      <c r="B21" s="31">
        <v>19</v>
      </c>
      <c r="C21" s="6">
        <v>20212535</v>
      </c>
      <c r="D21" s="131">
        <v>5</v>
      </c>
      <c r="E21" s="131">
        <v>5</v>
      </c>
      <c r="F21" s="131">
        <v>5</v>
      </c>
      <c r="G21" s="131">
        <v>5</v>
      </c>
      <c r="H21" s="134">
        <v>5</v>
      </c>
      <c r="I21" s="118">
        <v>5</v>
      </c>
      <c r="J21" s="131">
        <v>5</v>
      </c>
      <c r="K21" s="131">
        <v>5</v>
      </c>
      <c r="L21" s="134">
        <v>5</v>
      </c>
      <c r="M21" s="118">
        <v>5</v>
      </c>
      <c r="N21" s="131">
        <f t="shared" si="3"/>
        <v>50</v>
      </c>
      <c r="O21" s="34">
        <f t="shared" si="4"/>
        <v>5</v>
      </c>
      <c r="P21" s="131">
        <f t="shared" si="5"/>
        <v>1</v>
      </c>
      <c r="Q21" s="131"/>
      <c r="R21" s="131"/>
      <c r="S21" s="38"/>
      <c r="T21" s="38"/>
      <c r="U21" s="38"/>
      <c r="V21" s="38"/>
      <c r="W21" s="38"/>
    </row>
    <row r="22" spans="1:23" s="12" customFormat="1" ht="17.5" x14ac:dyDescent="0.25">
      <c r="A22" s="210"/>
      <c r="B22" s="31">
        <v>20</v>
      </c>
      <c r="C22" s="6">
        <v>20212631</v>
      </c>
      <c r="D22" s="131">
        <v>5</v>
      </c>
      <c r="E22" s="131">
        <v>2.5</v>
      </c>
      <c r="F22" s="131">
        <v>5</v>
      </c>
      <c r="G22" s="131">
        <v>0</v>
      </c>
      <c r="H22" s="134">
        <v>5</v>
      </c>
      <c r="I22" s="118">
        <v>0</v>
      </c>
      <c r="J22" s="131">
        <v>5</v>
      </c>
      <c r="K22" s="131">
        <v>0</v>
      </c>
      <c r="L22" s="134">
        <v>5</v>
      </c>
      <c r="M22" s="118">
        <v>0</v>
      </c>
      <c r="N22" s="131">
        <f t="shared" si="3"/>
        <v>27.5</v>
      </c>
      <c r="O22" s="34">
        <f t="shared" si="4"/>
        <v>2.75</v>
      </c>
      <c r="P22" s="131">
        <f t="shared" si="5"/>
        <v>14</v>
      </c>
      <c r="Q22" s="131"/>
      <c r="R22" s="131" t="s">
        <v>435</v>
      </c>
      <c r="S22" s="38"/>
      <c r="T22" s="38"/>
      <c r="U22" s="38"/>
      <c r="V22" s="38"/>
      <c r="W22" s="38"/>
    </row>
    <row r="23" spans="1:23" s="12" customFormat="1" ht="17.5" x14ac:dyDescent="0.25">
      <c r="A23" s="210"/>
      <c r="B23" s="31">
        <v>21</v>
      </c>
      <c r="C23" s="6">
        <v>20212632</v>
      </c>
      <c r="D23" s="131">
        <v>5</v>
      </c>
      <c r="E23" s="131">
        <v>5</v>
      </c>
      <c r="F23" s="131">
        <v>5</v>
      </c>
      <c r="G23" s="131">
        <v>5</v>
      </c>
      <c r="H23" s="134">
        <v>5</v>
      </c>
      <c r="I23" s="118">
        <v>5</v>
      </c>
      <c r="J23" s="131">
        <v>5</v>
      </c>
      <c r="K23" s="131">
        <v>5</v>
      </c>
      <c r="L23" s="134">
        <v>5</v>
      </c>
      <c r="M23" s="118">
        <v>5</v>
      </c>
      <c r="N23" s="131">
        <f t="shared" si="3"/>
        <v>50</v>
      </c>
      <c r="O23" s="34">
        <f t="shared" si="4"/>
        <v>5</v>
      </c>
      <c r="P23" s="131">
        <f t="shared" si="5"/>
        <v>1</v>
      </c>
      <c r="Q23" s="131"/>
      <c r="R23" s="131"/>
      <c r="S23" s="38"/>
      <c r="T23" s="38"/>
      <c r="U23" s="38"/>
      <c r="V23" s="38"/>
      <c r="W23" s="38"/>
    </row>
    <row r="24" spans="1:23" s="12" customFormat="1" ht="17.5" x14ac:dyDescent="0.25">
      <c r="A24" s="210"/>
      <c r="B24" s="31">
        <v>22</v>
      </c>
      <c r="C24" s="6">
        <v>20212633</v>
      </c>
      <c r="D24" s="131">
        <v>5</v>
      </c>
      <c r="E24" s="131">
        <v>5</v>
      </c>
      <c r="F24" s="131">
        <v>5</v>
      </c>
      <c r="G24" s="131">
        <v>4.5</v>
      </c>
      <c r="H24" s="134">
        <v>5</v>
      </c>
      <c r="I24" s="118">
        <v>5</v>
      </c>
      <c r="J24" s="131">
        <v>5</v>
      </c>
      <c r="K24" s="131">
        <v>5</v>
      </c>
      <c r="L24" s="134">
        <v>5</v>
      </c>
      <c r="M24" s="118">
        <v>5</v>
      </c>
      <c r="N24" s="131">
        <f t="shared" si="3"/>
        <v>49.5</v>
      </c>
      <c r="O24" s="34">
        <f t="shared" si="4"/>
        <v>4.95</v>
      </c>
      <c r="P24" s="131">
        <f t="shared" si="5"/>
        <v>7</v>
      </c>
      <c r="Q24" s="131"/>
      <c r="R24" s="133" t="s">
        <v>436</v>
      </c>
      <c r="S24" s="38"/>
      <c r="T24" s="38"/>
      <c r="U24" s="38"/>
      <c r="V24" s="38"/>
      <c r="W24" s="38"/>
    </row>
    <row r="25" spans="1:23" s="12" customFormat="1" ht="17.5" x14ac:dyDescent="0.25">
      <c r="A25" s="210"/>
      <c r="B25" s="31">
        <v>23</v>
      </c>
      <c r="C25" s="6">
        <v>20212634</v>
      </c>
      <c r="D25" s="131">
        <v>5</v>
      </c>
      <c r="E25" s="131">
        <v>5</v>
      </c>
      <c r="F25" s="131">
        <v>5</v>
      </c>
      <c r="G25" s="131">
        <v>5</v>
      </c>
      <c r="H25" s="133">
        <v>5</v>
      </c>
      <c r="I25" s="133">
        <v>5</v>
      </c>
      <c r="J25" s="131">
        <v>5</v>
      </c>
      <c r="K25" s="131">
        <v>5</v>
      </c>
      <c r="L25" s="134">
        <v>4.5</v>
      </c>
      <c r="M25" s="118">
        <v>5</v>
      </c>
      <c r="N25" s="131">
        <f t="shared" si="3"/>
        <v>49.5</v>
      </c>
      <c r="O25" s="34">
        <f t="shared" si="4"/>
        <v>4.95</v>
      </c>
      <c r="P25" s="131">
        <f t="shared" si="5"/>
        <v>7</v>
      </c>
      <c r="Q25" s="131"/>
      <c r="R25" s="131" t="s">
        <v>437</v>
      </c>
      <c r="S25" s="38"/>
      <c r="T25" s="38"/>
      <c r="U25" s="38"/>
      <c r="V25" s="38"/>
      <c r="W25" s="38"/>
    </row>
    <row r="26" spans="1:23" s="12" customFormat="1" ht="15.65" customHeight="1" x14ac:dyDescent="0.25">
      <c r="A26" s="211" t="s">
        <v>3</v>
      </c>
      <c r="B26" s="31">
        <v>24</v>
      </c>
      <c r="C26" s="119">
        <v>20212731</v>
      </c>
      <c r="D26" s="131">
        <v>4</v>
      </c>
      <c r="E26" s="131">
        <v>5</v>
      </c>
      <c r="F26" s="131">
        <v>5</v>
      </c>
      <c r="G26" s="131">
        <v>4.8</v>
      </c>
      <c r="H26" s="131">
        <v>5</v>
      </c>
      <c r="I26" s="131">
        <v>5</v>
      </c>
      <c r="J26" s="6" t="s">
        <v>67</v>
      </c>
      <c r="K26" s="6" t="s">
        <v>67</v>
      </c>
      <c r="L26" s="131">
        <v>5</v>
      </c>
      <c r="M26" s="131">
        <v>5</v>
      </c>
      <c r="N26" s="131">
        <f>SUM(D26:M26)</f>
        <v>38.799999999999997</v>
      </c>
      <c r="O26" s="34">
        <f>N26/5</f>
        <v>7.76</v>
      </c>
      <c r="P26" s="131">
        <f>RANK(O26,$O$26:$O$39,0)</f>
        <v>3</v>
      </c>
      <c r="Q26" s="131" t="s">
        <v>561</v>
      </c>
      <c r="R26" s="131" t="s">
        <v>562</v>
      </c>
      <c r="S26" s="38"/>
      <c r="T26" s="38"/>
      <c r="U26" s="38"/>
      <c r="V26" s="38"/>
      <c r="W26" s="38"/>
    </row>
    <row r="27" spans="1:23" s="12" customFormat="1" ht="17.5" x14ac:dyDescent="0.25">
      <c r="A27" s="211"/>
      <c r="B27" s="31">
        <v>25</v>
      </c>
      <c r="C27" s="119">
        <v>20212831</v>
      </c>
      <c r="D27" s="6" t="s">
        <v>67</v>
      </c>
      <c r="E27" s="6" t="s">
        <v>67</v>
      </c>
      <c r="F27" s="131">
        <v>4.4000000000000004</v>
      </c>
      <c r="G27" s="131">
        <v>5</v>
      </c>
      <c r="H27" s="6" t="s">
        <v>67</v>
      </c>
      <c r="I27" s="6" t="s">
        <v>67</v>
      </c>
      <c r="J27" s="6" t="s">
        <v>67</v>
      </c>
      <c r="K27" s="6" t="s">
        <v>67</v>
      </c>
      <c r="L27" s="131">
        <v>5</v>
      </c>
      <c r="M27" s="131">
        <v>5</v>
      </c>
      <c r="N27" s="131">
        <f t="shared" ref="N27:N39" si="6">SUM(D27:M27)</f>
        <v>19.399999999999999</v>
      </c>
      <c r="O27" s="34">
        <f t="shared" ref="O27:O39" si="7">N27/5</f>
        <v>3.88</v>
      </c>
      <c r="P27" s="131">
        <f t="shared" ref="P27:P39" si="8">RANK(O27,$O$26:$O$39,0)</f>
        <v>9</v>
      </c>
      <c r="Q27" s="131" t="s">
        <v>563</v>
      </c>
      <c r="R27" s="131"/>
      <c r="S27" s="38"/>
    </row>
    <row r="28" spans="1:23" s="12" customFormat="1" ht="17.5" x14ac:dyDescent="0.25">
      <c r="A28" s="211"/>
      <c r="B28" s="31">
        <v>26</v>
      </c>
      <c r="C28" s="119">
        <v>20212832</v>
      </c>
      <c r="D28" s="6" t="s">
        <v>67</v>
      </c>
      <c r="E28" s="6" t="s">
        <v>67</v>
      </c>
      <c r="F28" s="131">
        <v>5</v>
      </c>
      <c r="G28" s="131">
        <v>5</v>
      </c>
      <c r="H28" s="6" t="s">
        <v>67</v>
      </c>
      <c r="I28" s="6" t="s">
        <v>67</v>
      </c>
      <c r="J28" s="6" t="s">
        <v>67</v>
      </c>
      <c r="K28" s="6" t="s">
        <v>67</v>
      </c>
      <c r="L28" s="6" t="s">
        <v>67</v>
      </c>
      <c r="M28" s="6" t="s">
        <v>67</v>
      </c>
      <c r="N28" s="131">
        <f t="shared" si="6"/>
        <v>10</v>
      </c>
      <c r="O28" s="34">
        <f t="shared" si="7"/>
        <v>2</v>
      </c>
      <c r="P28" s="131">
        <f t="shared" si="8"/>
        <v>11</v>
      </c>
      <c r="Q28" s="131" t="s">
        <v>564</v>
      </c>
      <c r="R28" s="131"/>
      <c r="S28" s="38"/>
    </row>
    <row r="29" spans="1:23" s="12" customFormat="1" ht="17.5" x14ac:dyDescent="0.25">
      <c r="A29" s="211"/>
      <c r="B29" s="31">
        <v>27</v>
      </c>
      <c r="C29" s="119">
        <v>20212931</v>
      </c>
      <c r="D29" s="6" t="s">
        <v>67</v>
      </c>
      <c r="E29" s="6" t="s">
        <v>67</v>
      </c>
      <c r="F29" s="131">
        <v>4.7</v>
      </c>
      <c r="G29" s="131">
        <v>4.5999999999999996</v>
      </c>
      <c r="H29" s="131">
        <v>5</v>
      </c>
      <c r="I29" s="131">
        <v>5</v>
      </c>
      <c r="J29" s="131">
        <v>5</v>
      </c>
      <c r="K29" s="131">
        <v>5</v>
      </c>
      <c r="L29" s="6" t="s">
        <v>67</v>
      </c>
      <c r="M29" s="6" t="s">
        <v>67</v>
      </c>
      <c r="N29" s="131">
        <f t="shared" si="6"/>
        <v>29.3</v>
      </c>
      <c r="O29" s="34">
        <f t="shared" si="7"/>
        <v>5.86</v>
      </c>
      <c r="P29" s="131">
        <f t="shared" si="8"/>
        <v>5</v>
      </c>
      <c r="Q29" s="131" t="s">
        <v>565</v>
      </c>
      <c r="R29" s="131" t="s">
        <v>566</v>
      </c>
      <c r="S29" s="38"/>
    </row>
    <row r="30" spans="1:23" s="12" customFormat="1" ht="17.5" x14ac:dyDescent="0.25">
      <c r="A30" s="211"/>
      <c r="B30" s="31">
        <v>28</v>
      </c>
      <c r="C30" s="119">
        <v>20212932</v>
      </c>
      <c r="D30" s="6" t="s">
        <v>67</v>
      </c>
      <c r="E30" s="6" t="s">
        <v>67</v>
      </c>
      <c r="F30" s="131">
        <v>5</v>
      </c>
      <c r="G30" s="131">
        <v>5</v>
      </c>
      <c r="H30" s="6" t="s">
        <v>67</v>
      </c>
      <c r="I30" s="6" t="s">
        <v>67</v>
      </c>
      <c r="J30" s="131"/>
      <c r="K30" s="131"/>
      <c r="L30" s="6" t="s">
        <v>67</v>
      </c>
      <c r="M30" s="6" t="s">
        <v>67</v>
      </c>
      <c r="N30" s="131">
        <f t="shared" si="6"/>
        <v>10</v>
      </c>
      <c r="O30" s="34">
        <f t="shared" si="7"/>
        <v>2</v>
      </c>
      <c r="P30" s="131">
        <f t="shared" si="8"/>
        <v>11</v>
      </c>
      <c r="Q30" s="131" t="s">
        <v>567</v>
      </c>
      <c r="R30" s="131"/>
      <c r="S30" s="38"/>
    </row>
    <row r="31" spans="1:23" s="12" customFormat="1" ht="17.5" x14ac:dyDescent="0.25">
      <c r="A31" s="211"/>
      <c r="B31" s="31">
        <v>29</v>
      </c>
      <c r="C31" s="119">
        <v>20212933</v>
      </c>
      <c r="D31" s="131">
        <v>5</v>
      </c>
      <c r="E31" s="131">
        <v>3.6</v>
      </c>
      <c r="F31" s="131">
        <v>5</v>
      </c>
      <c r="G31" s="131">
        <v>1.8</v>
      </c>
      <c r="H31" s="6" t="s">
        <v>67</v>
      </c>
      <c r="I31" s="6" t="s">
        <v>67</v>
      </c>
      <c r="J31" s="131">
        <v>5</v>
      </c>
      <c r="K31" s="131">
        <v>5</v>
      </c>
      <c r="L31" s="6" t="s">
        <v>67</v>
      </c>
      <c r="M31" s="6" t="s">
        <v>67</v>
      </c>
      <c r="N31" s="131">
        <f t="shared" si="6"/>
        <v>25.4</v>
      </c>
      <c r="O31" s="34">
        <f t="shared" si="7"/>
        <v>5.08</v>
      </c>
      <c r="P31" s="131">
        <f t="shared" si="8"/>
        <v>7</v>
      </c>
      <c r="Q31" s="131" t="s">
        <v>568</v>
      </c>
      <c r="R31" s="131" t="s">
        <v>569</v>
      </c>
      <c r="S31" s="38"/>
    </row>
    <row r="32" spans="1:23" s="12" customFormat="1" ht="17.5" x14ac:dyDescent="0.25">
      <c r="A32" s="211"/>
      <c r="B32" s="31">
        <v>30</v>
      </c>
      <c r="C32" s="119">
        <v>20213031</v>
      </c>
      <c r="D32" s="6" t="s">
        <v>67</v>
      </c>
      <c r="E32" s="6" t="s">
        <v>67</v>
      </c>
      <c r="F32" s="131">
        <v>5</v>
      </c>
      <c r="G32" s="131">
        <v>5</v>
      </c>
      <c r="H32" s="131">
        <v>5</v>
      </c>
      <c r="I32" s="131">
        <v>5</v>
      </c>
      <c r="J32" s="6" t="s">
        <v>67</v>
      </c>
      <c r="K32" s="6" t="s">
        <v>67</v>
      </c>
      <c r="L32" s="6" t="s">
        <v>67</v>
      </c>
      <c r="M32" s="6" t="s">
        <v>67</v>
      </c>
      <c r="N32" s="131">
        <f t="shared" si="6"/>
        <v>20</v>
      </c>
      <c r="O32" s="34">
        <f t="shared" si="7"/>
        <v>4</v>
      </c>
      <c r="P32" s="131">
        <f t="shared" si="8"/>
        <v>8</v>
      </c>
      <c r="Q32" s="131" t="s">
        <v>570</v>
      </c>
      <c r="R32" s="131"/>
      <c r="S32" s="38"/>
    </row>
    <row r="33" spans="1:19" s="12" customFormat="1" ht="17.5" x14ac:dyDescent="0.25">
      <c r="A33" s="211"/>
      <c r="B33" s="31">
        <v>31</v>
      </c>
      <c r="C33" s="119">
        <v>20213032</v>
      </c>
      <c r="D33" s="131">
        <v>5</v>
      </c>
      <c r="E33" s="131">
        <v>5</v>
      </c>
      <c r="F33" s="6" t="s">
        <v>67</v>
      </c>
      <c r="G33" s="6" t="s">
        <v>67</v>
      </c>
      <c r="H33" s="131">
        <v>5</v>
      </c>
      <c r="I33" s="131">
        <v>5</v>
      </c>
      <c r="J33" s="6" t="s">
        <v>67</v>
      </c>
      <c r="K33" s="6" t="s">
        <v>67</v>
      </c>
      <c r="L33" s="131">
        <v>5</v>
      </c>
      <c r="M33" s="131">
        <v>5</v>
      </c>
      <c r="N33" s="131">
        <f t="shared" si="6"/>
        <v>30</v>
      </c>
      <c r="O33" s="34">
        <f t="shared" si="7"/>
        <v>6</v>
      </c>
      <c r="P33" s="131">
        <f t="shared" si="8"/>
        <v>4</v>
      </c>
      <c r="Q33" s="131" t="s">
        <v>571</v>
      </c>
      <c r="R33" s="131"/>
      <c r="S33" s="38"/>
    </row>
    <row r="34" spans="1:19" s="12" customFormat="1" ht="17.5" x14ac:dyDescent="0.25">
      <c r="A34" s="211"/>
      <c r="B34" s="31">
        <v>32</v>
      </c>
      <c r="C34" s="119">
        <v>20213033</v>
      </c>
      <c r="D34" s="131">
        <v>4.8</v>
      </c>
      <c r="E34" s="131">
        <v>5</v>
      </c>
      <c r="F34" s="6" t="s">
        <v>67</v>
      </c>
      <c r="G34" s="6" t="s">
        <v>67</v>
      </c>
      <c r="H34" s="131">
        <v>4.5999999999999996</v>
      </c>
      <c r="I34" s="131">
        <v>5</v>
      </c>
      <c r="J34" s="6" t="s">
        <v>67</v>
      </c>
      <c r="K34" s="6" t="s">
        <v>67</v>
      </c>
      <c r="L34" s="6" t="s">
        <v>67</v>
      </c>
      <c r="M34" s="6" t="s">
        <v>67</v>
      </c>
      <c r="N34" s="131">
        <f t="shared" si="6"/>
        <v>19.399999999999999</v>
      </c>
      <c r="O34" s="34">
        <f t="shared" si="7"/>
        <v>3.88</v>
      </c>
      <c r="P34" s="131">
        <f t="shared" si="8"/>
        <v>9</v>
      </c>
      <c r="Q34" s="131" t="s">
        <v>572</v>
      </c>
      <c r="R34" s="131"/>
      <c r="S34" s="38"/>
    </row>
    <row r="35" spans="1:19" s="12" customFormat="1" ht="17.5" x14ac:dyDescent="0.25">
      <c r="A35" s="211"/>
      <c r="B35" s="31">
        <v>33</v>
      </c>
      <c r="C35" s="119">
        <v>20213631</v>
      </c>
      <c r="D35" s="131">
        <v>5</v>
      </c>
      <c r="E35" s="131">
        <v>5</v>
      </c>
      <c r="F35" s="131">
        <v>5</v>
      </c>
      <c r="G35" s="131">
        <v>4.8</v>
      </c>
      <c r="H35" s="131">
        <v>5</v>
      </c>
      <c r="I35" s="131">
        <v>5</v>
      </c>
      <c r="J35" s="131">
        <v>5</v>
      </c>
      <c r="K35" s="131">
        <v>5</v>
      </c>
      <c r="L35" s="6" t="s">
        <v>67</v>
      </c>
      <c r="M35" s="6" t="s">
        <v>67</v>
      </c>
      <c r="N35" s="131">
        <f t="shared" si="6"/>
        <v>39.799999999999997</v>
      </c>
      <c r="O35" s="34">
        <f t="shared" si="7"/>
        <v>7.9599999999999991</v>
      </c>
      <c r="P35" s="131">
        <f t="shared" si="8"/>
        <v>1</v>
      </c>
      <c r="Q35" s="131" t="s">
        <v>573</v>
      </c>
      <c r="R35" s="131" t="s">
        <v>574</v>
      </c>
      <c r="S35" s="38"/>
    </row>
    <row r="36" spans="1:19" s="12" customFormat="1" ht="17.5" x14ac:dyDescent="0.25">
      <c r="A36" s="211"/>
      <c r="B36" s="31">
        <v>34</v>
      </c>
      <c r="C36" s="119">
        <v>20213632</v>
      </c>
      <c r="D36" s="131">
        <v>4.5999999999999996</v>
      </c>
      <c r="E36" s="131">
        <v>5</v>
      </c>
      <c r="F36" s="131">
        <v>4.8</v>
      </c>
      <c r="G36" s="131">
        <v>5</v>
      </c>
      <c r="H36" s="131">
        <v>5</v>
      </c>
      <c r="I36" s="131">
        <v>5</v>
      </c>
      <c r="J36" s="131">
        <v>5</v>
      </c>
      <c r="K36" s="131">
        <v>5</v>
      </c>
      <c r="L36" s="6" t="s">
        <v>67</v>
      </c>
      <c r="M36" s="6" t="s">
        <v>67</v>
      </c>
      <c r="N36" s="131">
        <f t="shared" si="6"/>
        <v>39.4</v>
      </c>
      <c r="O36" s="34">
        <f t="shared" si="7"/>
        <v>7.88</v>
      </c>
      <c r="P36" s="131">
        <f t="shared" si="8"/>
        <v>2</v>
      </c>
      <c r="Q36" s="131" t="s">
        <v>575</v>
      </c>
      <c r="R36" s="131"/>
      <c r="S36" s="38"/>
    </row>
    <row r="37" spans="1:19" s="12" customFormat="1" ht="17.5" x14ac:dyDescent="0.25">
      <c r="A37" s="211"/>
      <c r="B37" s="31">
        <v>35</v>
      </c>
      <c r="C37" s="119">
        <v>20213633</v>
      </c>
      <c r="D37" s="131">
        <v>5</v>
      </c>
      <c r="E37" s="131">
        <v>5</v>
      </c>
      <c r="F37" s="6" t="s">
        <v>67</v>
      </c>
      <c r="G37" s="6" t="s">
        <v>67</v>
      </c>
      <c r="H37" s="6" t="s">
        <v>67</v>
      </c>
      <c r="I37" s="6" t="s">
        <v>67</v>
      </c>
      <c r="J37" s="6" t="s">
        <v>67</v>
      </c>
      <c r="K37" s="6" t="s">
        <v>67</v>
      </c>
      <c r="L37" s="6" t="s">
        <v>67</v>
      </c>
      <c r="M37" s="6" t="s">
        <v>67</v>
      </c>
      <c r="N37" s="131">
        <f t="shared" si="6"/>
        <v>10</v>
      </c>
      <c r="O37" s="34">
        <f t="shared" si="7"/>
        <v>2</v>
      </c>
      <c r="P37" s="131">
        <f t="shared" si="8"/>
        <v>11</v>
      </c>
      <c r="Q37" s="131" t="s">
        <v>576</v>
      </c>
      <c r="R37" s="131"/>
      <c r="S37" s="38"/>
    </row>
    <row r="38" spans="1:19" s="12" customFormat="1" ht="17.5" x14ac:dyDescent="0.25">
      <c r="A38" s="211"/>
      <c r="B38" s="31">
        <v>36</v>
      </c>
      <c r="C38" s="119">
        <v>20213634</v>
      </c>
      <c r="D38" s="131">
        <v>5</v>
      </c>
      <c r="E38" s="131">
        <v>5</v>
      </c>
      <c r="F38" s="6" t="s">
        <v>67</v>
      </c>
      <c r="G38" s="6" t="s">
        <v>67</v>
      </c>
      <c r="H38" s="6" t="s">
        <v>67</v>
      </c>
      <c r="I38" s="6" t="s">
        <v>67</v>
      </c>
      <c r="J38" s="6" t="s">
        <v>67</v>
      </c>
      <c r="K38" s="6" t="s">
        <v>67</v>
      </c>
      <c r="L38" s="6" t="s">
        <v>67</v>
      </c>
      <c r="M38" s="6" t="s">
        <v>67</v>
      </c>
      <c r="N38" s="131">
        <f t="shared" si="6"/>
        <v>10</v>
      </c>
      <c r="O38" s="34">
        <f t="shared" si="7"/>
        <v>2</v>
      </c>
      <c r="P38" s="131">
        <f t="shared" si="8"/>
        <v>11</v>
      </c>
      <c r="Q38" s="131" t="s">
        <v>577</v>
      </c>
      <c r="R38" s="131"/>
      <c r="S38" s="38"/>
    </row>
    <row r="39" spans="1:19" s="12" customFormat="1" ht="14.25" customHeight="1" x14ac:dyDescent="0.25">
      <c r="A39" s="211"/>
      <c r="B39" s="31">
        <v>37</v>
      </c>
      <c r="C39" s="119">
        <v>20213635</v>
      </c>
      <c r="D39" s="131">
        <v>4.8</v>
      </c>
      <c r="E39" s="131">
        <v>4</v>
      </c>
      <c r="F39" s="131">
        <v>5</v>
      </c>
      <c r="G39" s="131">
        <v>5</v>
      </c>
      <c r="H39" s="131">
        <v>5</v>
      </c>
      <c r="I39" s="131">
        <v>5</v>
      </c>
      <c r="J39" s="6" t="s">
        <v>67</v>
      </c>
      <c r="K39" s="6" t="s">
        <v>67</v>
      </c>
      <c r="L39" s="6" t="s">
        <v>67</v>
      </c>
      <c r="M39" s="6" t="s">
        <v>67</v>
      </c>
      <c r="N39" s="131">
        <f t="shared" si="6"/>
        <v>28.8</v>
      </c>
      <c r="O39" s="34">
        <f t="shared" si="7"/>
        <v>5.76</v>
      </c>
      <c r="P39" s="131">
        <f t="shared" si="8"/>
        <v>6</v>
      </c>
      <c r="Q39" s="131" t="s">
        <v>578</v>
      </c>
      <c r="R39" s="131" t="s">
        <v>579</v>
      </c>
      <c r="S39" s="38"/>
    </row>
    <row r="40" spans="1:19" s="12" customFormat="1" ht="17.5" x14ac:dyDescent="0.25">
      <c r="A40" s="208" t="s">
        <v>4</v>
      </c>
      <c r="B40" s="32">
        <v>38</v>
      </c>
      <c r="C40" s="136">
        <v>20212331</v>
      </c>
      <c r="D40" s="136">
        <v>3.8</v>
      </c>
      <c r="E40" s="136">
        <v>5</v>
      </c>
      <c r="F40" s="136">
        <v>3.8</v>
      </c>
      <c r="G40" s="136">
        <v>4</v>
      </c>
      <c r="H40" s="136" t="s">
        <v>56</v>
      </c>
      <c r="I40" s="136" t="s">
        <v>56</v>
      </c>
      <c r="J40" s="136" t="s">
        <v>56</v>
      </c>
      <c r="K40" s="136" t="s">
        <v>56</v>
      </c>
      <c r="L40" s="136">
        <v>4.5</v>
      </c>
      <c r="M40" s="136">
        <v>5</v>
      </c>
      <c r="N40" s="136">
        <f>D40+E40+F40+G40+L40+M40</f>
        <v>26.1</v>
      </c>
      <c r="O40" s="136">
        <f>N40/10</f>
        <v>2.6100000000000003</v>
      </c>
      <c r="P40" s="136">
        <f>RANK(O40,O40:O42,0)</f>
        <v>3</v>
      </c>
      <c r="Q40" s="132" t="s">
        <v>620</v>
      </c>
      <c r="R40" s="136" t="s">
        <v>621</v>
      </c>
      <c r="S40" s="38"/>
    </row>
    <row r="41" spans="1:19" s="12" customFormat="1" ht="17.5" x14ac:dyDescent="0.25">
      <c r="A41" s="176"/>
      <c r="B41" s="32">
        <v>39</v>
      </c>
      <c r="C41" s="136">
        <v>20212332</v>
      </c>
      <c r="D41" s="136">
        <v>4.3</v>
      </c>
      <c r="E41" s="136">
        <v>5</v>
      </c>
      <c r="F41" s="136">
        <v>4.3</v>
      </c>
      <c r="G41" s="136">
        <v>4</v>
      </c>
      <c r="H41" s="136" t="s">
        <v>56</v>
      </c>
      <c r="I41" s="136" t="s">
        <v>56</v>
      </c>
      <c r="J41" s="136" t="s">
        <v>56</v>
      </c>
      <c r="K41" s="136" t="s">
        <v>56</v>
      </c>
      <c r="L41" s="136">
        <v>4.8</v>
      </c>
      <c r="M41" s="136">
        <v>5</v>
      </c>
      <c r="N41" s="136">
        <f>D41+E41+F41+G41+L41+M41</f>
        <v>27.400000000000002</v>
      </c>
      <c r="O41" s="136">
        <f>N41/10</f>
        <v>2.74</v>
      </c>
      <c r="P41" s="136">
        <f>RANK(O41,O40:O42,0)</f>
        <v>1</v>
      </c>
      <c r="Q41" s="132" t="s">
        <v>620</v>
      </c>
      <c r="R41" s="136"/>
      <c r="S41" s="38"/>
    </row>
    <row r="42" spans="1:19" s="12" customFormat="1" ht="17.5" x14ac:dyDescent="0.25">
      <c r="A42" s="177"/>
      <c r="B42" s="32">
        <v>40</v>
      </c>
      <c r="C42" s="136">
        <v>20212333</v>
      </c>
      <c r="D42" s="136">
        <v>4.3</v>
      </c>
      <c r="E42" s="136">
        <v>5</v>
      </c>
      <c r="F42" s="136">
        <v>4</v>
      </c>
      <c r="G42" s="136">
        <v>4</v>
      </c>
      <c r="H42" s="136" t="s">
        <v>56</v>
      </c>
      <c r="I42" s="136" t="s">
        <v>56</v>
      </c>
      <c r="J42" s="136" t="s">
        <v>56</v>
      </c>
      <c r="K42" s="136" t="s">
        <v>56</v>
      </c>
      <c r="L42" s="136">
        <v>4.4000000000000004</v>
      </c>
      <c r="M42" s="136">
        <v>5</v>
      </c>
      <c r="N42" s="136">
        <f>D42+E42+F42+G42+L42+M42</f>
        <v>26.700000000000003</v>
      </c>
      <c r="O42" s="136">
        <f>N42/10</f>
        <v>2.6700000000000004</v>
      </c>
      <c r="P42" s="136">
        <f>RANK(O42,O40:O42,0)</f>
        <v>2</v>
      </c>
      <c r="Q42" s="132" t="s">
        <v>620</v>
      </c>
      <c r="R42" s="136"/>
      <c r="S42" s="38"/>
    </row>
    <row r="43" spans="1:19" x14ac:dyDescent="0.25">
      <c r="R43" s="112"/>
    </row>
  </sheetData>
  <mergeCells count="5">
    <mergeCell ref="A1:R1"/>
    <mergeCell ref="A3:A11"/>
    <mergeCell ref="A12:A25"/>
    <mergeCell ref="A26:A39"/>
    <mergeCell ref="A40:A42"/>
  </mergeCells>
  <phoneticPr fontId="35" type="noConversion"/>
  <pageMargins left="0.75" right="0.75" top="1" bottom="1" header="0.5" footer="0.5"/>
  <pageSetup paperSize="9" orientation="portrait" r:id="rId1"/>
  <ignoredErrors>
    <ignoredError sqref="N13:O2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3"/>
  <sheetViews>
    <sheetView topLeftCell="A148" zoomScaleNormal="100" workbookViewId="0">
      <selection activeCell="C135" sqref="C135:C173"/>
    </sheetView>
  </sheetViews>
  <sheetFormatPr defaultColWidth="9" defaultRowHeight="14" x14ac:dyDescent="0.25"/>
  <cols>
    <col min="1" max="1" width="21.6328125" customWidth="1"/>
    <col min="2" max="2" width="24.6328125" customWidth="1"/>
    <col min="3" max="3" width="23.1796875" customWidth="1"/>
    <col min="4" max="4" width="24.6328125" customWidth="1"/>
    <col min="5" max="5" width="20.453125" customWidth="1"/>
  </cols>
  <sheetData>
    <row r="1" spans="1:6" ht="23" x14ac:dyDescent="0.25">
      <c r="A1" s="213" t="s">
        <v>57</v>
      </c>
      <c r="B1" s="213"/>
      <c r="C1" s="213"/>
      <c r="D1" s="213"/>
      <c r="E1" s="213"/>
      <c r="F1" s="23"/>
    </row>
    <row r="2" spans="1:6" ht="21" x14ac:dyDescent="0.25">
      <c r="A2" s="13" t="s">
        <v>15</v>
      </c>
      <c r="B2" s="22" t="s">
        <v>58</v>
      </c>
      <c r="C2" s="22" t="s">
        <v>26</v>
      </c>
      <c r="D2" s="20" t="s">
        <v>59</v>
      </c>
      <c r="E2" s="22" t="s">
        <v>28</v>
      </c>
      <c r="F2" s="23"/>
    </row>
    <row r="3" spans="1:6" ht="17.5" x14ac:dyDescent="0.25">
      <c r="A3" s="214" t="s">
        <v>1</v>
      </c>
      <c r="B3" s="6">
        <v>20212131</v>
      </c>
      <c r="C3" s="113" t="s">
        <v>130</v>
      </c>
      <c r="D3" s="6">
        <v>10.24</v>
      </c>
      <c r="E3" s="6">
        <v>2</v>
      </c>
      <c r="F3" s="23"/>
    </row>
    <row r="4" spans="1:6" ht="17.5" x14ac:dyDescent="0.25">
      <c r="A4" s="215"/>
      <c r="B4" s="6">
        <v>20212131</v>
      </c>
      <c r="C4" s="113" t="s">
        <v>131</v>
      </c>
      <c r="D4" s="6">
        <v>10.24</v>
      </c>
      <c r="E4" s="6">
        <v>2</v>
      </c>
      <c r="F4" s="112"/>
    </row>
    <row r="5" spans="1:6" ht="17.5" x14ac:dyDescent="0.25">
      <c r="A5" s="215"/>
      <c r="B5" s="6">
        <v>20212131</v>
      </c>
      <c r="C5" s="113" t="s">
        <v>132</v>
      </c>
      <c r="D5" s="6">
        <v>10.24</v>
      </c>
      <c r="E5" s="6">
        <v>2</v>
      </c>
      <c r="F5" s="112"/>
    </row>
    <row r="6" spans="1:6" ht="17.5" x14ac:dyDescent="0.25">
      <c r="A6" s="215"/>
      <c r="B6" s="6">
        <v>20212131</v>
      </c>
      <c r="C6" s="113" t="s">
        <v>133</v>
      </c>
      <c r="D6" s="6">
        <v>10.24</v>
      </c>
      <c r="E6" s="6">
        <v>2</v>
      </c>
      <c r="F6" s="112"/>
    </row>
    <row r="7" spans="1:6" ht="17.5" x14ac:dyDescent="0.25">
      <c r="A7" s="215"/>
      <c r="B7" s="6">
        <v>20212131</v>
      </c>
      <c r="C7" s="113" t="s">
        <v>114</v>
      </c>
      <c r="D7" s="6">
        <v>10.24</v>
      </c>
      <c r="E7" s="6">
        <v>2</v>
      </c>
      <c r="F7" s="112"/>
    </row>
    <row r="8" spans="1:6" ht="17.5" x14ac:dyDescent="0.25">
      <c r="A8" s="215"/>
      <c r="B8" s="6">
        <v>20212131</v>
      </c>
      <c r="C8" s="113" t="s">
        <v>134</v>
      </c>
      <c r="D8" s="6">
        <v>10.24</v>
      </c>
      <c r="E8" s="6">
        <v>2</v>
      </c>
      <c r="F8" s="112"/>
    </row>
    <row r="9" spans="1:6" ht="17.5" x14ac:dyDescent="0.25">
      <c r="A9" s="215"/>
      <c r="B9" s="6">
        <v>20212132</v>
      </c>
      <c r="C9" s="114" t="s">
        <v>135</v>
      </c>
      <c r="D9" s="6">
        <v>10.24</v>
      </c>
      <c r="E9" s="6">
        <v>2</v>
      </c>
      <c r="F9" s="112"/>
    </row>
    <row r="10" spans="1:6" ht="17.5" x14ac:dyDescent="0.25">
      <c r="A10" s="215"/>
      <c r="B10" s="6">
        <v>20212132</v>
      </c>
      <c r="C10" s="113" t="s">
        <v>136</v>
      </c>
      <c r="D10" s="6">
        <v>10.24</v>
      </c>
      <c r="E10" s="6">
        <v>2</v>
      </c>
      <c r="F10" s="112"/>
    </row>
    <row r="11" spans="1:6" ht="17.5" x14ac:dyDescent="0.25">
      <c r="A11" s="215"/>
      <c r="B11" s="6">
        <v>20212132</v>
      </c>
      <c r="C11" s="113" t="s">
        <v>137</v>
      </c>
      <c r="D11" s="6">
        <v>10.24</v>
      </c>
      <c r="E11" s="115">
        <v>2</v>
      </c>
      <c r="F11" s="112"/>
    </row>
    <row r="12" spans="1:6" ht="17.5" x14ac:dyDescent="0.25">
      <c r="A12" s="215"/>
      <c r="B12" s="6">
        <v>20212133</v>
      </c>
      <c r="C12" s="113" t="s">
        <v>138</v>
      </c>
      <c r="D12" s="6">
        <v>10.24</v>
      </c>
      <c r="E12" s="6">
        <v>2</v>
      </c>
      <c r="F12" s="112"/>
    </row>
    <row r="13" spans="1:6" ht="17.5" x14ac:dyDescent="0.25">
      <c r="A13" s="215"/>
      <c r="B13" s="6">
        <v>20212133</v>
      </c>
      <c r="C13" s="6" t="s">
        <v>139</v>
      </c>
      <c r="D13" s="6">
        <v>10.24</v>
      </c>
      <c r="E13" s="6">
        <v>2</v>
      </c>
      <c r="F13" s="112"/>
    </row>
    <row r="14" spans="1:6" ht="17.5" x14ac:dyDescent="0.25">
      <c r="A14" s="215"/>
      <c r="B14" s="6">
        <v>20212133</v>
      </c>
      <c r="C14" s="6" t="s">
        <v>140</v>
      </c>
      <c r="D14" s="6">
        <v>10.24</v>
      </c>
      <c r="E14" s="6">
        <v>2</v>
      </c>
      <c r="F14" s="112"/>
    </row>
    <row r="15" spans="1:6" ht="17.5" x14ac:dyDescent="0.25">
      <c r="A15" s="215"/>
      <c r="B15" s="6">
        <v>20212133</v>
      </c>
      <c r="C15" s="6" t="s">
        <v>141</v>
      </c>
      <c r="D15" s="6">
        <v>10.24</v>
      </c>
      <c r="E15" s="6">
        <v>2</v>
      </c>
      <c r="F15" s="112"/>
    </row>
    <row r="16" spans="1:6" ht="17.5" x14ac:dyDescent="0.25">
      <c r="A16" s="215"/>
      <c r="B16" s="6">
        <v>20212134</v>
      </c>
      <c r="C16" s="6" t="s">
        <v>142</v>
      </c>
      <c r="D16" s="6">
        <v>10.24</v>
      </c>
      <c r="E16" s="6">
        <v>2</v>
      </c>
      <c r="F16" s="112"/>
    </row>
    <row r="17" spans="1:6" ht="17.5" x14ac:dyDescent="0.25">
      <c r="A17" s="215"/>
      <c r="B17" s="6">
        <v>20212134</v>
      </c>
      <c r="C17" s="6" t="s">
        <v>143</v>
      </c>
      <c r="D17" s="6">
        <v>10.24</v>
      </c>
      <c r="E17" s="6">
        <v>2</v>
      </c>
      <c r="F17" s="112"/>
    </row>
    <row r="18" spans="1:6" ht="17.5" x14ac:dyDescent="0.25">
      <c r="A18" s="215"/>
      <c r="B18" s="6">
        <v>20212134</v>
      </c>
      <c r="C18" s="6" t="s">
        <v>144</v>
      </c>
      <c r="D18" s="6">
        <v>10.24</v>
      </c>
      <c r="E18" s="6">
        <v>2</v>
      </c>
      <c r="F18" s="112"/>
    </row>
    <row r="19" spans="1:6" ht="17.5" x14ac:dyDescent="0.25">
      <c r="A19" s="215"/>
      <c r="B19" s="6">
        <v>20212134</v>
      </c>
      <c r="C19" s="6" t="s">
        <v>145</v>
      </c>
      <c r="D19" s="6">
        <v>10.24</v>
      </c>
      <c r="E19" s="6">
        <v>2</v>
      </c>
      <c r="F19" s="112"/>
    </row>
    <row r="20" spans="1:6" ht="17.5" x14ac:dyDescent="0.25">
      <c r="A20" s="215"/>
      <c r="B20" s="6">
        <v>20212134</v>
      </c>
      <c r="C20" s="6" t="s">
        <v>146</v>
      </c>
      <c r="D20" s="6">
        <v>10.24</v>
      </c>
      <c r="E20" s="6">
        <v>2</v>
      </c>
      <c r="F20" s="112"/>
    </row>
    <row r="21" spans="1:6" ht="17.5" x14ac:dyDescent="0.25">
      <c r="A21" s="215"/>
      <c r="B21" s="6">
        <v>20212134</v>
      </c>
      <c r="C21" s="6" t="s">
        <v>147</v>
      </c>
      <c r="D21" s="6">
        <v>10.24</v>
      </c>
      <c r="E21" s="6">
        <v>2</v>
      </c>
      <c r="F21" s="112"/>
    </row>
    <row r="22" spans="1:6" ht="17.5" x14ac:dyDescent="0.25">
      <c r="A22" s="215"/>
      <c r="B22" s="6">
        <v>20212134</v>
      </c>
      <c r="C22" s="6" t="s">
        <v>118</v>
      </c>
      <c r="D22" s="6">
        <v>10.24</v>
      </c>
      <c r="E22" s="6">
        <v>2</v>
      </c>
      <c r="F22" s="112"/>
    </row>
    <row r="23" spans="1:6" ht="17.5" x14ac:dyDescent="0.25">
      <c r="A23" s="215"/>
      <c r="B23" s="6">
        <v>20212135</v>
      </c>
      <c r="C23" s="6" t="s">
        <v>148</v>
      </c>
      <c r="D23" s="6">
        <v>10.24</v>
      </c>
      <c r="E23" s="6">
        <v>2</v>
      </c>
      <c r="F23" s="112"/>
    </row>
    <row r="24" spans="1:6" ht="17.5" x14ac:dyDescent="0.25">
      <c r="A24" s="215"/>
      <c r="B24" s="6">
        <v>20212135</v>
      </c>
      <c r="C24" s="6" t="s">
        <v>149</v>
      </c>
      <c r="D24" s="6">
        <v>10.24</v>
      </c>
      <c r="E24" s="6">
        <v>2</v>
      </c>
      <c r="F24" s="112"/>
    </row>
    <row r="25" spans="1:6" ht="17.5" x14ac:dyDescent="0.25">
      <c r="A25" s="215"/>
      <c r="B25" s="6">
        <v>20212135</v>
      </c>
      <c r="C25" s="6" t="s">
        <v>150</v>
      </c>
      <c r="D25" s="6">
        <v>10.24</v>
      </c>
      <c r="E25" s="6">
        <v>2</v>
      </c>
      <c r="F25" s="112"/>
    </row>
    <row r="26" spans="1:6" ht="17.5" x14ac:dyDescent="0.25">
      <c r="A26" s="215"/>
      <c r="B26" s="6">
        <v>20212136</v>
      </c>
      <c r="C26" s="6" t="s">
        <v>151</v>
      </c>
      <c r="D26" s="6">
        <v>10.24</v>
      </c>
      <c r="E26" s="6">
        <v>2</v>
      </c>
      <c r="F26" s="112"/>
    </row>
    <row r="27" spans="1:6" ht="17.5" x14ac:dyDescent="0.25">
      <c r="A27" s="215"/>
      <c r="B27" s="6">
        <v>20212136</v>
      </c>
      <c r="C27" s="6" t="s">
        <v>152</v>
      </c>
      <c r="D27" s="6">
        <v>10.24</v>
      </c>
      <c r="E27" s="6">
        <v>2</v>
      </c>
      <c r="F27" s="112"/>
    </row>
    <row r="28" spans="1:6" ht="17.5" x14ac:dyDescent="0.25">
      <c r="A28" s="215"/>
      <c r="B28" s="6">
        <v>20212136</v>
      </c>
      <c r="C28" s="6" t="s">
        <v>153</v>
      </c>
      <c r="D28" s="6">
        <v>10.24</v>
      </c>
      <c r="E28" s="6">
        <v>2</v>
      </c>
      <c r="F28" s="112"/>
    </row>
    <row r="29" spans="1:6" ht="17.5" x14ac:dyDescent="0.25">
      <c r="A29" s="215"/>
      <c r="B29" s="6">
        <v>20212136</v>
      </c>
      <c r="C29" s="6" t="s">
        <v>154</v>
      </c>
      <c r="D29" s="6">
        <v>10.24</v>
      </c>
      <c r="E29" s="6">
        <v>2</v>
      </c>
      <c r="F29" s="112"/>
    </row>
    <row r="30" spans="1:6" ht="17.5" x14ac:dyDescent="0.25">
      <c r="A30" s="215"/>
      <c r="B30" s="6">
        <v>20212136</v>
      </c>
      <c r="C30" s="6" t="s">
        <v>155</v>
      </c>
      <c r="D30" s="6">
        <v>10.24</v>
      </c>
      <c r="E30" s="6">
        <v>2</v>
      </c>
      <c r="F30" s="112"/>
    </row>
    <row r="31" spans="1:6" ht="17.5" x14ac:dyDescent="0.25">
      <c r="A31" s="215"/>
      <c r="B31" s="6">
        <v>20212136</v>
      </c>
      <c r="C31" s="6" t="s">
        <v>156</v>
      </c>
      <c r="D31" s="6">
        <v>10.24</v>
      </c>
      <c r="E31" s="6">
        <v>2</v>
      </c>
      <c r="F31" s="112"/>
    </row>
    <row r="32" spans="1:6" ht="17.5" x14ac:dyDescent="0.25">
      <c r="A32" s="215"/>
      <c r="B32" s="6">
        <v>20212136</v>
      </c>
      <c r="C32" s="6" t="s">
        <v>157</v>
      </c>
      <c r="D32" s="6">
        <v>10.24</v>
      </c>
      <c r="E32" s="6">
        <v>2</v>
      </c>
      <c r="F32" s="112"/>
    </row>
    <row r="33" spans="1:6" ht="17.5" x14ac:dyDescent="0.25">
      <c r="A33" s="215"/>
      <c r="B33" s="6">
        <v>20212136</v>
      </c>
      <c r="C33" s="6" t="s">
        <v>158</v>
      </c>
      <c r="D33" s="6">
        <v>10.24</v>
      </c>
      <c r="E33" s="6">
        <v>2</v>
      </c>
      <c r="F33" s="112"/>
    </row>
    <row r="34" spans="1:6" ht="17.5" x14ac:dyDescent="0.25">
      <c r="A34" s="215"/>
      <c r="B34" s="6">
        <v>20212136</v>
      </c>
      <c r="C34" s="6" t="s">
        <v>159</v>
      </c>
      <c r="D34" s="6">
        <v>10.24</v>
      </c>
      <c r="E34" s="6">
        <v>2</v>
      </c>
      <c r="F34" s="112"/>
    </row>
    <row r="35" spans="1:6" ht="17.5" x14ac:dyDescent="0.25">
      <c r="A35" s="215"/>
      <c r="B35" s="6">
        <v>20212137</v>
      </c>
      <c r="C35" s="6" t="s">
        <v>160</v>
      </c>
      <c r="D35" s="6">
        <v>10.24</v>
      </c>
      <c r="E35" s="6">
        <v>2</v>
      </c>
      <c r="F35" s="112"/>
    </row>
    <row r="36" spans="1:6" ht="17.5" x14ac:dyDescent="0.25">
      <c r="A36" s="215"/>
      <c r="B36" s="6">
        <v>20212137</v>
      </c>
      <c r="C36" s="6" t="s">
        <v>161</v>
      </c>
      <c r="D36" s="6">
        <v>10.24</v>
      </c>
      <c r="E36" s="6">
        <v>2</v>
      </c>
      <c r="F36" s="112"/>
    </row>
    <row r="37" spans="1:6" ht="17.5" x14ac:dyDescent="0.25">
      <c r="A37" s="215"/>
      <c r="B37" s="6">
        <v>20212137</v>
      </c>
      <c r="C37" s="6" t="s">
        <v>162</v>
      </c>
      <c r="D37" s="6">
        <v>10.24</v>
      </c>
      <c r="E37" s="6">
        <v>2</v>
      </c>
      <c r="F37" s="112"/>
    </row>
    <row r="38" spans="1:6" ht="17.5" x14ac:dyDescent="0.25">
      <c r="A38" s="215"/>
      <c r="B38" s="6">
        <v>20212137</v>
      </c>
      <c r="C38" s="6" t="s">
        <v>163</v>
      </c>
      <c r="D38" s="6">
        <v>10.24</v>
      </c>
      <c r="E38" s="6">
        <v>2</v>
      </c>
      <c r="F38" s="112"/>
    </row>
    <row r="39" spans="1:6" ht="17.5" x14ac:dyDescent="0.25">
      <c r="A39" s="215"/>
      <c r="B39" s="6">
        <v>20212138</v>
      </c>
      <c r="C39" s="6" t="s">
        <v>164</v>
      </c>
      <c r="D39" s="6">
        <v>10.24</v>
      </c>
      <c r="E39" s="6">
        <v>2</v>
      </c>
      <c r="F39" s="112"/>
    </row>
    <row r="40" spans="1:6" ht="17.5" x14ac:dyDescent="0.25">
      <c r="A40" s="215"/>
      <c r="B40" s="6">
        <v>20212138</v>
      </c>
      <c r="C40" s="6" t="s">
        <v>165</v>
      </c>
      <c r="D40" s="6">
        <v>10.24</v>
      </c>
      <c r="E40" s="6">
        <v>2</v>
      </c>
      <c r="F40" s="112"/>
    </row>
    <row r="41" spans="1:6" ht="17.5" x14ac:dyDescent="0.25">
      <c r="A41" s="215"/>
      <c r="B41" s="6">
        <v>20212138</v>
      </c>
      <c r="C41" s="6" t="s">
        <v>166</v>
      </c>
      <c r="D41" s="6">
        <v>10.24</v>
      </c>
      <c r="E41" s="6">
        <v>2</v>
      </c>
      <c r="F41" s="112"/>
    </row>
    <row r="42" spans="1:6" ht="17.5" x14ac:dyDescent="0.25">
      <c r="A42" s="215"/>
      <c r="B42" s="6">
        <v>20212138</v>
      </c>
      <c r="C42" s="6" t="s">
        <v>167</v>
      </c>
      <c r="D42" s="6">
        <v>10.24</v>
      </c>
      <c r="E42" s="6">
        <v>2</v>
      </c>
      <c r="F42" s="112"/>
    </row>
    <row r="43" spans="1:6" ht="17.5" x14ac:dyDescent="0.25">
      <c r="A43" s="215"/>
      <c r="B43" s="6">
        <v>20212138</v>
      </c>
      <c r="C43" s="6" t="s">
        <v>168</v>
      </c>
      <c r="D43" s="6">
        <v>10.24</v>
      </c>
      <c r="E43" s="6">
        <v>2</v>
      </c>
      <c r="F43" s="112"/>
    </row>
    <row r="44" spans="1:6" ht="17.5" x14ac:dyDescent="0.25">
      <c r="A44" s="215"/>
      <c r="B44" s="6">
        <v>20212138</v>
      </c>
      <c r="C44" s="6" t="s">
        <v>169</v>
      </c>
      <c r="D44" s="6">
        <v>10.24</v>
      </c>
      <c r="E44" s="6">
        <v>2</v>
      </c>
      <c r="F44" s="112"/>
    </row>
    <row r="45" spans="1:6" ht="17.5" x14ac:dyDescent="0.25">
      <c r="A45" s="215"/>
      <c r="B45" s="6">
        <v>20212138</v>
      </c>
      <c r="C45" s="6" t="s">
        <v>169</v>
      </c>
      <c r="D45" s="6">
        <v>10.24</v>
      </c>
      <c r="E45" s="6">
        <v>2</v>
      </c>
      <c r="F45" s="112"/>
    </row>
    <row r="46" spans="1:6" ht="17.5" x14ac:dyDescent="0.25">
      <c r="A46" s="215"/>
      <c r="B46" s="6">
        <v>20213131</v>
      </c>
      <c r="C46" s="6" t="s">
        <v>170</v>
      </c>
      <c r="D46" s="6">
        <v>10.24</v>
      </c>
      <c r="E46" s="6">
        <v>2</v>
      </c>
      <c r="F46" s="112"/>
    </row>
    <row r="47" spans="1:6" ht="17.5" x14ac:dyDescent="0.25">
      <c r="A47" s="215"/>
      <c r="B47" s="6">
        <v>20213131</v>
      </c>
      <c r="C47" s="6" t="s">
        <v>171</v>
      </c>
      <c r="D47" s="6">
        <v>10.24</v>
      </c>
      <c r="E47" s="6">
        <v>2</v>
      </c>
      <c r="F47" s="112"/>
    </row>
    <row r="48" spans="1:6" ht="17.5" x14ac:dyDescent="0.25">
      <c r="A48" s="215"/>
      <c r="B48" s="6">
        <v>20213131</v>
      </c>
      <c r="C48" s="6" t="s">
        <v>172</v>
      </c>
      <c r="D48" s="6">
        <v>10.24</v>
      </c>
      <c r="E48" s="6">
        <v>2</v>
      </c>
      <c r="F48" s="112"/>
    </row>
    <row r="49" spans="1:6" ht="17.5" x14ac:dyDescent="0.25">
      <c r="A49" s="215"/>
      <c r="B49" s="6">
        <v>20212131</v>
      </c>
      <c r="C49" s="113" t="s">
        <v>173</v>
      </c>
      <c r="D49" s="6">
        <v>10.25</v>
      </c>
      <c r="E49" s="6">
        <v>2</v>
      </c>
      <c r="F49" s="112"/>
    </row>
    <row r="50" spans="1:6" ht="17.5" x14ac:dyDescent="0.25">
      <c r="A50" s="215"/>
      <c r="B50" s="6">
        <v>20212131</v>
      </c>
      <c r="C50" s="113" t="s">
        <v>174</v>
      </c>
      <c r="D50" s="6">
        <v>10.25</v>
      </c>
      <c r="E50" s="6">
        <v>2</v>
      </c>
      <c r="F50" s="112"/>
    </row>
    <row r="51" spans="1:6" ht="17.5" x14ac:dyDescent="0.25">
      <c r="A51" s="215"/>
      <c r="B51" s="6">
        <v>20212132</v>
      </c>
      <c r="C51" s="113" t="s">
        <v>175</v>
      </c>
      <c r="D51" s="6">
        <v>10.25</v>
      </c>
      <c r="E51" s="6">
        <v>2</v>
      </c>
      <c r="F51" s="112"/>
    </row>
    <row r="52" spans="1:6" ht="17.5" x14ac:dyDescent="0.25">
      <c r="A52" s="215"/>
      <c r="B52" s="6">
        <v>20212132</v>
      </c>
      <c r="C52" s="113" t="s">
        <v>176</v>
      </c>
      <c r="D52" s="6">
        <v>10.25</v>
      </c>
      <c r="E52" s="6">
        <v>2</v>
      </c>
      <c r="F52" s="112"/>
    </row>
    <row r="53" spans="1:6" ht="17.5" x14ac:dyDescent="0.25">
      <c r="A53" s="215"/>
      <c r="B53" s="6">
        <v>20212132</v>
      </c>
      <c r="C53" s="113" t="s">
        <v>177</v>
      </c>
      <c r="D53" s="6">
        <v>10.25</v>
      </c>
      <c r="E53" s="6">
        <v>2</v>
      </c>
      <c r="F53" s="112"/>
    </row>
    <row r="54" spans="1:6" ht="17.5" x14ac:dyDescent="0.25">
      <c r="A54" s="215"/>
      <c r="B54" s="6">
        <v>20212133</v>
      </c>
      <c r="C54" s="6" t="s">
        <v>178</v>
      </c>
      <c r="D54" s="6">
        <v>10.25</v>
      </c>
      <c r="E54" s="6">
        <v>2</v>
      </c>
      <c r="F54" s="112"/>
    </row>
    <row r="55" spans="1:6" ht="17.5" x14ac:dyDescent="0.25">
      <c r="A55" s="215"/>
      <c r="B55" s="6">
        <v>20212133</v>
      </c>
      <c r="C55" s="6" t="s">
        <v>179</v>
      </c>
      <c r="D55" s="6">
        <v>10.25</v>
      </c>
      <c r="E55" s="6">
        <v>2</v>
      </c>
      <c r="F55" s="112"/>
    </row>
    <row r="56" spans="1:6" ht="17.5" x14ac:dyDescent="0.25">
      <c r="A56" s="215"/>
      <c r="B56" s="6">
        <v>20212134</v>
      </c>
      <c r="C56" s="6" t="s">
        <v>180</v>
      </c>
      <c r="D56" s="6">
        <v>10.25</v>
      </c>
      <c r="E56" s="6">
        <v>2</v>
      </c>
      <c r="F56" s="112"/>
    </row>
    <row r="57" spans="1:6" ht="17.5" x14ac:dyDescent="0.25">
      <c r="A57" s="215"/>
      <c r="B57" s="6">
        <v>20212134</v>
      </c>
      <c r="C57" s="6" t="s">
        <v>181</v>
      </c>
      <c r="D57" s="6">
        <v>10.25</v>
      </c>
      <c r="E57" s="6">
        <v>2</v>
      </c>
      <c r="F57" s="112"/>
    </row>
    <row r="58" spans="1:6" ht="17.5" x14ac:dyDescent="0.25">
      <c r="A58" s="215"/>
      <c r="B58" s="6">
        <v>20212134</v>
      </c>
      <c r="C58" s="6" t="s">
        <v>118</v>
      </c>
      <c r="D58" s="6">
        <v>10.25</v>
      </c>
      <c r="E58" s="6">
        <v>2</v>
      </c>
      <c r="F58" s="112"/>
    </row>
    <row r="59" spans="1:6" ht="17.5" x14ac:dyDescent="0.25">
      <c r="A59" s="215"/>
      <c r="B59" s="6">
        <v>20212134</v>
      </c>
      <c r="C59" s="6" t="s">
        <v>182</v>
      </c>
      <c r="D59" s="6">
        <v>10.25</v>
      </c>
      <c r="E59" s="6">
        <v>2</v>
      </c>
      <c r="F59" s="112"/>
    </row>
    <row r="60" spans="1:6" ht="17.5" x14ac:dyDescent="0.25">
      <c r="A60" s="215"/>
      <c r="B60" s="6">
        <v>20212135</v>
      </c>
      <c r="C60" s="6" t="s">
        <v>150</v>
      </c>
      <c r="D60" s="6">
        <v>10.25</v>
      </c>
      <c r="E60" s="6">
        <v>2</v>
      </c>
      <c r="F60" s="112"/>
    </row>
    <row r="61" spans="1:6" ht="17.5" x14ac:dyDescent="0.25">
      <c r="A61" s="215"/>
      <c r="B61" s="6">
        <v>20212135</v>
      </c>
      <c r="C61" s="6" t="s">
        <v>183</v>
      </c>
      <c r="D61" s="6">
        <v>10.25</v>
      </c>
      <c r="E61" s="6">
        <v>2</v>
      </c>
      <c r="F61" s="112"/>
    </row>
    <row r="62" spans="1:6" ht="17.5" x14ac:dyDescent="0.25">
      <c r="A62" s="215"/>
      <c r="B62" s="6">
        <v>20212135</v>
      </c>
      <c r="C62" s="6" t="s">
        <v>184</v>
      </c>
      <c r="D62" s="6">
        <v>10.25</v>
      </c>
      <c r="E62" s="6">
        <v>2</v>
      </c>
      <c r="F62" s="112"/>
    </row>
    <row r="63" spans="1:6" ht="17.5" x14ac:dyDescent="0.25">
      <c r="A63" s="215"/>
      <c r="B63" s="6">
        <v>20212136</v>
      </c>
      <c r="C63" s="6" t="s">
        <v>185</v>
      </c>
      <c r="D63" s="6">
        <v>10.25</v>
      </c>
      <c r="E63" s="6">
        <v>2</v>
      </c>
      <c r="F63" s="112"/>
    </row>
    <row r="64" spans="1:6" ht="17.5" x14ac:dyDescent="0.25">
      <c r="A64" s="215"/>
      <c r="B64" s="6">
        <v>20212137</v>
      </c>
      <c r="C64" s="6" t="s">
        <v>126</v>
      </c>
      <c r="D64" s="6">
        <v>10.25</v>
      </c>
      <c r="E64" s="6">
        <v>2</v>
      </c>
      <c r="F64" s="112"/>
    </row>
    <row r="65" spans="1:6" ht="17.5" x14ac:dyDescent="0.25">
      <c r="A65" s="215"/>
      <c r="B65" s="6">
        <v>20212138</v>
      </c>
      <c r="C65" s="6" t="s">
        <v>167</v>
      </c>
      <c r="D65" s="6">
        <v>10.25</v>
      </c>
      <c r="E65" s="6">
        <v>2</v>
      </c>
      <c r="F65" s="112"/>
    </row>
    <row r="66" spans="1:6" ht="17.5" x14ac:dyDescent="0.25">
      <c r="A66" s="215"/>
      <c r="B66" s="6">
        <v>20212138</v>
      </c>
      <c r="C66" s="6" t="s">
        <v>168</v>
      </c>
      <c r="D66" s="6">
        <v>10.25</v>
      </c>
      <c r="E66" s="6">
        <v>2</v>
      </c>
      <c r="F66" s="112"/>
    </row>
    <row r="67" spans="1:6" ht="17.5" x14ac:dyDescent="0.25">
      <c r="A67" s="215"/>
      <c r="B67" s="6">
        <v>20212138</v>
      </c>
      <c r="C67" s="6" t="s">
        <v>186</v>
      </c>
      <c r="D67" s="6">
        <v>10.25</v>
      </c>
      <c r="E67" s="6">
        <v>2</v>
      </c>
      <c r="F67" s="112"/>
    </row>
    <row r="68" spans="1:6" ht="17.5" x14ac:dyDescent="0.25">
      <c r="A68" s="215"/>
      <c r="B68" s="6">
        <v>20213131</v>
      </c>
      <c r="C68" s="6" t="s">
        <v>121</v>
      </c>
      <c r="D68" s="6">
        <v>10.25</v>
      </c>
      <c r="E68" s="6">
        <v>2</v>
      </c>
      <c r="F68" s="112"/>
    </row>
    <row r="69" spans="1:6" ht="17.5" x14ac:dyDescent="0.25">
      <c r="A69" s="215"/>
      <c r="B69" s="6">
        <v>20213131</v>
      </c>
      <c r="C69" s="6" t="s">
        <v>187</v>
      </c>
      <c r="D69" s="6">
        <v>10.25</v>
      </c>
      <c r="E69" s="6">
        <v>2</v>
      </c>
      <c r="F69" s="112"/>
    </row>
    <row r="70" spans="1:6" ht="17.5" x14ac:dyDescent="0.25">
      <c r="A70" s="215"/>
      <c r="B70" s="6">
        <v>20213131</v>
      </c>
      <c r="C70" s="6" t="s">
        <v>188</v>
      </c>
      <c r="D70" s="6">
        <v>10.25</v>
      </c>
      <c r="E70" s="6">
        <v>2</v>
      </c>
      <c r="F70" s="112"/>
    </row>
    <row r="71" spans="1:6" ht="17.5" x14ac:dyDescent="0.25">
      <c r="A71" s="215"/>
      <c r="B71" s="6">
        <v>20213131</v>
      </c>
      <c r="C71" s="6" t="s">
        <v>189</v>
      </c>
      <c r="D71" s="6">
        <v>10.25</v>
      </c>
      <c r="E71" s="6">
        <v>2</v>
      </c>
      <c r="F71" s="112"/>
    </row>
    <row r="72" spans="1:6" ht="17.5" x14ac:dyDescent="0.25">
      <c r="A72" s="215"/>
      <c r="B72" s="6">
        <v>20212133</v>
      </c>
      <c r="C72" s="6" t="s">
        <v>190</v>
      </c>
      <c r="D72" s="6">
        <v>10.26</v>
      </c>
      <c r="E72" s="6">
        <v>2</v>
      </c>
      <c r="F72" s="112"/>
    </row>
    <row r="73" spans="1:6" ht="17.5" x14ac:dyDescent="0.25">
      <c r="A73" s="215"/>
      <c r="B73" s="6">
        <v>20212134</v>
      </c>
      <c r="C73" s="114" t="s">
        <v>191</v>
      </c>
      <c r="D73" s="6">
        <v>10.26</v>
      </c>
      <c r="E73" s="6">
        <v>2</v>
      </c>
      <c r="F73" s="112"/>
    </row>
    <row r="74" spans="1:6" ht="17.5" x14ac:dyDescent="0.25">
      <c r="A74" s="215"/>
      <c r="B74" s="6">
        <v>20212137</v>
      </c>
      <c r="C74" s="114" t="s">
        <v>192</v>
      </c>
      <c r="D74" s="6">
        <v>10.26</v>
      </c>
      <c r="E74" s="6">
        <v>2</v>
      </c>
      <c r="F74" s="112"/>
    </row>
    <row r="75" spans="1:6" ht="17.5" x14ac:dyDescent="0.25">
      <c r="A75" s="215"/>
      <c r="B75" s="6">
        <v>20212138</v>
      </c>
      <c r="C75" s="6" t="s">
        <v>167</v>
      </c>
      <c r="D75" s="6">
        <v>10.26</v>
      </c>
      <c r="E75" s="6">
        <v>2</v>
      </c>
      <c r="F75" s="112"/>
    </row>
    <row r="76" spans="1:6" ht="17.5" x14ac:dyDescent="0.25">
      <c r="A76" s="215"/>
      <c r="B76" s="6">
        <v>20212138</v>
      </c>
      <c r="C76" s="6" t="s">
        <v>168</v>
      </c>
      <c r="D76" s="6">
        <v>10.26</v>
      </c>
      <c r="E76" s="6">
        <v>2</v>
      </c>
      <c r="F76" s="112"/>
    </row>
    <row r="77" spans="1:6" ht="17.5" x14ac:dyDescent="0.25">
      <c r="A77" s="215"/>
      <c r="B77" s="6">
        <v>20212137</v>
      </c>
      <c r="C77" s="6" t="s">
        <v>126</v>
      </c>
      <c r="D77" s="6">
        <v>10.27</v>
      </c>
      <c r="E77" s="6">
        <v>2</v>
      </c>
      <c r="F77" s="112"/>
    </row>
    <row r="78" spans="1:6" ht="17.5" x14ac:dyDescent="0.25">
      <c r="A78" s="215"/>
      <c r="B78" s="6">
        <v>20212137</v>
      </c>
      <c r="C78" s="6" t="s">
        <v>193</v>
      </c>
      <c r="D78" s="6">
        <v>10.27</v>
      </c>
      <c r="E78" s="6">
        <v>2</v>
      </c>
      <c r="F78" s="112"/>
    </row>
    <row r="79" spans="1:6" ht="17.5" x14ac:dyDescent="0.25">
      <c r="A79" s="215"/>
      <c r="B79" s="6">
        <v>20212138</v>
      </c>
      <c r="C79" s="6" t="s">
        <v>167</v>
      </c>
      <c r="D79" s="6">
        <v>10.27</v>
      </c>
      <c r="E79" s="6">
        <v>2</v>
      </c>
      <c r="F79" s="112"/>
    </row>
    <row r="80" spans="1:6" ht="17.5" x14ac:dyDescent="0.25">
      <c r="A80" s="215"/>
      <c r="B80" s="6">
        <v>20212138</v>
      </c>
      <c r="C80" s="6" t="s">
        <v>168</v>
      </c>
      <c r="D80" s="6">
        <v>10.27</v>
      </c>
      <c r="E80" s="6">
        <v>2</v>
      </c>
      <c r="F80" s="112"/>
    </row>
    <row r="81" spans="1:6" ht="17.5" x14ac:dyDescent="0.25">
      <c r="A81" s="215"/>
      <c r="B81" s="6">
        <v>20212138</v>
      </c>
      <c r="C81" s="6" t="s">
        <v>194</v>
      </c>
      <c r="D81" s="6">
        <v>10.27</v>
      </c>
      <c r="E81" s="6">
        <v>2</v>
      </c>
      <c r="F81" s="112"/>
    </row>
    <row r="82" spans="1:6" ht="17.5" x14ac:dyDescent="0.25">
      <c r="A82" s="215"/>
      <c r="B82" s="6">
        <v>20213131</v>
      </c>
      <c r="C82" s="6" t="s">
        <v>121</v>
      </c>
      <c r="D82" s="6">
        <v>10.27</v>
      </c>
      <c r="E82" s="6">
        <v>2</v>
      </c>
      <c r="F82" s="112"/>
    </row>
    <row r="83" spans="1:6" ht="17.5" x14ac:dyDescent="0.25">
      <c r="A83" s="215"/>
      <c r="B83" s="6">
        <v>20212131</v>
      </c>
      <c r="C83" s="113" t="s">
        <v>133</v>
      </c>
      <c r="D83" s="6">
        <v>10.28</v>
      </c>
      <c r="E83" s="6">
        <v>2</v>
      </c>
      <c r="F83" s="112"/>
    </row>
    <row r="84" spans="1:6" ht="17.5" x14ac:dyDescent="0.25">
      <c r="A84" s="215"/>
      <c r="B84" s="6">
        <v>20212131</v>
      </c>
      <c r="C84" s="113" t="s">
        <v>114</v>
      </c>
      <c r="D84" s="6">
        <v>10.28</v>
      </c>
      <c r="E84" s="6">
        <v>2</v>
      </c>
      <c r="F84" s="112"/>
    </row>
    <row r="85" spans="1:6" ht="17.5" x14ac:dyDescent="0.25">
      <c r="A85" s="215"/>
      <c r="B85" s="6">
        <v>20212132</v>
      </c>
      <c r="C85" s="113" t="s">
        <v>137</v>
      </c>
      <c r="D85" s="6">
        <v>10.28</v>
      </c>
      <c r="E85" s="6">
        <v>2</v>
      </c>
      <c r="F85" s="112"/>
    </row>
    <row r="86" spans="1:6" ht="17.5" x14ac:dyDescent="0.25">
      <c r="A86" s="215"/>
      <c r="B86" s="6">
        <v>20212132</v>
      </c>
      <c r="C86" s="113" t="s">
        <v>195</v>
      </c>
      <c r="D86" s="6">
        <v>10.28</v>
      </c>
      <c r="E86" s="6">
        <v>2</v>
      </c>
      <c r="F86" s="112"/>
    </row>
    <row r="87" spans="1:6" ht="17.5" x14ac:dyDescent="0.25">
      <c r="A87" s="215"/>
      <c r="B87" s="6">
        <v>20212132</v>
      </c>
      <c r="C87" s="113" t="s">
        <v>196</v>
      </c>
      <c r="D87" s="6">
        <v>10.28</v>
      </c>
      <c r="E87" s="6">
        <v>2</v>
      </c>
      <c r="F87" s="112"/>
    </row>
    <row r="88" spans="1:6" ht="17.5" x14ac:dyDescent="0.25">
      <c r="A88" s="215"/>
      <c r="B88" s="6">
        <v>20212132</v>
      </c>
      <c r="C88" s="113" t="s">
        <v>197</v>
      </c>
      <c r="D88" s="6">
        <v>10.28</v>
      </c>
      <c r="E88" s="6">
        <v>2</v>
      </c>
      <c r="F88" s="112"/>
    </row>
    <row r="89" spans="1:6" ht="17.5" x14ac:dyDescent="0.25">
      <c r="A89" s="215"/>
      <c r="B89" s="6">
        <v>20212133</v>
      </c>
      <c r="C89" s="6" t="s">
        <v>140</v>
      </c>
      <c r="D89" s="6">
        <v>10.28</v>
      </c>
      <c r="E89" s="6">
        <v>2</v>
      </c>
      <c r="F89" s="112"/>
    </row>
    <row r="90" spans="1:6" ht="17.5" x14ac:dyDescent="0.25">
      <c r="A90" s="215"/>
      <c r="B90" s="6">
        <v>20212133</v>
      </c>
      <c r="C90" s="6" t="s">
        <v>141</v>
      </c>
      <c r="D90" s="6">
        <v>10.28</v>
      </c>
      <c r="E90" s="6">
        <v>2</v>
      </c>
      <c r="F90" s="112"/>
    </row>
    <row r="91" spans="1:6" ht="17.5" x14ac:dyDescent="0.25">
      <c r="A91" s="215"/>
      <c r="B91" s="6">
        <v>20212133</v>
      </c>
      <c r="C91" s="6" t="s">
        <v>198</v>
      </c>
      <c r="D91" s="6">
        <v>10.28</v>
      </c>
      <c r="E91" s="6">
        <v>2</v>
      </c>
      <c r="F91" s="112"/>
    </row>
    <row r="92" spans="1:6" ht="17.5" x14ac:dyDescent="0.25">
      <c r="A92" s="215"/>
      <c r="B92" s="6">
        <v>20212134</v>
      </c>
      <c r="C92" s="6" t="s">
        <v>145</v>
      </c>
      <c r="D92" s="6">
        <v>10.28</v>
      </c>
      <c r="E92" s="6">
        <v>2</v>
      </c>
      <c r="F92" s="112"/>
    </row>
    <row r="93" spans="1:6" ht="17.5" x14ac:dyDescent="0.25">
      <c r="A93" s="215"/>
      <c r="B93" s="6">
        <v>20212134</v>
      </c>
      <c r="C93" s="6" t="s">
        <v>146</v>
      </c>
      <c r="D93" s="6">
        <v>10.28</v>
      </c>
      <c r="E93" s="6">
        <v>2</v>
      </c>
      <c r="F93" s="112"/>
    </row>
    <row r="94" spans="1:6" ht="17.5" x14ac:dyDescent="0.25">
      <c r="A94" s="215"/>
      <c r="B94" s="6">
        <v>20212134</v>
      </c>
      <c r="C94" s="6" t="s">
        <v>118</v>
      </c>
      <c r="D94" s="6">
        <v>10.28</v>
      </c>
      <c r="E94" s="6">
        <v>2</v>
      </c>
      <c r="F94" s="112"/>
    </row>
    <row r="95" spans="1:6" ht="17.5" x14ac:dyDescent="0.25">
      <c r="A95" s="215"/>
      <c r="B95" s="6">
        <v>20212134</v>
      </c>
      <c r="C95" s="6" t="s">
        <v>199</v>
      </c>
      <c r="D95" s="6">
        <v>10.28</v>
      </c>
      <c r="E95" s="6">
        <v>2</v>
      </c>
      <c r="F95" s="112"/>
    </row>
    <row r="96" spans="1:6" ht="17.5" x14ac:dyDescent="0.25">
      <c r="A96" s="215"/>
      <c r="B96" s="6">
        <v>20212134</v>
      </c>
      <c r="C96" s="6" t="s">
        <v>147</v>
      </c>
      <c r="D96" s="6">
        <v>10.28</v>
      </c>
      <c r="E96" s="6">
        <v>2</v>
      </c>
      <c r="F96" s="112"/>
    </row>
    <row r="97" spans="1:6" ht="17.5" x14ac:dyDescent="0.25">
      <c r="A97" s="215"/>
      <c r="B97" s="6">
        <v>20212134</v>
      </c>
      <c r="C97" s="6" t="s">
        <v>200</v>
      </c>
      <c r="D97" s="6">
        <v>10.28</v>
      </c>
      <c r="E97" s="6">
        <v>2</v>
      </c>
      <c r="F97" s="112"/>
    </row>
    <row r="98" spans="1:6" ht="17.5" x14ac:dyDescent="0.25">
      <c r="A98" s="215"/>
      <c r="B98" s="6">
        <v>20212134</v>
      </c>
      <c r="C98" s="6" t="s">
        <v>201</v>
      </c>
      <c r="D98" s="6">
        <v>10.28</v>
      </c>
      <c r="E98" s="6">
        <v>2</v>
      </c>
      <c r="F98" s="112"/>
    </row>
    <row r="99" spans="1:6" ht="17.5" x14ac:dyDescent="0.25">
      <c r="A99" s="215"/>
      <c r="B99" s="6">
        <v>20212134</v>
      </c>
      <c r="C99" s="6" t="s">
        <v>202</v>
      </c>
      <c r="D99" s="6">
        <v>10.28</v>
      </c>
      <c r="E99" s="6">
        <v>2</v>
      </c>
      <c r="F99" s="112"/>
    </row>
    <row r="100" spans="1:6" ht="17.5" x14ac:dyDescent="0.25">
      <c r="A100" s="215"/>
      <c r="B100" s="6">
        <v>20212134</v>
      </c>
      <c r="C100" s="6" t="s">
        <v>203</v>
      </c>
      <c r="D100" s="6">
        <v>10.28</v>
      </c>
      <c r="E100" s="6">
        <v>2</v>
      </c>
      <c r="F100" s="112"/>
    </row>
    <row r="101" spans="1:6" ht="17.5" x14ac:dyDescent="0.25">
      <c r="A101" s="215"/>
      <c r="B101" s="6">
        <v>20212135</v>
      </c>
      <c r="C101" s="6" t="s">
        <v>148</v>
      </c>
      <c r="D101" s="6">
        <v>10.28</v>
      </c>
      <c r="E101" s="6">
        <v>2</v>
      </c>
      <c r="F101" s="112"/>
    </row>
    <row r="102" spans="1:6" ht="17.5" x14ac:dyDescent="0.25">
      <c r="A102" s="215"/>
      <c r="B102" s="6">
        <v>20212135</v>
      </c>
      <c r="C102" s="6" t="s">
        <v>204</v>
      </c>
      <c r="D102" s="6">
        <v>10.28</v>
      </c>
      <c r="E102" s="6">
        <v>2</v>
      </c>
      <c r="F102" s="112"/>
    </row>
    <row r="103" spans="1:6" ht="17.5" x14ac:dyDescent="0.25">
      <c r="A103" s="215"/>
      <c r="B103" s="6">
        <v>20212135</v>
      </c>
      <c r="C103" s="6" t="s">
        <v>205</v>
      </c>
      <c r="D103" s="6">
        <v>10.28</v>
      </c>
      <c r="E103" s="6">
        <v>2</v>
      </c>
      <c r="F103" s="112"/>
    </row>
    <row r="104" spans="1:6" ht="17.5" x14ac:dyDescent="0.25">
      <c r="A104" s="215"/>
      <c r="B104" s="6">
        <v>20212135</v>
      </c>
      <c r="C104" s="6" t="s">
        <v>206</v>
      </c>
      <c r="D104" s="6">
        <v>10.28</v>
      </c>
      <c r="E104" s="6">
        <v>2</v>
      </c>
      <c r="F104" s="112"/>
    </row>
    <row r="105" spans="1:6" ht="17.5" x14ac:dyDescent="0.25">
      <c r="A105" s="215"/>
      <c r="B105" s="6">
        <v>20212135</v>
      </c>
      <c r="C105" s="6" t="s">
        <v>207</v>
      </c>
      <c r="D105" s="6">
        <v>10.28</v>
      </c>
      <c r="E105" s="6">
        <v>2</v>
      </c>
      <c r="F105" s="112"/>
    </row>
    <row r="106" spans="1:6" ht="17.5" x14ac:dyDescent="0.25">
      <c r="A106" s="215"/>
      <c r="B106" s="6">
        <v>20212135</v>
      </c>
      <c r="C106" s="6" t="s">
        <v>208</v>
      </c>
      <c r="D106" s="6">
        <v>10.28</v>
      </c>
      <c r="E106" s="6">
        <v>2</v>
      </c>
      <c r="F106" s="112"/>
    </row>
    <row r="107" spans="1:6" ht="17.5" x14ac:dyDescent="0.25">
      <c r="A107" s="215"/>
      <c r="B107" s="6">
        <v>20212135</v>
      </c>
      <c r="C107" s="6" t="s">
        <v>209</v>
      </c>
      <c r="D107" s="6">
        <v>10.28</v>
      </c>
      <c r="E107" s="6">
        <v>2</v>
      </c>
      <c r="F107" s="112"/>
    </row>
    <row r="108" spans="1:6" ht="17.5" x14ac:dyDescent="0.25">
      <c r="A108" s="215"/>
      <c r="B108" s="6">
        <v>20212135</v>
      </c>
      <c r="C108" s="6" t="s">
        <v>210</v>
      </c>
      <c r="D108" s="6">
        <v>10.28</v>
      </c>
      <c r="E108" s="6">
        <v>2</v>
      </c>
      <c r="F108" s="112"/>
    </row>
    <row r="109" spans="1:6" ht="17.5" x14ac:dyDescent="0.25">
      <c r="A109" s="215"/>
      <c r="B109" s="6">
        <v>20212135</v>
      </c>
      <c r="C109" s="6" t="s">
        <v>211</v>
      </c>
      <c r="D109" s="6">
        <v>10.28</v>
      </c>
      <c r="E109" s="6">
        <v>2</v>
      </c>
      <c r="F109" s="112"/>
    </row>
    <row r="110" spans="1:6" ht="17.5" x14ac:dyDescent="0.25">
      <c r="A110" s="215"/>
      <c r="B110" s="6">
        <v>20212135</v>
      </c>
      <c r="C110" s="6" t="s">
        <v>212</v>
      </c>
      <c r="D110" s="6">
        <v>10.28</v>
      </c>
      <c r="E110" s="6">
        <v>2</v>
      </c>
      <c r="F110" s="112"/>
    </row>
    <row r="111" spans="1:6" ht="17.5" x14ac:dyDescent="0.25">
      <c r="A111" s="215"/>
      <c r="B111" s="6">
        <v>20212136</v>
      </c>
      <c r="C111" s="6" t="s">
        <v>213</v>
      </c>
      <c r="D111" s="6">
        <v>10.28</v>
      </c>
      <c r="E111" s="6">
        <v>2</v>
      </c>
      <c r="F111" s="112"/>
    </row>
    <row r="112" spans="1:6" ht="17.5" x14ac:dyDescent="0.25">
      <c r="A112" s="215"/>
      <c r="B112" s="6">
        <v>20212136</v>
      </c>
      <c r="C112" s="6" t="s">
        <v>214</v>
      </c>
      <c r="D112" s="6">
        <v>10.28</v>
      </c>
      <c r="E112" s="6">
        <v>2</v>
      </c>
      <c r="F112" s="112"/>
    </row>
    <row r="113" spans="1:6" ht="17.5" x14ac:dyDescent="0.25">
      <c r="A113" s="215"/>
      <c r="B113" s="6">
        <v>20212136</v>
      </c>
      <c r="C113" s="6" t="s">
        <v>215</v>
      </c>
      <c r="D113" s="6">
        <v>10.28</v>
      </c>
      <c r="E113" s="6">
        <v>2</v>
      </c>
      <c r="F113" s="112"/>
    </row>
    <row r="114" spans="1:6" ht="17.5" x14ac:dyDescent="0.25">
      <c r="A114" s="215"/>
      <c r="B114" s="6">
        <v>20212136</v>
      </c>
      <c r="C114" s="6" t="s">
        <v>216</v>
      </c>
      <c r="D114" s="6">
        <v>10.28</v>
      </c>
      <c r="E114" s="6">
        <v>2</v>
      </c>
      <c r="F114" s="112"/>
    </row>
    <row r="115" spans="1:6" ht="17.5" x14ac:dyDescent="0.25">
      <c r="A115" s="215"/>
      <c r="B115" s="6">
        <v>20212137</v>
      </c>
      <c r="C115" s="6" t="s">
        <v>126</v>
      </c>
      <c r="D115" s="6">
        <v>10.28</v>
      </c>
      <c r="E115" s="6">
        <v>2</v>
      </c>
      <c r="F115" s="112"/>
    </row>
    <row r="116" spans="1:6" ht="17.5" x14ac:dyDescent="0.25">
      <c r="A116" s="215"/>
      <c r="B116" s="6">
        <v>20212137</v>
      </c>
      <c r="C116" s="6" t="s">
        <v>163</v>
      </c>
      <c r="D116" s="6">
        <v>10.28</v>
      </c>
      <c r="E116" s="6">
        <v>2</v>
      </c>
      <c r="F116" s="112"/>
    </row>
    <row r="117" spans="1:6" ht="17.5" x14ac:dyDescent="0.25">
      <c r="A117" s="215"/>
      <c r="B117" s="6">
        <v>20213131</v>
      </c>
      <c r="C117" s="6" t="s">
        <v>171</v>
      </c>
      <c r="D117" s="6">
        <v>10.28</v>
      </c>
      <c r="E117" s="6">
        <v>2</v>
      </c>
      <c r="F117" s="112"/>
    </row>
    <row r="118" spans="1:6" ht="17.5" x14ac:dyDescent="0.25">
      <c r="A118" s="215"/>
      <c r="B118" s="6">
        <v>20213131</v>
      </c>
      <c r="C118" s="6" t="s">
        <v>121</v>
      </c>
      <c r="D118" s="6">
        <v>10.28</v>
      </c>
      <c r="E118" s="6">
        <v>2</v>
      </c>
      <c r="F118" s="112"/>
    </row>
    <row r="119" spans="1:6" ht="17.5" x14ac:dyDescent="0.25">
      <c r="A119" s="215"/>
      <c r="B119" s="6">
        <v>20213131</v>
      </c>
      <c r="C119" s="6" t="s">
        <v>217</v>
      </c>
      <c r="D119" s="6">
        <v>10.28</v>
      </c>
      <c r="E119" s="6">
        <v>2</v>
      </c>
      <c r="F119" s="112"/>
    </row>
    <row r="120" spans="1:6" ht="17.5" x14ac:dyDescent="0.25">
      <c r="A120" s="215"/>
      <c r="B120" s="6">
        <v>20213131</v>
      </c>
      <c r="C120" s="6" t="s">
        <v>218</v>
      </c>
      <c r="D120" s="6">
        <v>10.28</v>
      </c>
      <c r="E120" s="6">
        <v>2</v>
      </c>
      <c r="F120" s="112"/>
    </row>
    <row r="121" spans="1:6" ht="17.5" x14ac:dyDescent="0.25">
      <c r="A121" s="215"/>
      <c r="B121" s="6">
        <v>20213131</v>
      </c>
      <c r="C121" s="6" t="s">
        <v>219</v>
      </c>
      <c r="D121" s="6">
        <v>10.28</v>
      </c>
      <c r="E121" s="6">
        <v>2</v>
      </c>
      <c r="F121" s="112"/>
    </row>
    <row r="122" spans="1:6" ht="17.5" x14ac:dyDescent="0.25">
      <c r="A122" s="215"/>
      <c r="B122" s="6">
        <v>20213131</v>
      </c>
      <c r="C122" s="6" t="s">
        <v>220</v>
      </c>
      <c r="D122" s="6">
        <v>10.28</v>
      </c>
      <c r="E122" s="6">
        <v>2</v>
      </c>
      <c r="F122" s="112"/>
    </row>
    <row r="123" spans="1:6" ht="17.5" x14ac:dyDescent="0.25">
      <c r="A123" s="215"/>
      <c r="B123" s="6">
        <v>20213131</v>
      </c>
      <c r="C123" s="6" t="s">
        <v>221</v>
      </c>
      <c r="D123" s="6">
        <v>10.28</v>
      </c>
      <c r="E123" s="6">
        <v>2</v>
      </c>
      <c r="F123" s="112"/>
    </row>
    <row r="124" spans="1:6" ht="17.5" x14ac:dyDescent="0.25">
      <c r="A124" s="215"/>
      <c r="B124" s="6">
        <v>20213131</v>
      </c>
      <c r="C124" s="6" t="s">
        <v>222</v>
      </c>
      <c r="D124" s="6">
        <v>10.28</v>
      </c>
      <c r="E124" s="6">
        <v>2</v>
      </c>
      <c r="F124" s="112"/>
    </row>
    <row r="125" spans="1:6" ht="17.5" x14ac:dyDescent="0.25">
      <c r="A125" s="215"/>
      <c r="B125" s="6">
        <v>20213131</v>
      </c>
      <c r="C125" s="6" t="s">
        <v>223</v>
      </c>
      <c r="D125" s="6">
        <v>10.28</v>
      </c>
      <c r="E125" s="6">
        <v>2</v>
      </c>
      <c r="F125" s="112"/>
    </row>
    <row r="126" spans="1:6" ht="17.5" x14ac:dyDescent="0.25">
      <c r="A126" s="215"/>
      <c r="B126" s="6">
        <v>20213131</v>
      </c>
      <c r="C126" s="6" t="s">
        <v>224</v>
      </c>
      <c r="D126" s="6">
        <v>10.28</v>
      </c>
      <c r="E126" s="6">
        <v>2</v>
      </c>
      <c r="F126" s="112"/>
    </row>
    <row r="127" spans="1:6" ht="17.5" x14ac:dyDescent="0.25">
      <c r="A127" s="215"/>
      <c r="B127" s="6">
        <v>20213131</v>
      </c>
      <c r="C127" s="6" t="s">
        <v>225</v>
      </c>
      <c r="D127" s="6">
        <v>10.28</v>
      </c>
      <c r="E127" s="6">
        <v>2</v>
      </c>
      <c r="F127" s="112"/>
    </row>
    <row r="128" spans="1:6" ht="17.5" x14ac:dyDescent="0.25">
      <c r="A128" s="216"/>
      <c r="B128" s="6">
        <v>20213131</v>
      </c>
      <c r="C128" s="6" t="s">
        <v>226</v>
      </c>
      <c r="D128" s="6">
        <v>10.28</v>
      </c>
      <c r="E128" s="6">
        <v>2</v>
      </c>
      <c r="F128" s="112"/>
    </row>
    <row r="129" spans="1:6" ht="17.5" x14ac:dyDescent="0.25">
      <c r="A129" s="217" t="s">
        <v>66</v>
      </c>
      <c r="B129" s="131">
        <v>20212531</v>
      </c>
      <c r="C129" s="131" t="s">
        <v>438</v>
      </c>
      <c r="D129" s="131">
        <v>11.2</v>
      </c>
      <c r="E129" s="131">
        <v>2</v>
      </c>
      <c r="F129" s="23"/>
    </row>
    <row r="130" spans="1:6" ht="17.5" x14ac:dyDescent="0.25">
      <c r="A130" s="165"/>
      <c r="B130" s="131">
        <v>20212534</v>
      </c>
      <c r="C130" s="131" t="s">
        <v>439</v>
      </c>
      <c r="D130" s="131">
        <v>11.4</v>
      </c>
      <c r="E130" s="131">
        <v>2</v>
      </c>
      <c r="F130" s="112"/>
    </row>
    <row r="131" spans="1:6" ht="17.5" x14ac:dyDescent="0.25">
      <c r="A131" s="165"/>
      <c r="B131" s="131">
        <v>20212634</v>
      </c>
      <c r="C131" s="131" t="s">
        <v>440</v>
      </c>
      <c r="D131" s="131">
        <v>11.4</v>
      </c>
      <c r="E131" s="131">
        <v>2</v>
      </c>
      <c r="F131" s="112"/>
    </row>
    <row r="132" spans="1:6" ht="17.5" x14ac:dyDescent="0.25">
      <c r="A132" s="166" t="s">
        <v>68</v>
      </c>
      <c r="B132" s="130">
        <v>20213033</v>
      </c>
      <c r="C132" s="131" t="s">
        <v>580</v>
      </c>
      <c r="D132" s="131">
        <v>11.2</v>
      </c>
      <c r="E132" s="131">
        <v>3</v>
      </c>
      <c r="F132" s="112"/>
    </row>
    <row r="133" spans="1:6" ht="17.5" x14ac:dyDescent="0.25">
      <c r="A133" s="165"/>
      <c r="B133" s="130">
        <v>20213033</v>
      </c>
      <c r="C133" s="131" t="s">
        <v>581</v>
      </c>
      <c r="D133" s="131">
        <v>11.2</v>
      </c>
      <c r="E133" s="131">
        <v>3</v>
      </c>
      <c r="F133" s="112"/>
    </row>
    <row r="134" spans="1:6" ht="17.5" x14ac:dyDescent="0.25">
      <c r="A134" s="165"/>
      <c r="B134" s="240">
        <v>20213632</v>
      </c>
      <c r="C134" s="131" t="s">
        <v>277</v>
      </c>
      <c r="D134" s="131">
        <v>11.1</v>
      </c>
      <c r="E134" s="131">
        <v>3</v>
      </c>
      <c r="F134" s="112"/>
    </row>
    <row r="135" spans="1:6" ht="17.5" x14ac:dyDescent="0.25">
      <c r="A135" s="181"/>
      <c r="B135" s="136">
        <v>20212331</v>
      </c>
      <c r="C135" s="131" t="s">
        <v>254</v>
      </c>
      <c r="D135" s="131">
        <v>11.1</v>
      </c>
      <c r="E135" s="131">
        <v>2</v>
      </c>
    </row>
    <row r="136" spans="1:6" ht="17.5" x14ac:dyDescent="0.25">
      <c r="A136" s="181"/>
      <c r="B136" s="136">
        <v>20212331</v>
      </c>
      <c r="C136" s="131" t="s">
        <v>254</v>
      </c>
      <c r="D136" s="131">
        <v>11.4</v>
      </c>
      <c r="E136" s="131">
        <v>2</v>
      </c>
    </row>
    <row r="137" spans="1:6" ht="17.5" x14ac:dyDescent="0.25">
      <c r="A137" s="181"/>
      <c r="B137" s="136">
        <v>20212331</v>
      </c>
      <c r="C137" s="131" t="s">
        <v>255</v>
      </c>
      <c r="D137" s="131">
        <v>11.1</v>
      </c>
      <c r="E137" s="131">
        <v>2</v>
      </c>
    </row>
    <row r="138" spans="1:6" ht="17.5" x14ac:dyDescent="0.25">
      <c r="A138" s="181"/>
      <c r="B138" s="136">
        <v>20212331</v>
      </c>
      <c r="C138" s="131" t="s">
        <v>250</v>
      </c>
      <c r="D138" s="131">
        <v>11.1</v>
      </c>
      <c r="E138" s="131">
        <v>2</v>
      </c>
    </row>
    <row r="139" spans="1:6" ht="17.5" x14ac:dyDescent="0.25">
      <c r="A139" s="181"/>
      <c r="B139" s="136">
        <v>20212331</v>
      </c>
      <c r="C139" s="132" t="s">
        <v>248</v>
      </c>
      <c r="D139" s="132">
        <v>11.1</v>
      </c>
      <c r="E139" s="132">
        <v>2</v>
      </c>
    </row>
    <row r="140" spans="1:6" ht="17.5" x14ac:dyDescent="0.25">
      <c r="A140" s="181"/>
      <c r="B140" s="136">
        <v>20212331</v>
      </c>
      <c r="C140" s="132" t="s">
        <v>248</v>
      </c>
      <c r="D140" s="132">
        <v>11.4</v>
      </c>
      <c r="E140" s="132">
        <v>2</v>
      </c>
    </row>
    <row r="141" spans="1:6" ht="17.5" x14ac:dyDescent="0.25">
      <c r="A141" s="181"/>
      <c r="B141" s="136">
        <v>20212331</v>
      </c>
      <c r="C141" s="132" t="s">
        <v>256</v>
      </c>
      <c r="D141" s="132">
        <v>11.1</v>
      </c>
      <c r="E141" s="132">
        <v>2</v>
      </c>
    </row>
    <row r="142" spans="1:6" ht="17.5" x14ac:dyDescent="0.25">
      <c r="A142" s="181"/>
      <c r="B142" s="136">
        <v>20212331</v>
      </c>
      <c r="C142" s="132" t="s">
        <v>257</v>
      </c>
      <c r="D142" s="132">
        <v>11.1</v>
      </c>
      <c r="E142" s="132">
        <v>2</v>
      </c>
    </row>
    <row r="143" spans="1:6" ht="17.5" x14ac:dyDescent="0.25">
      <c r="A143" s="181"/>
      <c r="B143" s="136">
        <v>20212331</v>
      </c>
      <c r="C143" s="132" t="s">
        <v>258</v>
      </c>
      <c r="D143" s="132">
        <v>11.1</v>
      </c>
      <c r="E143" s="132">
        <v>2</v>
      </c>
    </row>
    <row r="144" spans="1:6" ht="17.5" x14ac:dyDescent="0.25">
      <c r="A144" s="181"/>
      <c r="B144" s="136">
        <v>20212331</v>
      </c>
      <c r="C144" s="132" t="s">
        <v>258</v>
      </c>
      <c r="D144" s="132">
        <v>11.4</v>
      </c>
      <c r="E144" s="132">
        <v>2</v>
      </c>
    </row>
    <row r="145" spans="1:5" ht="17.5" x14ac:dyDescent="0.25">
      <c r="A145" s="181"/>
      <c r="B145" s="136">
        <v>20212331</v>
      </c>
      <c r="C145" s="136" t="s">
        <v>259</v>
      </c>
      <c r="D145" s="136">
        <v>11.1</v>
      </c>
      <c r="E145" s="136">
        <v>2</v>
      </c>
    </row>
    <row r="146" spans="1:5" ht="17.5" x14ac:dyDescent="0.25">
      <c r="A146" s="181"/>
      <c r="B146" s="136">
        <v>20212331</v>
      </c>
      <c r="C146" s="136" t="s">
        <v>260</v>
      </c>
      <c r="D146" s="136">
        <v>11.1</v>
      </c>
      <c r="E146" s="136">
        <v>2</v>
      </c>
    </row>
    <row r="147" spans="1:5" ht="17.5" x14ac:dyDescent="0.25">
      <c r="A147" s="181"/>
      <c r="B147" s="136">
        <v>20212331</v>
      </c>
      <c r="C147" s="136" t="s">
        <v>617</v>
      </c>
      <c r="D147" s="136">
        <v>11.1</v>
      </c>
      <c r="E147" s="136">
        <v>2</v>
      </c>
    </row>
    <row r="148" spans="1:5" ht="17.5" x14ac:dyDescent="0.25">
      <c r="A148" s="181"/>
      <c r="B148" s="136">
        <v>20212331</v>
      </c>
      <c r="C148" s="136" t="s">
        <v>617</v>
      </c>
      <c r="D148" s="136">
        <v>11.4</v>
      </c>
      <c r="E148" s="136">
        <v>2</v>
      </c>
    </row>
    <row r="149" spans="1:5" ht="17.5" x14ac:dyDescent="0.25">
      <c r="A149" s="181"/>
      <c r="B149" s="136">
        <v>20212331</v>
      </c>
      <c r="C149" s="136" t="s">
        <v>251</v>
      </c>
      <c r="D149" s="136">
        <v>11.1</v>
      </c>
      <c r="E149" s="136">
        <v>2</v>
      </c>
    </row>
    <row r="150" spans="1:5" ht="17.5" x14ac:dyDescent="0.25">
      <c r="A150" s="181"/>
      <c r="B150" s="136">
        <v>20212331</v>
      </c>
      <c r="C150" s="136" t="s">
        <v>261</v>
      </c>
      <c r="D150" s="136">
        <v>11.1</v>
      </c>
      <c r="E150" s="136">
        <v>2</v>
      </c>
    </row>
    <row r="151" spans="1:5" ht="17.5" x14ac:dyDescent="0.25">
      <c r="A151" s="181"/>
      <c r="B151" s="136">
        <v>20212331</v>
      </c>
      <c r="C151" s="136" t="s">
        <v>261</v>
      </c>
      <c r="D151" s="136">
        <v>11.4</v>
      </c>
      <c r="E151" s="136">
        <v>2</v>
      </c>
    </row>
    <row r="152" spans="1:5" ht="17.5" x14ac:dyDescent="0.25">
      <c r="A152" s="181"/>
      <c r="B152" s="136">
        <v>20212331</v>
      </c>
      <c r="C152" s="136" t="s">
        <v>262</v>
      </c>
      <c r="D152" s="136">
        <v>11.1</v>
      </c>
      <c r="E152" s="136">
        <v>2</v>
      </c>
    </row>
    <row r="153" spans="1:5" ht="17.5" x14ac:dyDescent="0.25">
      <c r="A153" s="181"/>
      <c r="B153" s="136">
        <v>20212331</v>
      </c>
      <c r="C153" s="136" t="s">
        <v>263</v>
      </c>
      <c r="D153" s="136">
        <v>11.1</v>
      </c>
      <c r="E153" s="136">
        <v>2</v>
      </c>
    </row>
    <row r="154" spans="1:5" ht="17.5" x14ac:dyDescent="0.25">
      <c r="A154" s="181"/>
      <c r="B154" s="136">
        <v>20212331</v>
      </c>
      <c r="C154" s="136" t="s">
        <v>263</v>
      </c>
      <c r="D154" s="136">
        <v>11.4</v>
      </c>
      <c r="E154" s="136">
        <v>2</v>
      </c>
    </row>
    <row r="155" spans="1:5" ht="17.5" x14ac:dyDescent="0.25">
      <c r="A155" s="181"/>
      <c r="B155" s="136">
        <v>20212331</v>
      </c>
      <c r="C155" s="136" t="s">
        <v>264</v>
      </c>
      <c r="D155" s="136">
        <v>11.1</v>
      </c>
      <c r="E155" s="136">
        <v>2</v>
      </c>
    </row>
    <row r="156" spans="1:5" ht="17.5" x14ac:dyDescent="0.25">
      <c r="A156" s="181"/>
      <c r="B156" s="136">
        <v>20212331</v>
      </c>
      <c r="C156" s="136" t="s">
        <v>265</v>
      </c>
      <c r="D156" s="136">
        <v>11.1</v>
      </c>
      <c r="E156" s="136">
        <v>2</v>
      </c>
    </row>
    <row r="157" spans="1:5" ht="17.5" x14ac:dyDescent="0.25">
      <c r="A157" s="181"/>
      <c r="B157" s="136">
        <v>20212331</v>
      </c>
      <c r="C157" s="136" t="s">
        <v>266</v>
      </c>
      <c r="D157" s="136">
        <v>11.1</v>
      </c>
      <c r="E157" s="136">
        <v>2</v>
      </c>
    </row>
    <row r="158" spans="1:5" ht="17.5" x14ac:dyDescent="0.25">
      <c r="A158" s="181"/>
      <c r="B158" s="136">
        <v>20212333</v>
      </c>
      <c r="C158" s="136" t="s">
        <v>267</v>
      </c>
      <c r="D158" s="136">
        <v>11.1</v>
      </c>
      <c r="E158" s="136">
        <v>2</v>
      </c>
    </row>
    <row r="159" spans="1:5" ht="17.5" x14ac:dyDescent="0.25">
      <c r="A159" s="181"/>
      <c r="B159" s="136">
        <v>20212333</v>
      </c>
      <c r="C159" s="136" t="s">
        <v>267</v>
      </c>
      <c r="D159" s="136">
        <v>11.4</v>
      </c>
      <c r="E159" s="136">
        <v>2</v>
      </c>
    </row>
    <row r="160" spans="1:5" ht="17.5" x14ac:dyDescent="0.25">
      <c r="A160" s="181"/>
      <c r="B160" s="136">
        <v>20212333</v>
      </c>
      <c r="C160" s="136" t="s">
        <v>268</v>
      </c>
      <c r="D160" s="136">
        <v>11.1</v>
      </c>
      <c r="E160" s="136">
        <v>2</v>
      </c>
    </row>
    <row r="161" spans="1:5" ht="17.5" x14ac:dyDescent="0.25">
      <c r="A161" s="181"/>
      <c r="B161" s="136">
        <v>20212333</v>
      </c>
      <c r="C161" s="136" t="s">
        <v>269</v>
      </c>
      <c r="D161" s="136">
        <v>11.1</v>
      </c>
      <c r="E161" s="136">
        <v>2</v>
      </c>
    </row>
    <row r="162" spans="1:5" s="25" customFormat="1" ht="17.5" x14ac:dyDescent="0.25">
      <c r="A162" s="181"/>
      <c r="B162" s="136">
        <v>20212333</v>
      </c>
      <c r="C162" s="136" t="s">
        <v>270</v>
      </c>
      <c r="D162" s="136">
        <v>11.1</v>
      </c>
      <c r="E162" s="136">
        <v>2</v>
      </c>
    </row>
    <row r="163" spans="1:5" s="25" customFormat="1" ht="17.5" x14ac:dyDescent="0.25">
      <c r="A163" s="181"/>
      <c r="B163" s="136">
        <v>20212333</v>
      </c>
      <c r="C163" s="136" t="s">
        <v>271</v>
      </c>
      <c r="D163" s="136">
        <v>11.1</v>
      </c>
      <c r="E163" s="136">
        <v>2</v>
      </c>
    </row>
    <row r="164" spans="1:5" s="26" customFormat="1" ht="17.5" x14ac:dyDescent="0.25">
      <c r="A164" s="181"/>
      <c r="B164" s="136">
        <v>20212333</v>
      </c>
      <c r="C164" s="136" t="s">
        <v>271</v>
      </c>
      <c r="D164" s="136">
        <v>11.4</v>
      </c>
      <c r="E164" s="136">
        <v>2</v>
      </c>
    </row>
    <row r="165" spans="1:5" s="26" customFormat="1" ht="17.5" x14ac:dyDescent="0.25">
      <c r="A165" s="181"/>
      <c r="B165" s="136">
        <v>20212333</v>
      </c>
      <c r="C165" s="136" t="s">
        <v>272</v>
      </c>
      <c r="D165" s="136">
        <v>11.1</v>
      </c>
      <c r="E165" s="136">
        <v>2</v>
      </c>
    </row>
    <row r="166" spans="1:5" s="26" customFormat="1" ht="17.5" x14ac:dyDescent="0.25">
      <c r="A166" s="181"/>
      <c r="B166" s="136">
        <v>20212333</v>
      </c>
      <c r="C166" s="136" t="s">
        <v>272</v>
      </c>
      <c r="D166" s="136">
        <v>11.4</v>
      </c>
      <c r="E166" s="136">
        <v>2</v>
      </c>
    </row>
    <row r="167" spans="1:5" s="26" customFormat="1" ht="17.5" x14ac:dyDescent="0.25">
      <c r="A167" s="181"/>
      <c r="B167" s="136">
        <v>20212333</v>
      </c>
      <c r="C167" s="136" t="s">
        <v>273</v>
      </c>
      <c r="D167" s="136">
        <v>11.1</v>
      </c>
      <c r="E167" s="136">
        <v>2</v>
      </c>
    </row>
    <row r="168" spans="1:5" s="26" customFormat="1" ht="17.5" x14ac:dyDescent="0.25">
      <c r="A168" s="181"/>
      <c r="B168" s="136">
        <v>20212333</v>
      </c>
      <c r="C168" s="136" t="s">
        <v>273</v>
      </c>
      <c r="D168" s="136">
        <v>11.4</v>
      </c>
      <c r="E168" s="136">
        <v>2</v>
      </c>
    </row>
    <row r="169" spans="1:5" s="26" customFormat="1" ht="17.5" x14ac:dyDescent="0.25">
      <c r="A169" s="181"/>
      <c r="B169" s="136">
        <v>20212333</v>
      </c>
      <c r="C169" s="136" t="s">
        <v>274</v>
      </c>
      <c r="D169" s="136">
        <v>11.1</v>
      </c>
      <c r="E169" s="136">
        <v>2</v>
      </c>
    </row>
    <row r="170" spans="1:5" ht="17.399999999999999" customHeight="1" x14ac:dyDescent="0.25">
      <c r="A170" s="181"/>
      <c r="B170" s="136">
        <v>20212333</v>
      </c>
      <c r="C170" s="136" t="s">
        <v>274</v>
      </c>
      <c r="D170" s="136">
        <v>11.4</v>
      </c>
      <c r="E170" s="136">
        <v>2</v>
      </c>
    </row>
    <row r="171" spans="1:5" ht="17.399999999999999" customHeight="1" x14ac:dyDescent="0.25">
      <c r="A171" s="181"/>
      <c r="B171" s="136">
        <v>20212333</v>
      </c>
      <c r="C171" s="136" t="s">
        <v>618</v>
      </c>
      <c r="D171" s="136">
        <v>11.1</v>
      </c>
      <c r="E171" s="136">
        <v>2</v>
      </c>
    </row>
    <row r="172" spans="1:5" ht="17.5" x14ac:dyDescent="0.25">
      <c r="A172" s="181"/>
      <c r="B172" s="136">
        <v>20212333</v>
      </c>
      <c r="C172" s="136" t="s">
        <v>619</v>
      </c>
      <c r="D172" s="136">
        <v>11.1</v>
      </c>
      <c r="E172" s="136">
        <v>2</v>
      </c>
    </row>
    <row r="173" spans="1:5" ht="17.5" x14ac:dyDescent="0.25">
      <c r="A173" s="181"/>
      <c r="B173" s="136">
        <v>20212333</v>
      </c>
      <c r="C173" s="136" t="s">
        <v>619</v>
      </c>
      <c r="D173" s="136">
        <v>11.4</v>
      </c>
      <c r="E173" s="136">
        <v>2</v>
      </c>
    </row>
  </sheetData>
  <mergeCells count="5">
    <mergeCell ref="A135:A173"/>
    <mergeCell ref="A1:E1"/>
    <mergeCell ref="A3:A128"/>
    <mergeCell ref="A129:A131"/>
    <mergeCell ref="A132:A134"/>
  </mergeCells>
  <phoneticPr fontId="35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6"/>
  <sheetViews>
    <sheetView workbookViewId="0">
      <selection activeCell="A3" sqref="A3"/>
    </sheetView>
  </sheetViews>
  <sheetFormatPr defaultColWidth="9" defaultRowHeight="14" x14ac:dyDescent="0.25"/>
  <cols>
    <col min="1" max="1" width="20.6328125" customWidth="1"/>
    <col min="2" max="2" width="12.81640625" customWidth="1"/>
    <col min="3" max="3" width="10" bestFit="1" customWidth="1"/>
    <col min="4" max="4" width="26" customWidth="1"/>
    <col min="5" max="7" width="14.54296875" customWidth="1"/>
  </cols>
  <sheetData>
    <row r="1" spans="1:256" s="9" customFormat="1" ht="23" x14ac:dyDescent="0.25">
      <c r="A1" s="218" t="s">
        <v>60</v>
      </c>
      <c r="B1" s="219"/>
      <c r="C1" s="219"/>
      <c r="D1" s="219"/>
      <c r="E1" s="219"/>
      <c r="F1" s="219"/>
      <c r="G1" s="219"/>
      <c r="H1" s="219"/>
      <c r="I1" s="220"/>
    </row>
    <row r="2" spans="1:256" s="17" customFormat="1" ht="21" x14ac:dyDescent="0.25">
      <c r="A2" s="13" t="s">
        <v>15</v>
      </c>
      <c r="B2" s="20" t="s">
        <v>58</v>
      </c>
      <c r="C2" s="20" t="s">
        <v>26</v>
      </c>
      <c r="D2" s="21" t="s">
        <v>27</v>
      </c>
      <c r="E2" s="22" t="s">
        <v>28</v>
      </c>
      <c r="F2" s="20" t="s">
        <v>29</v>
      </c>
      <c r="G2" s="20" t="s">
        <v>30</v>
      </c>
      <c r="H2" s="221" t="s">
        <v>22</v>
      </c>
      <c r="I2" s="222"/>
    </row>
    <row r="3" spans="1:256" s="18" customFormat="1" ht="17.5" x14ac:dyDescent="0.3">
      <c r="A3" s="14" t="s">
        <v>65</v>
      </c>
      <c r="B3" s="144">
        <v>20212131</v>
      </c>
      <c r="C3" s="144" t="s">
        <v>329</v>
      </c>
      <c r="D3" s="144" t="s">
        <v>292</v>
      </c>
      <c r="E3" s="144">
        <v>3</v>
      </c>
      <c r="F3" s="144" t="s">
        <v>241</v>
      </c>
      <c r="G3" s="144" t="s">
        <v>97</v>
      </c>
      <c r="H3" s="223"/>
      <c r="I3" s="160"/>
    </row>
    <row r="4" spans="1:256" s="18" customFormat="1" ht="17.5" x14ac:dyDescent="0.25">
      <c r="A4" s="15" t="s">
        <v>2</v>
      </c>
      <c r="B4" s="247" t="s">
        <v>87</v>
      </c>
      <c r="C4" s="200"/>
      <c r="D4" s="200"/>
      <c r="E4" s="200"/>
      <c r="F4" s="200"/>
      <c r="G4" s="200"/>
      <c r="H4" s="200"/>
      <c r="I4" s="201"/>
    </row>
    <row r="5" spans="1:256" s="19" customFormat="1" ht="17.5" x14ac:dyDescent="0.25">
      <c r="A5" s="15" t="s">
        <v>3</v>
      </c>
      <c r="B5" s="263"/>
      <c r="C5" s="264"/>
      <c r="D5" s="264"/>
      <c r="E5" s="264"/>
      <c r="F5" s="264"/>
      <c r="G5" s="264"/>
      <c r="H5" s="264"/>
      <c r="I5" s="262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s="18" customFormat="1" ht="17.5" x14ac:dyDescent="0.25">
      <c r="A6" s="16" t="s">
        <v>4</v>
      </c>
      <c r="B6" s="202"/>
      <c r="C6" s="203"/>
      <c r="D6" s="203"/>
      <c r="E6" s="203"/>
      <c r="F6" s="203"/>
      <c r="G6" s="203"/>
      <c r="H6" s="203"/>
      <c r="I6" s="204"/>
    </row>
  </sheetData>
  <mergeCells count="4">
    <mergeCell ref="A1:I1"/>
    <mergeCell ref="H2:I2"/>
    <mergeCell ref="H3:I3"/>
    <mergeCell ref="B4:I6"/>
  </mergeCells>
  <phoneticPr fontId="3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学院学分反馈表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MagicShin</cp:lastModifiedBy>
  <dcterms:created xsi:type="dcterms:W3CDTF">2021-04-04T12:18:00Z</dcterms:created>
  <dcterms:modified xsi:type="dcterms:W3CDTF">2021-11-14T05:02:44Z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false</vt:bool>
  </property>
</Properties>
</file>