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 tabRatio="895" firstSheet="4"/>
  </bookViews>
  <sheets>
    <sheet name="学院学风反馈表" sheetId="1" r:id="rId1"/>
    <sheet name="日常迟到早退名单" sheetId="3" r:id="rId2"/>
    <sheet name="日常请假名单" sheetId="4" r:id="rId3"/>
    <sheet name="日常请假率" sheetId="11" r:id="rId4"/>
    <sheet name="日常旷课名单" sheetId="12" r:id="rId5"/>
    <sheet name="日常旷课率" sheetId="5" r:id="rId6"/>
    <sheet name="晚自习请假名单" sheetId="8" r:id="rId7"/>
    <sheet name="晚自修风气统计表" sheetId="9" r:id="rId8"/>
    <sheet name="晚自习迟到早退" sheetId="10" r:id="rId9"/>
    <sheet name="晚自习旷课" sheetId="13" r:id="rId10"/>
    <sheet name="统计表" sheetId="14" r:id="rId11"/>
  </sheets>
  <definedNames>
    <definedName name="_xlnm._FilterDatabase" localSheetId="5" hidden="1">日常旷课率!$A$2:$H$221</definedName>
    <definedName name="_xlnm._FilterDatabase" localSheetId="10" hidden="1">统计表!$A$2:$E$221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<sst xmlns="http://schemas.openxmlformats.org/spreadsheetml/2006/main" count="2745" uniqueCount="814">
  <si>
    <t>湖州学院2023-2024学年第二学期学风建设情况通报（第4周 3月17日-3月23日 ）</t>
  </si>
  <si>
    <t>学风指标</t>
  </si>
  <si>
    <t>智能制造学院</t>
  </si>
  <si>
    <t>电子信息学院</t>
  </si>
  <si>
    <t>生命健康学院</t>
  </si>
  <si>
    <t>经济管理学院</t>
  </si>
  <si>
    <t>人文学院</t>
  </si>
  <si>
    <t>设计学院</t>
  </si>
  <si>
    <t>马克思主义学院</t>
  </si>
  <si>
    <t>日常旷课率</t>
  </si>
  <si>
    <t>日常旷课名单</t>
  </si>
  <si>
    <t>日常请假率</t>
  </si>
  <si>
    <t>日常请假人次</t>
  </si>
  <si>
    <t>日常迟到早退</t>
  </si>
  <si>
    <t>晚自习风气统计表</t>
  </si>
  <si>
    <t>班级明细</t>
  </si>
  <si>
    <t>晚自习请假</t>
  </si>
  <si>
    <t>晚自习旷课</t>
  </si>
  <si>
    <t>晚自习迟到早退</t>
  </si>
  <si>
    <t>各学院统计表规范程度</t>
  </si>
  <si>
    <t>未交齐</t>
  </si>
  <si>
    <t>交齐且规范</t>
  </si>
  <si>
    <t>湖州学院日常迟到早退统计表</t>
  </si>
  <si>
    <t>学院</t>
  </si>
  <si>
    <t>班级</t>
  </si>
  <si>
    <t>学号</t>
  </si>
  <si>
    <t>姓名</t>
  </si>
  <si>
    <t>课程</t>
  </si>
  <si>
    <t>类别</t>
  </si>
  <si>
    <t>日期</t>
  </si>
  <si>
    <t>备注</t>
  </si>
  <si>
    <t>电子信息2303</t>
  </si>
  <si>
    <t>韩磊磊</t>
  </si>
  <si>
    <t>大学英语（2）</t>
  </si>
  <si>
    <t>迟到</t>
  </si>
  <si>
    <t>赵熠</t>
  </si>
  <si>
    <t>王瑜凯</t>
  </si>
  <si>
    <t>无迟到早退</t>
  </si>
  <si>
    <t>湖州学院智能制造学院日常旷课统计表</t>
  </si>
  <si>
    <t>请假节数（日期）</t>
  </si>
  <si>
    <t>累计节数</t>
  </si>
  <si>
    <t>机械2302</t>
  </si>
  <si>
    <t>彭勇超</t>
  </si>
  <si>
    <t>计算机制图</t>
  </si>
  <si>
    <t>2(3.20)</t>
  </si>
  <si>
    <t>马克思主义原理</t>
  </si>
  <si>
    <t>3（3.20）</t>
  </si>
  <si>
    <t>赵晓剑</t>
  </si>
  <si>
    <r>
      <rPr>
        <sz val="14"/>
        <color theme="1"/>
        <rFont val="仿宋_GB2312"/>
        <charset val="134"/>
      </rPr>
      <t>2</t>
    </r>
    <r>
      <rPr>
        <sz val="14"/>
        <color theme="1"/>
        <rFont val="宋体"/>
        <charset val="134"/>
      </rPr>
      <t xml:space="preserve"> </t>
    </r>
    <r>
      <rPr>
        <sz val="14"/>
        <color theme="1"/>
        <rFont val="仿宋_GB2312"/>
        <charset val="134"/>
      </rPr>
      <t>(3.20)</t>
    </r>
  </si>
  <si>
    <t>新能源材料2302</t>
  </si>
  <si>
    <t>刘广</t>
  </si>
  <si>
    <t>大学英语</t>
  </si>
  <si>
    <t>3（3.22）</t>
  </si>
  <si>
    <t>俞锦成</t>
  </si>
  <si>
    <t>严鑫</t>
  </si>
  <si>
    <t>杨俊</t>
  </si>
  <si>
    <t>机械2311</t>
  </si>
  <si>
    <t>吴桓檑</t>
  </si>
  <si>
    <t>材料力学</t>
  </si>
  <si>
    <t>2（3.19）</t>
  </si>
  <si>
    <t>苏乐鹏</t>
  </si>
  <si>
    <t>2（3.22）</t>
  </si>
  <si>
    <t>机械原理</t>
  </si>
  <si>
    <t>材化2311</t>
  </si>
  <si>
    <t>罗峰</t>
  </si>
  <si>
    <t>近代测试分析技术</t>
  </si>
  <si>
    <t>2（3.21）</t>
  </si>
  <si>
    <t>材料物理</t>
  </si>
  <si>
    <t>材料化学</t>
  </si>
  <si>
    <t>新能源材料2201</t>
  </si>
  <si>
    <t>汤加俊</t>
  </si>
  <si>
    <t>物理化学</t>
  </si>
  <si>
    <t>电化学原理与方法</t>
  </si>
  <si>
    <t>郑华峰</t>
  </si>
  <si>
    <t>韦威稳</t>
  </si>
  <si>
    <t>新能源材料2202</t>
  </si>
  <si>
    <t>完颜景坤</t>
  </si>
  <si>
    <t>程钟贤</t>
  </si>
  <si>
    <t>超电容材料与检测</t>
  </si>
  <si>
    <t>邱晓雨</t>
  </si>
  <si>
    <t>视传2102</t>
  </si>
  <si>
    <t>楼晨雪</t>
  </si>
  <si>
    <t>品牌包装</t>
  </si>
  <si>
    <t>3（3.19）</t>
  </si>
  <si>
    <t>郑涵允</t>
  </si>
  <si>
    <t>8（3.19）</t>
  </si>
  <si>
    <t>环设2101</t>
  </si>
  <si>
    <t>徐逢源</t>
  </si>
  <si>
    <t>民宿设计</t>
  </si>
  <si>
    <t>8（3.21）</t>
  </si>
  <si>
    <t>环设2102</t>
  </si>
  <si>
    <t>熊宗慧</t>
  </si>
  <si>
    <t>8（3.22）</t>
  </si>
  <si>
    <t>王阳冉</t>
  </si>
  <si>
    <t>视传2201</t>
  </si>
  <si>
    <t>孙语晗</t>
  </si>
  <si>
    <t>插画设计</t>
  </si>
  <si>
    <t>8（3.18）</t>
  </si>
  <si>
    <t>视传2202</t>
  </si>
  <si>
    <t>郑杨</t>
  </si>
  <si>
    <t>3（3.18）</t>
  </si>
  <si>
    <t>沈韩玥</t>
  </si>
  <si>
    <t>张左右</t>
  </si>
  <si>
    <t>5（3.22）</t>
  </si>
  <si>
    <t>赵佳佳</t>
  </si>
  <si>
    <t>设计学类2301</t>
  </si>
  <si>
    <t>岑海燕</t>
  </si>
  <si>
    <t>水墨实验</t>
  </si>
  <si>
    <t>体育与健康</t>
  </si>
  <si>
    <t>思想道德与法治</t>
  </si>
  <si>
    <t>王弘仪</t>
  </si>
  <si>
    <t>张灵芸</t>
  </si>
  <si>
    <t>大学生心理健康</t>
  </si>
  <si>
    <t>2（3.20）</t>
  </si>
  <si>
    <t>大学语文</t>
  </si>
  <si>
    <t>计算机辅助设计（二）</t>
  </si>
  <si>
    <t>设计学类2302</t>
  </si>
  <si>
    <t>汪泽平</t>
  </si>
  <si>
    <t>劳动教育</t>
  </si>
  <si>
    <t>2（3.18）</t>
  </si>
  <si>
    <t>陈欣宜</t>
  </si>
  <si>
    <t>冯婉晨</t>
  </si>
  <si>
    <t>设计学类2303</t>
  </si>
  <si>
    <t>吕晴</t>
  </si>
  <si>
    <t>装饰图案</t>
  </si>
  <si>
    <t>4（3.21）</t>
  </si>
  <si>
    <t>费佳悦</t>
  </si>
  <si>
    <t>设计学类2304</t>
  </si>
  <si>
    <t>宋美佳</t>
  </si>
  <si>
    <t>钟欣悦</t>
  </si>
  <si>
    <t>4（3.22）</t>
  </si>
  <si>
    <t>设计学类2305</t>
  </si>
  <si>
    <t>陆彦楠</t>
  </si>
  <si>
    <t>洪翰林</t>
  </si>
  <si>
    <t>设计学类2306</t>
  </si>
  <si>
    <t>徐宁</t>
  </si>
  <si>
    <t>3（3.21）</t>
  </si>
  <si>
    <t>社体2101</t>
  </si>
  <si>
    <t>於子昂</t>
  </si>
  <si>
    <t>运动损伤与康复</t>
  </si>
  <si>
    <t>夏顺彬</t>
  </si>
  <si>
    <t>王楮</t>
  </si>
  <si>
    <t>运动统计学</t>
  </si>
  <si>
    <t>护理2121</t>
  </si>
  <si>
    <t>项恩慈</t>
  </si>
  <si>
    <t>老年康复护理学</t>
  </si>
  <si>
    <t>2（3.18)</t>
  </si>
  <si>
    <t>护理研究</t>
  </si>
  <si>
    <t>内科护理学</t>
  </si>
  <si>
    <t>外科护理学</t>
  </si>
  <si>
    <t>急危重症护理学</t>
  </si>
  <si>
    <t>2（3.19)</t>
  </si>
  <si>
    <t>舒畅</t>
  </si>
  <si>
    <t>健康教育学</t>
  </si>
  <si>
    <t>老年健康照护与促进</t>
  </si>
  <si>
    <t>汪可心</t>
  </si>
  <si>
    <t>施丽雯</t>
  </si>
  <si>
    <t>陈慧锦</t>
  </si>
  <si>
    <t>姚艳玲</t>
  </si>
  <si>
    <t>孙锃琪</t>
  </si>
  <si>
    <t>护理整合案例</t>
  </si>
  <si>
    <t>生物2202</t>
  </si>
  <si>
    <t>阿力亚</t>
  </si>
  <si>
    <t>化工原理</t>
  </si>
  <si>
    <t>近代史纲要</t>
  </si>
  <si>
    <t>王瑶</t>
  </si>
  <si>
    <t>细胞生物学</t>
  </si>
  <si>
    <t>阿提克穆</t>
  </si>
  <si>
    <t>护理2201</t>
  </si>
  <si>
    <t>张思慕</t>
  </si>
  <si>
    <t>医学统计学</t>
  </si>
  <si>
    <t>药理学</t>
  </si>
  <si>
    <t>中国近现代史纲要</t>
  </si>
  <si>
    <t>跨文化交际</t>
  </si>
  <si>
    <t>护理管理学</t>
  </si>
  <si>
    <t>医学人文关怀</t>
  </si>
  <si>
    <t>护理学基础</t>
  </si>
  <si>
    <t>机能学实验</t>
  </si>
  <si>
    <t>4（3.18）</t>
  </si>
  <si>
    <t>金诗逸</t>
  </si>
  <si>
    <t>制药2201</t>
  </si>
  <si>
    <t>万梦炫</t>
  </si>
  <si>
    <t>护理2221</t>
  </si>
  <si>
    <t>李姿瑶</t>
  </si>
  <si>
    <t>4（3.20）</t>
  </si>
  <si>
    <t>制药2321</t>
  </si>
  <si>
    <t>朱婉妮</t>
  </si>
  <si>
    <t>有机实验</t>
  </si>
  <si>
    <t>办公室自动化</t>
  </si>
  <si>
    <t>高等数学</t>
  </si>
  <si>
    <t>有机化学</t>
  </si>
  <si>
    <t>张语诺</t>
  </si>
  <si>
    <t>社体2302</t>
  </si>
  <si>
    <t>杨逸晨</t>
  </si>
  <si>
    <t>羽毛球</t>
  </si>
  <si>
    <t>杨泽宇</t>
  </si>
  <si>
    <t>田径与体能</t>
  </si>
  <si>
    <t>篮球</t>
  </si>
  <si>
    <t>体操与健美操</t>
  </si>
  <si>
    <t>运动生理学</t>
  </si>
  <si>
    <t>邱绍捷</t>
  </si>
  <si>
    <t>夏宇航</t>
  </si>
  <si>
    <t>周致远</t>
  </si>
  <si>
    <t>王杰</t>
  </si>
  <si>
    <t>王宇翔</t>
  </si>
  <si>
    <t>蒋哲豪</t>
  </si>
  <si>
    <t>社体2301</t>
  </si>
  <si>
    <t>余睿</t>
  </si>
  <si>
    <t>陈帅江</t>
  </si>
  <si>
    <t>孟渝凯</t>
  </si>
  <si>
    <t>朱涵宇</t>
  </si>
  <si>
    <t>护理2321</t>
  </si>
  <si>
    <t>徐佳怡</t>
  </si>
  <si>
    <t>预防医学</t>
  </si>
  <si>
    <t>护理学论理</t>
  </si>
  <si>
    <t>护理学导论</t>
  </si>
  <si>
    <t>免疫学</t>
  </si>
  <si>
    <t>生物化学</t>
  </si>
  <si>
    <t>吴淼菲</t>
  </si>
  <si>
    <t>国贸2311</t>
  </si>
  <si>
    <t>周莉婷</t>
  </si>
  <si>
    <t>市场调查与预测</t>
  </si>
  <si>
    <t>王展婷</t>
  </si>
  <si>
    <t>国际金融</t>
  </si>
  <si>
    <t>国贸2312</t>
  </si>
  <si>
    <t>林依婷</t>
  </si>
  <si>
    <t>国际贸易市场</t>
  </si>
  <si>
    <t>跨境电商实务</t>
  </si>
  <si>
    <t>国贸2313</t>
  </si>
  <si>
    <t>方寅</t>
  </si>
  <si>
    <t>王曜</t>
  </si>
  <si>
    <t>鲁清正</t>
  </si>
  <si>
    <t>思政2201</t>
  </si>
  <si>
    <t>2022353106</t>
  </si>
  <si>
    <t>王钰嘉</t>
  </si>
  <si>
    <t>马克思主义经典著作选读</t>
  </si>
  <si>
    <t>3、4、5（3.18）</t>
  </si>
  <si>
    <t>2022353140</t>
  </si>
  <si>
    <t>金玉奇</t>
  </si>
  <si>
    <t>2022353109</t>
  </si>
  <si>
    <t>林佳琪</t>
  </si>
  <si>
    <t>社会调查统计与方法</t>
  </si>
  <si>
    <t>1、2（3.22）</t>
  </si>
  <si>
    <t>思政2301班</t>
  </si>
  <si>
    <t>2023353106</t>
  </si>
  <si>
    <t>郑羽昕</t>
  </si>
  <si>
    <t>科学社会主义、中国共产党史</t>
  </si>
  <si>
    <t>1、2、3、4、5（3.20）</t>
  </si>
  <si>
    <t>优秀传统文化专题、西方哲学史</t>
  </si>
  <si>
    <t>1、2、3、4、5（3.21）</t>
  </si>
  <si>
    <t>2023353129</t>
  </si>
  <si>
    <t>揭思彤</t>
  </si>
  <si>
    <t>汉语言2101</t>
  </si>
  <si>
    <t>朱心怡</t>
  </si>
  <si>
    <t>中国古代文学</t>
  </si>
  <si>
    <t>西方文学</t>
  </si>
  <si>
    <t>外国文学史</t>
  </si>
  <si>
    <t>饶冠宇</t>
  </si>
  <si>
    <t>汉语言2103</t>
  </si>
  <si>
    <t>陈思宇</t>
  </si>
  <si>
    <t>大学生职业发展与就业指导</t>
  </si>
  <si>
    <t>新媒体文案与写作</t>
  </si>
  <si>
    <t>北宋词研究</t>
  </si>
  <si>
    <t>张宇佳</t>
  </si>
  <si>
    <t>西方文论</t>
  </si>
  <si>
    <t>汉语言2104</t>
  </si>
  <si>
    <t>泮帅屹</t>
  </si>
  <si>
    <t>范圆圆</t>
  </si>
  <si>
    <t>魏一凡</t>
  </si>
  <si>
    <t>英语2101</t>
  </si>
  <si>
    <t>李卓航</t>
  </si>
  <si>
    <t>研究方法与学术写作</t>
  </si>
  <si>
    <t>章佳青</t>
  </si>
  <si>
    <t>国际市场营销</t>
  </si>
  <si>
    <t>钦佳怡</t>
  </si>
  <si>
    <t>美国文学</t>
  </si>
  <si>
    <t>就业指导</t>
  </si>
  <si>
    <t>韩雨桐</t>
  </si>
  <si>
    <t>高级英语</t>
  </si>
  <si>
    <t>英语2102</t>
  </si>
  <si>
    <t>孔紫怡</t>
  </si>
  <si>
    <t>毕业论文研究方法与学术写作</t>
  </si>
  <si>
    <t>英语2103</t>
  </si>
  <si>
    <t>张哲豪</t>
  </si>
  <si>
    <t>德语</t>
  </si>
  <si>
    <t>商英2101</t>
  </si>
  <si>
    <t>王力</t>
  </si>
  <si>
    <t>项燕</t>
  </si>
  <si>
    <t>英语演讲与辩论</t>
  </si>
  <si>
    <t>管理与导论</t>
  </si>
  <si>
    <t>日语2101</t>
  </si>
  <si>
    <t>谢玉莹</t>
  </si>
  <si>
    <t>高级日语（2）</t>
  </si>
  <si>
    <t>学术写作与研究方法</t>
  </si>
  <si>
    <t>日语翻译理论与实践（1）</t>
  </si>
  <si>
    <t>卿玉洁</t>
  </si>
  <si>
    <t>日语写作（1）</t>
  </si>
  <si>
    <t>汉语言2201</t>
  </si>
  <si>
    <t>吕政钧</t>
  </si>
  <si>
    <t>古代汉语</t>
  </si>
  <si>
    <t>汉语言2203</t>
  </si>
  <si>
    <t>王珏</t>
  </si>
  <si>
    <t>经典电影赏析</t>
  </si>
  <si>
    <t>黄娇</t>
  </si>
  <si>
    <t>张乐</t>
  </si>
  <si>
    <t>毛泽东思想和中国特色社会主义理论体系概论</t>
  </si>
  <si>
    <t>文学概论</t>
  </si>
  <si>
    <t>中国近代史纲要</t>
  </si>
  <si>
    <t>孔睿倪</t>
  </si>
  <si>
    <t>宣嘉禾</t>
  </si>
  <si>
    <t>中国现当代文学</t>
  </si>
  <si>
    <t>史柯倩</t>
  </si>
  <si>
    <t>汉语言2204</t>
  </si>
  <si>
    <t>罗欣悦</t>
  </si>
  <si>
    <t>现当代诗歌研究</t>
  </si>
  <si>
    <t>谯雅元</t>
  </si>
  <si>
    <t>范致辰</t>
  </si>
  <si>
    <t>潘赛佳</t>
  </si>
  <si>
    <t>李红霞</t>
  </si>
  <si>
    <t>谢秋初</t>
  </si>
  <si>
    <t>程如玉</t>
  </si>
  <si>
    <t>网媒2201</t>
  </si>
  <si>
    <t>楼佳丽</t>
  </si>
  <si>
    <t>公共关系学</t>
  </si>
  <si>
    <t>伍桐</t>
  </si>
  <si>
    <t>习近平新时代概论</t>
  </si>
  <si>
    <t>学术论文写作</t>
  </si>
  <si>
    <t>段琪峰</t>
  </si>
  <si>
    <t>张帅烨</t>
  </si>
  <si>
    <t>新闻评论</t>
  </si>
  <si>
    <t>陈欣</t>
  </si>
  <si>
    <t>周红苗</t>
  </si>
  <si>
    <t>新媒体产品设计与管理</t>
  </si>
  <si>
    <t>英语2201</t>
  </si>
  <si>
    <t>许帆</t>
  </si>
  <si>
    <t>英汉笔译（2）</t>
  </si>
  <si>
    <t>张铭洛</t>
  </si>
  <si>
    <t>汉语言2301</t>
  </si>
  <si>
    <t>黄莹莹</t>
  </si>
  <si>
    <t>大学生心理健康教育</t>
  </si>
  <si>
    <t>汉语言2303</t>
  </si>
  <si>
    <t>吴萱</t>
  </si>
  <si>
    <t>董嘉豪</t>
  </si>
  <si>
    <t>大学心理与健康</t>
  </si>
  <si>
    <t>大学摄影</t>
  </si>
  <si>
    <t>汉语言2304</t>
  </si>
  <si>
    <t>徐宁佳</t>
  </si>
  <si>
    <t>经典文学作品选读</t>
  </si>
  <si>
    <t>广告2301</t>
  </si>
  <si>
    <t>张非凡</t>
  </si>
  <si>
    <t>斯锦婷</t>
  </si>
  <si>
    <t>网媒2301</t>
  </si>
  <si>
    <t>朱小飞</t>
  </si>
  <si>
    <t>非线性编辑</t>
  </si>
  <si>
    <t>冯家昊</t>
  </si>
  <si>
    <t>网络与新媒体概论</t>
  </si>
  <si>
    <t>网媒2302</t>
  </si>
  <si>
    <t>甘静怡</t>
  </si>
  <si>
    <t>影视鉴赏</t>
  </si>
  <si>
    <t>英语2301</t>
  </si>
  <si>
    <t>周怡笑</t>
  </si>
  <si>
    <t>英语2302</t>
  </si>
  <si>
    <t>夏雅静</t>
  </si>
  <si>
    <t>葛先媛</t>
  </si>
  <si>
    <t>英语阅读</t>
  </si>
  <si>
    <t>道德与法治</t>
  </si>
  <si>
    <t>英语视听说</t>
  </si>
  <si>
    <t>电子信息2202</t>
  </si>
  <si>
    <t>蔡诗嘉</t>
  </si>
  <si>
    <t>电磁场与电磁波</t>
  </si>
  <si>
    <t>面向对象程序设计</t>
  </si>
  <si>
    <t>软件工程2202</t>
  </si>
  <si>
    <t>张林芳</t>
  </si>
  <si>
    <t>计算机组成</t>
  </si>
  <si>
    <t>软件工程2201</t>
  </si>
  <si>
    <t>黎忠义</t>
  </si>
  <si>
    <t>软件工程基础</t>
  </si>
  <si>
    <t>概率论与数理统计</t>
  </si>
  <si>
    <t>操作系统</t>
  </si>
  <si>
    <t>电子信息2301</t>
  </si>
  <si>
    <t>吉丽莎</t>
  </si>
  <si>
    <t>数字逻辑电路</t>
  </si>
  <si>
    <t>电路分析</t>
  </si>
  <si>
    <t>高等数学A（2）</t>
  </si>
  <si>
    <t>大学物理B</t>
  </si>
  <si>
    <t>马克思主义基本原理</t>
  </si>
  <si>
    <t>电子信息2302</t>
  </si>
  <si>
    <t>宋屹宸</t>
  </si>
  <si>
    <t>邵竞天</t>
  </si>
  <si>
    <t>曹心怡</t>
  </si>
  <si>
    <t>唐越</t>
  </si>
  <si>
    <t>软件工程2301</t>
  </si>
  <si>
    <t>沈煜皓</t>
  </si>
  <si>
    <t>刘贤俊一</t>
  </si>
  <si>
    <t>线性代数</t>
  </si>
  <si>
    <t>数据科学导论</t>
  </si>
  <si>
    <t>徐时博</t>
  </si>
  <si>
    <t>杨诗雨</t>
  </si>
  <si>
    <t>计算机2202</t>
  </si>
  <si>
    <t>伍耀华</t>
  </si>
  <si>
    <t>大学英语（跨文化交流）</t>
  </si>
  <si>
    <t>康泽豪</t>
  </si>
  <si>
    <t>陈智娴</t>
  </si>
  <si>
    <t>匡炜晔</t>
  </si>
  <si>
    <t>MATLAB程序设计</t>
  </si>
  <si>
    <t>3（3.24)</t>
  </si>
  <si>
    <t>徐启骞</t>
  </si>
  <si>
    <t>任娟娟</t>
  </si>
  <si>
    <t>计算机网络</t>
  </si>
  <si>
    <t>电子信息2201</t>
  </si>
  <si>
    <t>刘付城</t>
  </si>
  <si>
    <t>MATLAB在电子信息工程中的应用</t>
  </si>
  <si>
    <t>何清</t>
  </si>
  <si>
    <t>信息与系统</t>
  </si>
  <si>
    <t>光电信息2202</t>
  </si>
  <si>
    <t>钟祖玥</t>
  </si>
  <si>
    <t>半导体物理</t>
  </si>
  <si>
    <t>材料科学基础</t>
  </si>
  <si>
    <t>数字电路与逻辑设计</t>
  </si>
  <si>
    <t>信号与系统</t>
  </si>
  <si>
    <t>大学物理实验</t>
  </si>
  <si>
    <t>汪勇</t>
  </si>
  <si>
    <t>电子信息2311</t>
  </si>
  <si>
    <t>陈楠楠</t>
  </si>
  <si>
    <t>单片机原理与应用</t>
  </si>
  <si>
    <t>电子信息2312</t>
  </si>
  <si>
    <t>谢松霖</t>
  </si>
  <si>
    <t>电子测量技术</t>
  </si>
  <si>
    <t>余相焓</t>
  </si>
  <si>
    <t>胡凯航</t>
  </si>
  <si>
    <t>石陈洋</t>
  </si>
  <si>
    <t>计算机2315</t>
  </si>
  <si>
    <t>王车</t>
  </si>
  <si>
    <t>倪东</t>
  </si>
  <si>
    <t>汇编语言</t>
  </si>
  <si>
    <t>李佳炜</t>
  </si>
  <si>
    <t>计算机2314</t>
  </si>
  <si>
    <t>童煜哲</t>
  </si>
  <si>
    <t>吴书韩</t>
  </si>
  <si>
    <t>计算机2302</t>
  </si>
  <si>
    <t>陈维创</t>
  </si>
  <si>
    <t>计算机系统基础</t>
  </si>
  <si>
    <t>朱怡豪</t>
  </si>
  <si>
    <t>光电信息2301</t>
  </si>
  <si>
    <t>侯仁凯</t>
  </si>
  <si>
    <t>李浩</t>
  </si>
  <si>
    <t>基础物理学</t>
  </si>
  <si>
    <t>电路分析基础</t>
  </si>
  <si>
    <t>颜伟豪</t>
  </si>
  <si>
    <t>谢沁霖</t>
  </si>
  <si>
    <t>光电信息2302</t>
  </si>
  <si>
    <t>陈张焱</t>
  </si>
  <si>
    <t>高级语言程序设计</t>
  </si>
  <si>
    <t>郑越巍</t>
  </si>
  <si>
    <t>杨峰骅</t>
  </si>
  <si>
    <t>计算机2301</t>
  </si>
  <si>
    <t>娄文健</t>
  </si>
  <si>
    <t>李圣辉</t>
  </si>
  <si>
    <t>大学物理</t>
  </si>
  <si>
    <t>湖州学院日常请假率排名</t>
  </si>
  <si>
    <t>序号</t>
  </si>
  <si>
    <t>请假人次</t>
  </si>
  <si>
    <t>班级总人数</t>
  </si>
  <si>
    <t>请假率</t>
  </si>
  <si>
    <t>请假率排名</t>
  </si>
  <si>
    <t>机械2001</t>
  </si>
  <si>
    <t>机械2002</t>
  </si>
  <si>
    <t>电气2001</t>
  </si>
  <si>
    <t>电气2002</t>
  </si>
  <si>
    <t>材化2001</t>
  </si>
  <si>
    <t>机械2101</t>
  </si>
  <si>
    <t>机械2102</t>
  </si>
  <si>
    <t>电气2101</t>
  </si>
  <si>
    <t>电气2102</t>
  </si>
  <si>
    <t>材化2101</t>
  </si>
  <si>
    <t>机械2201</t>
  </si>
  <si>
    <t>机械2202</t>
  </si>
  <si>
    <t>电气2201</t>
  </si>
  <si>
    <t>电气2202</t>
  </si>
  <si>
    <t>材化2201</t>
  </si>
  <si>
    <t>机械2211</t>
  </si>
  <si>
    <t>机械2212</t>
  </si>
  <si>
    <t>材化2211</t>
  </si>
  <si>
    <t>机械2301</t>
  </si>
  <si>
    <t>电气2301</t>
  </si>
  <si>
    <t>电气2302</t>
  </si>
  <si>
    <t>材化2301</t>
  </si>
  <si>
    <t>新能源材料2301</t>
  </si>
  <si>
    <t>新能源汽车2301</t>
  </si>
  <si>
    <t>机械2312</t>
  </si>
  <si>
    <t>电气2311</t>
  </si>
  <si>
    <t>视传2001</t>
  </si>
  <si>
    <t>视传2002</t>
  </si>
  <si>
    <t>环设2001</t>
  </si>
  <si>
    <t>环设2002</t>
  </si>
  <si>
    <t>视传2101</t>
  </si>
  <si>
    <t>环设2201</t>
  </si>
  <si>
    <t>环设2202</t>
  </si>
  <si>
    <t>产设2201</t>
  </si>
  <si>
    <t>视传2211</t>
  </si>
  <si>
    <t>环设2211</t>
  </si>
  <si>
    <t>社体2001</t>
  </si>
  <si>
    <t>39</t>
  </si>
  <si>
    <t>社体2002</t>
  </si>
  <si>
    <t>38</t>
  </si>
  <si>
    <t>制药2001</t>
  </si>
  <si>
    <t>31</t>
  </si>
  <si>
    <t>生物2001</t>
  </si>
  <si>
    <t>23</t>
  </si>
  <si>
    <t>生物2002</t>
  </si>
  <si>
    <t>29</t>
  </si>
  <si>
    <t>护理2001</t>
  </si>
  <si>
    <t>51</t>
  </si>
  <si>
    <t>护理2002</t>
  </si>
  <si>
    <t>52</t>
  </si>
  <si>
    <t>护理2003</t>
  </si>
  <si>
    <t>47</t>
  </si>
  <si>
    <t>护理2004</t>
  </si>
  <si>
    <t>49</t>
  </si>
  <si>
    <t>护理2005</t>
  </si>
  <si>
    <t>护理2006</t>
  </si>
  <si>
    <t>50</t>
  </si>
  <si>
    <t>32</t>
  </si>
  <si>
    <t>社体2102</t>
  </si>
  <si>
    <t>社体2103</t>
  </si>
  <si>
    <t>30</t>
  </si>
  <si>
    <t>生物2101</t>
  </si>
  <si>
    <t>41</t>
  </si>
  <si>
    <t>制药2101</t>
  </si>
  <si>
    <t>制药2121</t>
  </si>
  <si>
    <t>40</t>
  </si>
  <si>
    <t>制药2111</t>
  </si>
  <si>
    <t>护理2101</t>
  </si>
  <si>
    <t>44</t>
  </si>
  <si>
    <t>35</t>
  </si>
  <si>
    <t>护理2122</t>
  </si>
  <si>
    <t>社体2201</t>
  </si>
  <si>
    <t>社体2202</t>
  </si>
  <si>
    <t>社体2203</t>
  </si>
  <si>
    <t>生物2201</t>
  </si>
  <si>
    <t>43</t>
  </si>
  <si>
    <t>制药2221</t>
  </si>
  <si>
    <t>制药2211</t>
  </si>
  <si>
    <t>45</t>
  </si>
  <si>
    <t>护理2222</t>
  </si>
  <si>
    <t>生物2301</t>
  </si>
  <si>
    <t>制药2301</t>
  </si>
  <si>
    <t>制药2311</t>
  </si>
  <si>
    <t>护理2301</t>
  </si>
  <si>
    <t>护理2322</t>
  </si>
  <si>
    <t>国贸2001</t>
  </si>
  <si>
    <t>市场营销2001</t>
  </si>
  <si>
    <t>电商2001</t>
  </si>
  <si>
    <t>电商2002</t>
  </si>
  <si>
    <t>物流管理2001</t>
  </si>
  <si>
    <t>经济与金融2001</t>
  </si>
  <si>
    <t>经济与金融2002</t>
  </si>
  <si>
    <t>行管2001</t>
  </si>
  <si>
    <t>行管2002</t>
  </si>
  <si>
    <t>国贸2101</t>
  </si>
  <si>
    <t>国贸2102</t>
  </si>
  <si>
    <t>经济与金融2101</t>
  </si>
  <si>
    <t>经济与金融2102</t>
  </si>
  <si>
    <t>电商2101</t>
  </si>
  <si>
    <t>电商2102</t>
  </si>
  <si>
    <t>市场营销2101</t>
  </si>
  <si>
    <t>物流管理2101</t>
  </si>
  <si>
    <t>国贸2131</t>
  </si>
  <si>
    <t>经济与金融2131</t>
  </si>
  <si>
    <t>电子信息2131</t>
  </si>
  <si>
    <t>行管2101</t>
  </si>
  <si>
    <t>国贸2201</t>
  </si>
  <si>
    <t>国贸2202</t>
  </si>
  <si>
    <t>经济与金融2201</t>
  </si>
  <si>
    <t>经济与金融2202</t>
  </si>
  <si>
    <t>跨境电商2201</t>
  </si>
  <si>
    <t>物流管理2201</t>
  </si>
  <si>
    <t>国贸2211</t>
  </si>
  <si>
    <t>国贸2212</t>
  </si>
  <si>
    <t>电商2211</t>
  </si>
  <si>
    <t>电商2212</t>
  </si>
  <si>
    <t>国贸2231</t>
  </si>
  <si>
    <t>电子信息2231</t>
  </si>
  <si>
    <t>国贸2301</t>
  </si>
  <si>
    <t>国贸2302</t>
  </si>
  <si>
    <t>经济与金融2301</t>
  </si>
  <si>
    <t>经济与金融2302</t>
  </si>
  <si>
    <t>跨境电商2301</t>
  </si>
  <si>
    <t>旅管2301</t>
  </si>
  <si>
    <t>思政2301</t>
  </si>
  <si>
    <t>汉语言2001</t>
  </si>
  <si>
    <t>汉语言2002</t>
  </si>
  <si>
    <t>汉语言2003</t>
  </si>
  <si>
    <t>汉语言2004</t>
  </si>
  <si>
    <t>汉语言2005</t>
  </si>
  <si>
    <t>广告2001</t>
  </si>
  <si>
    <t>英语2001</t>
  </si>
  <si>
    <t>英语2002</t>
  </si>
  <si>
    <t>英语2003</t>
  </si>
  <si>
    <t>商英2001</t>
  </si>
  <si>
    <t>日语2001</t>
  </si>
  <si>
    <t>日语2002</t>
  </si>
  <si>
    <t>汉语言2102</t>
  </si>
  <si>
    <t>广告2101</t>
  </si>
  <si>
    <t>汉语言2202</t>
  </si>
  <si>
    <t>广告2201</t>
  </si>
  <si>
    <t>汉语言2211</t>
  </si>
  <si>
    <t>英语2202</t>
  </si>
  <si>
    <t>英语2203</t>
  </si>
  <si>
    <t>英语2211</t>
  </si>
  <si>
    <t>汉语言2302</t>
  </si>
  <si>
    <t>网媒2303</t>
  </si>
  <si>
    <t>汉语言2311</t>
  </si>
  <si>
    <t>英语2303</t>
  </si>
  <si>
    <t>光电信息2001</t>
  </si>
  <si>
    <t>27</t>
  </si>
  <si>
    <t>实习</t>
  </si>
  <si>
    <t>计算机2001</t>
  </si>
  <si>
    <t>电子信息2001</t>
  </si>
  <si>
    <t>26</t>
  </si>
  <si>
    <t>电子信息2002</t>
  </si>
  <si>
    <t>光电信息2101</t>
  </si>
  <si>
    <t>计算机2101</t>
  </si>
  <si>
    <t>电子信息2101</t>
  </si>
  <si>
    <t>光电信息2201</t>
  </si>
  <si>
    <t>42</t>
  </si>
  <si>
    <t>计算机2201</t>
  </si>
  <si>
    <t>电子信息2203</t>
  </si>
  <si>
    <t>计算机2211</t>
  </si>
  <si>
    <t>36</t>
  </si>
  <si>
    <t>计算机2212</t>
  </si>
  <si>
    <t>计算机2213</t>
  </si>
  <si>
    <t>计算机2214</t>
  </si>
  <si>
    <t>软件工程2302</t>
  </si>
  <si>
    <t>计算机2311</t>
  </si>
  <si>
    <t>计算机2312</t>
  </si>
  <si>
    <t>计算机2313</t>
  </si>
  <si>
    <t>湖州学院日常旷课名单统计表</t>
  </si>
  <si>
    <t>详细节数（日期）</t>
  </si>
  <si>
    <t>旷课原因</t>
  </si>
  <si>
    <t>处理结果</t>
  </si>
  <si>
    <t>冯俊皓</t>
  </si>
  <si>
    <t>2(3.21)</t>
  </si>
  <si>
    <t>无故旷课</t>
  </si>
  <si>
    <t>通报批评</t>
  </si>
  <si>
    <t>叶宏伟</t>
  </si>
  <si>
    <t>刘埕铭</t>
  </si>
  <si>
    <t>李阳</t>
  </si>
  <si>
    <t>丁飞扬</t>
  </si>
  <si>
    <t>刘宗硕</t>
  </si>
  <si>
    <t>张斌</t>
  </si>
  <si>
    <t>材料2201</t>
  </si>
  <si>
    <t>王瑜航</t>
  </si>
  <si>
    <t>计算机辅助设计</t>
  </si>
  <si>
    <r>
      <rPr>
        <sz val="14"/>
        <color theme="1"/>
        <rFont val="仿宋_GB2312"/>
        <charset val="134"/>
      </rPr>
      <t>8</t>
    </r>
    <r>
      <rPr>
        <sz val="14"/>
        <color theme="1"/>
        <rFont val="宋体"/>
        <charset val="134"/>
      </rPr>
      <t>(3.22)</t>
    </r>
  </si>
  <si>
    <t>徐伟峰</t>
  </si>
  <si>
    <t>王琛</t>
  </si>
  <si>
    <t>陈今</t>
  </si>
  <si>
    <t>2(3.22)</t>
  </si>
  <si>
    <t>张照涵</t>
  </si>
  <si>
    <t>2(3.19)</t>
  </si>
  <si>
    <t>无旷课</t>
  </si>
  <si>
    <t>罗悦心</t>
  </si>
  <si>
    <t>数据结构</t>
  </si>
  <si>
    <t>徐嘉男</t>
  </si>
  <si>
    <r>
      <rPr>
        <sz val="14"/>
        <color theme="1"/>
        <rFont val="仿宋_GB2312"/>
        <charset val="134"/>
      </rPr>
      <t>2</t>
    </r>
    <r>
      <rPr>
        <sz val="14"/>
        <color theme="1"/>
        <rFont val="宋体"/>
        <charset val="134"/>
      </rPr>
      <t>(</t>
    </r>
    <r>
      <rPr>
        <sz val="14"/>
        <color theme="1"/>
        <rFont val="仿宋_GB2312"/>
        <charset val="134"/>
      </rPr>
      <t>3.18</t>
    </r>
    <r>
      <rPr>
        <sz val="14"/>
        <color theme="1"/>
        <rFont val="宋体"/>
        <charset val="134"/>
      </rPr>
      <t>)</t>
    </r>
  </si>
  <si>
    <t>李贵</t>
  </si>
  <si>
    <r>
      <rPr>
        <sz val="14"/>
        <color theme="1"/>
        <rFont val="仿宋_GB2312"/>
        <charset val="134"/>
      </rPr>
      <t>1</t>
    </r>
    <r>
      <rPr>
        <sz val="14"/>
        <color theme="1"/>
        <rFont val="宋体"/>
        <charset val="134"/>
      </rPr>
      <t>(3.19)</t>
    </r>
  </si>
  <si>
    <t>睡过了</t>
  </si>
  <si>
    <t>皇甫凯鑫</t>
  </si>
  <si>
    <r>
      <rPr>
        <sz val="14"/>
        <color theme="1"/>
        <rFont val="仿宋_GB2312"/>
        <charset val="134"/>
      </rPr>
      <t>3</t>
    </r>
    <r>
      <rPr>
        <sz val="14"/>
        <color theme="1"/>
        <rFont val="宋体"/>
        <charset val="134"/>
      </rPr>
      <t>(3.22)</t>
    </r>
  </si>
  <si>
    <t>日常旷课率排名</t>
  </si>
  <si>
    <t>旷课人次</t>
  </si>
  <si>
    <t>旷课率</t>
  </si>
  <si>
    <t>旷课率排名</t>
  </si>
  <si>
    <t>晚自习请假名单</t>
  </si>
  <si>
    <t>班 级</t>
  </si>
  <si>
    <t>请假日期</t>
  </si>
  <si>
    <t>病假</t>
  </si>
  <si>
    <t>事假</t>
  </si>
  <si>
    <t>冯浩洋</t>
  </si>
  <si>
    <t>毛慧银</t>
  </si>
  <si>
    <t>王奇</t>
  </si>
  <si>
    <t>赵浩然</t>
  </si>
  <si>
    <t>杨靖</t>
  </si>
  <si>
    <t>吴慧伦</t>
  </si>
  <si>
    <t>廉智博</t>
  </si>
  <si>
    <t>徐志平</t>
  </si>
  <si>
    <t>翟帅帅</t>
  </si>
  <si>
    <t>郭枫松</t>
  </si>
  <si>
    <t>藏玄莉</t>
  </si>
  <si>
    <t>陈泳坤</t>
  </si>
  <si>
    <t>设计2302</t>
  </si>
  <si>
    <t>王如意</t>
  </si>
  <si>
    <t>设计2303</t>
  </si>
  <si>
    <t>祁晟轩</t>
  </si>
  <si>
    <t>孙涤遥</t>
  </si>
  <si>
    <t>戴越</t>
  </si>
  <si>
    <t>刘敏</t>
  </si>
  <si>
    <t>设计2305</t>
  </si>
  <si>
    <t>郭欣妍</t>
  </si>
  <si>
    <t>无</t>
  </si>
  <si>
    <t xml:space="preserve"> 马克思主义学院</t>
  </si>
  <si>
    <t>吴昊</t>
  </si>
  <si>
    <t>李涵楚</t>
  </si>
  <si>
    <t>荣嫣然</t>
  </si>
  <si>
    <t>沈辰皓</t>
  </si>
  <si>
    <t>刘慧娟</t>
  </si>
  <si>
    <t>黄蕊</t>
  </si>
  <si>
    <t>朱佳敏</t>
  </si>
  <si>
    <t>高贺爽</t>
  </si>
  <si>
    <t>付银盈</t>
  </si>
  <si>
    <t>吴昕晨</t>
  </si>
  <si>
    <t>吴佳薏</t>
  </si>
  <si>
    <t>应梦飞</t>
  </si>
  <si>
    <t>常欣媛</t>
  </si>
  <si>
    <t>王修越</t>
  </si>
  <si>
    <t>颜婧雪</t>
  </si>
  <si>
    <t>杨云超</t>
  </si>
  <si>
    <t>赵越</t>
  </si>
  <si>
    <t>马羽蝶</t>
  </si>
  <si>
    <t>黄喆煜</t>
  </si>
  <si>
    <t>桂蓓</t>
  </si>
  <si>
    <t>霍新苗</t>
  </si>
  <si>
    <t>韦漪婧</t>
  </si>
  <si>
    <t>刘礼康</t>
  </si>
  <si>
    <t>金文祺</t>
  </si>
  <si>
    <t>陈拯阳</t>
  </si>
  <si>
    <t>徐桂英</t>
  </si>
  <si>
    <t>丁佳欣</t>
  </si>
  <si>
    <t>姚诗怡</t>
  </si>
  <si>
    <t>王琦</t>
  </si>
  <si>
    <t>吴贵琴</t>
  </si>
  <si>
    <t>潘珂瑜</t>
  </si>
  <si>
    <t>郑欣怡</t>
  </si>
  <si>
    <t>孙静岚</t>
  </si>
  <si>
    <t>李嘉豪</t>
  </si>
  <si>
    <t>杨颖姿</t>
  </si>
  <si>
    <t>邓志祥</t>
  </si>
  <si>
    <t>袁鹏程</t>
  </si>
  <si>
    <t>李嘉琳</t>
  </si>
  <si>
    <t>周晨琪</t>
  </si>
  <si>
    <t>张嘉琪</t>
  </si>
  <si>
    <t>林馨怡</t>
  </si>
  <si>
    <t>顿颖洁</t>
  </si>
  <si>
    <t>马怡阳</t>
  </si>
  <si>
    <t>杨晨</t>
  </si>
  <si>
    <t>钱家聚</t>
  </si>
  <si>
    <t>简荣艳</t>
  </si>
  <si>
    <t>刘思彤</t>
  </si>
  <si>
    <t>郑宜欣</t>
  </si>
  <si>
    <t>屠伟樱</t>
  </si>
  <si>
    <t>缪金倩</t>
  </si>
  <si>
    <t>翁雯雯</t>
  </si>
  <si>
    <t>陈岩</t>
  </si>
  <si>
    <t>张昊林</t>
  </si>
  <si>
    <t>易晶晶</t>
  </si>
  <si>
    <t>陆颖涛</t>
  </si>
  <si>
    <t>庄子承</t>
  </si>
  <si>
    <t>丁晓雨</t>
  </si>
  <si>
    <t>倪文娴</t>
  </si>
  <si>
    <t>顾嘉文</t>
  </si>
  <si>
    <t>黄元钟</t>
  </si>
  <si>
    <t>陈雨洁</t>
  </si>
  <si>
    <t>郑杰</t>
  </si>
  <si>
    <t>徐宇康</t>
  </si>
  <si>
    <t>丁华烨</t>
  </si>
  <si>
    <t>谢永希</t>
  </si>
  <si>
    <t>孙浩源</t>
  </si>
  <si>
    <t>孙文涛</t>
  </si>
  <si>
    <t>沈新力</t>
  </si>
  <si>
    <t>宋佩言</t>
  </si>
  <si>
    <t>湖州学院晚自修风气统计表</t>
  </si>
  <si>
    <t>周日考勤分</t>
  </si>
  <si>
    <t>周日纪律分</t>
  </si>
  <si>
    <t>周一考勤分</t>
  </si>
  <si>
    <t>周一纪律分</t>
  </si>
  <si>
    <t>周二考勤分</t>
  </si>
  <si>
    <t>周二纪律分</t>
  </si>
  <si>
    <t>周三考勤分</t>
  </si>
  <si>
    <t>周三纪律分</t>
  </si>
  <si>
    <t>周四考勤分</t>
  </si>
  <si>
    <t>周四纪律分</t>
  </si>
  <si>
    <t>总分</t>
  </si>
  <si>
    <t>平均分</t>
  </si>
  <si>
    <t>平均分排名</t>
  </si>
  <si>
    <t>低分原因</t>
  </si>
  <si>
    <t>周日开讲座</t>
  </si>
  <si>
    <t>无手机袋</t>
  </si>
  <si>
    <t>周一少四部手机</t>
  </si>
  <si>
    <t>周一少一部手机、一人玩平板</t>
  </si>
  <si>
    <t>周日三班班会</t>
  </si>
  <si>
    <t>周一少三部手机</t>
  </si>
  <si>
    <t>/</t>
  </si>
  <si>
    <t>没人</t>
  </si>
  <si>
    <t>周四全体同学参加讲座</t>
  </si>
  <si>
    <t>周日班会</t>
  </si>
  <si>
    <t>周一班会</t>
  </si>
  <si>
    <t>周三1人手机未交</t>
  </si>
  <si>
    <t>周一1人手机未交</t>
  </si>
  <si>
    <t>周三班会</t>
  </si>
  <si>
    <t>周二1人手机未交</t>
  </si>
  <si>
    <t>周二班会</t>
  </si>
  <si>
    <t>周四班会</t>
  </si>
  <si>
    <t>2023283607姜昊克交手机壳  2023283637夏啸龙带备用机</t>
  </si>
  <si>
    <t>湖州学院晚自修迟到早退统计表</t>
  </si>
  <si>
    <t>刘丹阳</t>
  </si>
  <si>
    <t>徐昊俊</t>
  </si>
  <si>
    <t>林雨晨</t>
  </si>
  <si>
    <t>湖州学院晚自修旷课统计表</t>
  </si>
  <si>
    <t>上交情况</t>
  </si>
  <si>
    <t>齐全</t>
  </si>
  <si>
    <t>未上交</t>
  </si>
  <si>
    <t>结课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</si>
</sst>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46">
    <font>
      <sz val="11"/>
      <color theme="1"/>
      <name val="等线"/>
      <charset val="134"/>
      <scheme val="minor"/>
    </font>
    <font>
      <b/>
      <sz val="18"/>
      <color theme="1"/>
      <name val="仿宋_GB2312"/>
      <charset val="134"/>
    </font>
    <font>
      <b/>
      <sz val="16"/>
      <color theme="1"/>
      <name val="仿宋_GB2312"/>
      <charset val="134"/>
    </font>
    <font>
      <sz val="14"/>
      <color theme="1"/>
      <name val="仿宋_GB2312"/>
      <charset val="134"/>
    </font>
    <font>
      <sz val="18"/>
      <color theme="1"/>
      <name val="仿宋_GB2312"/>
      <charset val="134"/>
    </font>
    <font>
      <b/>
      <sz val="18"/>
      <name val="仿宋_GB2312"/>
      <charset val="134"/>
    </font>
    <font>
      <b/>
      <sz val="16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b/>
      <sz val="18"/>
      <color indexed="8"/>
      <name val="仿宋_GB2312"/>
      <charset val="134"/>
    </font>
    <font>
      <b/>
      <sz val="16"/>
      <color indexed="8"/>
      <name val="仿宋_GB2312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16"/>
      <name val="仿宋_GB2312"/>
      <charset val="134"/>
    </font>
    <font>
      <b/>
      <sz val="18"/>
      <color rgb="FF000000"/>
      <name val="仿宋_GB2312"/>
      <charset val="134"/>
    </font>
    <font>
      <b/>
      <sz val="12"/>
      <color rgb="FF000000"/>
      <name val="仿宋_GB2312"/>
      <charset val="134"/>
    </font>
    <font>
      <b/>
      <sz val="14"/>
      <name val="仿宋_GB2312"/>
      <charset val="134"/>
    </font>
    <font>
      <sz val="14"/>
      <color rgb="FF1F2326"/>
      <name val="仿宋_GB2312"/>
      <charset val="134"/>
    </font>
    <font>
      <sz val="14"/>
      <color rgb="FF242424"/>
      <name val="仿宋_GB2312"/>
      <charset val="134"/>
    </font>
    <font>
      <b/>
      <sz val="18"/>
      <color theme="1"/>
      <name val="等线"/>
      <charset val="134"/>
      <scheme val="minor"/>
    </font>
    <font>
      <u/>
      <sz val="14"/>
      <color theme="1"/>
      <name val="仿宋_GB2312"/>
      <charset val="134"/>
    </font>
    <font>
      <u/>
      <sz val="11"/>
      <color theme="1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indexed="8"/>
      <name val="Arial"/>
      <charset val="134"/>
    </font>
    <font>
      <sz val="11"/>
      <color theme="1"/>
      <name val="等线"/>
      <charset val="134"/>
      <scheme val="minor"/>
    </font>
    <font>
      <sz val="14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3" fillId="4" borderId="2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25" applyNumberFormat="0" applyAlignment="0" applyProtection="0">
      <alignment vertical="center"/>
    </xf>
    <xf numFmtId="0" fontId="33" fillId="6" borderId="26" applyNumberFormat="0" applyAlignment="0" applyProtection="0">
      <alignment vertical="center"/>
    </xf>
    <xf numFmtId="0" fontId="34" fillId="6" borderId="25" applyNumberFormat="0" applyAlignment="0" applyProtection="0">
      <alignment vertical="center"/>
    </xf>
    <xf numFmtId="0" fontId="35" fillId="7" borderId="27" applyNumberFormat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3" fillId="0" borderId="0" applyBorder="0">
      <protection locked="0"/>
    </xf>
    <xf numFmtId="0" fontId="44" fillId="0" borderId="0">
      <alignment vertical="center"/>
    </xf>
  </cellStyleXfs>
  <cellXfs count="1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5" fillId="0" borderId="1" xfId="49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49" applyNumberFormat="1" applyFont="1" applyBorder="1" applyAlignment="1" applyProtection="1">
      <alignment horizontal="center" vertical="center"/>
    </xf>
    <xf numFmtId="176" fontId="6" fillId="0" borderId="1" xfId="49" applyNumberFormat="1" applyFont="1" applyBorder="1" applyAlignment="1" applyProtection="1">
      <alignment horizontal="center" vertical="center"/>
    </xf>
    <xf numFmtId="0" fontId="6" fillId="0" borderId="1" xfId="49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1" xfId="49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3" fillId="0" borderId="2" xfId="49" applyFont="1" applyBorder="1" applyAlignment="1" applyProtection="1">
      <alignment horizontal="center" vertical="center" wrapText="1"/>
    </xf>
    <xf numFmtId="0" fontId="12" fillId="0" borderId="1" xfId="49" applyFont="1" applyBorder="1" applyAlignment="1" applyProtection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3" fillId="0" borderId="3" xfId="49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2" fillId="0" borderId="7" xfId="49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12" fillId="0" borderId="1" xfId="49" applyNumberFormat="1" applyFont="1" applyBorder="1" applyAlignment="1" applyProtection="1">
      <alignment horizontal="center" vertical="center"/>
    </xf>
    <xf numFmtId="0" fontId="12" fillId="0" borderId="9" xfId="49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0" xfId="49" applyFont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11" xfId="49" applyFont="1" applyBorder="1" applyAlignment="1" applyProtection="1">
      <alignment horizontal="center" vertical="center" wrapText="1"/>
    </xf>
    <xf numFmtId="0" fontId="3" fillId="0" borderId="7" xfId="49" applyFont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176" fontId="13" fillId="0" borderId="8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50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0" fontId="3" fillId="0" borderId="3" xfId="50" applyFont="1" applyBorder="1" applyAlignment="1">
      <alignment horizontal="center" vertical="center"/>
    </xf>
    <xf numFmtId="0" fontId="3" fillId="0" borderId="4" xfId="50" applyFont="1" applyBorder="1" applyAlignment="1">
      <alignment horizontal="center" vertical="center"/>
    </xf>
    <xf numFmtId="0" fontId="3" fillId="0" borderId="1" xfId="49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1" xfId="3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0" fontId="21" fillId="0" borderId="1" xfId="6" applyNumberFormat="1" applyFont="1" applyBorder="1" applyAlignment="1">
      <alignment horizontal="center" vertical="center"/>
    </xf>
    <xf numFmtId="0" fontId="21" fillId="0" borderId="1" xfId="6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1" fillId="2" borderId="1" xfId="6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B18" sqref="B18"/>
    </sheetView>
  </sheetViews>
  <sheetFormatPr defaultColWidth="9" defaultRowHeight="13.8" outlineLevelCol="7"/>
  <cols>
    <col min="1" max="1" width="37.5" customWidth="1"/>
    <col min="2" max="2" width="21.4166666666667" customWidth="1"/>
    <col min="3" max="3" width="21.0833333333333" customWidth="1"/>
    <col min="4" max="4" width="18.0833333333333" customWidth="1"/>
    <col min="5" max="5" width="20.25" customWidth="1"/>
    <col min="6" max="6" width="22.4166666666667" customWidth="1"/>
    <col min="7" max="7" width="17.8333333333333" customWidth="1"/>
    <col min="8" max="8" width="26.0833333333333" customWidth="1"/>
    <col min="9" max="9" width="21.5" customWidth="1"/>
  </cols>
  <sheetData>
    <row r="1" ht="22.8" spans="1:8">
      <c r="A1" s="124" t="s">
        <v>0</v>
      </c>
      <c r="B1" s="124"/>
      <c r="C1" s="124"/>
      <c r="D1" s="124"/>
      <c r="E1" s="124"/>
      <c r="F1" s="124"/>
      <c r="G1" s="124"/>
      <c r="H1" s="124"/>
    </row>
    <row r="2" ht="20.4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ht="20.4" spans="1:8">
      <c r="A3" s="52" t="s">
        <v>9</v>
      </c>
      <c r="B3" s="125">
        <f>8/1298</f>
        <v>0.0061633281972265</v>
      </c>
      <c r="C3" s="125">
        <f>3/1444</f>
        <v>0.00207756232686981</v>
      </c>
      <c r="D3" s="125">
        <f>4/1579</f>
        <v>0.00253324889170361</v>
      </c>
      <c r="E3" s="3">
        <v>0</v>
      </c>
      <c r="F3" s="125">
        <f>1/1692</f>
        <v>0.000591016548463357</v>
      </c>
      <c r="G3" s="125">
        <f>1/775</f>
        <v>0.00129032258064516</v>
      </c>
      <c r="H3" s="3">
        <v>0</v>
      </c>
    </row>
    <row r="4" ht="20.4" spans="1:8">
      <c r="A4" s="52" t="s">
        <v>10</v>
      </c>
      <c r="B4" s="126">
        <v>8</v>
      </c>
      <c r="C4" s="126">
        <v>3</v>
      </c>
      <c r="D4" s="126">
        <v>4</v>
      </c>
      <c r="E4" s="3">
        <v>0</v>
      </c>
      <c r="F4" s="126">
        <v>1</v>
      </c>
      <c r="G4" s="126">
        <v>1</v>
      </c>
      <c r="H4" s="3">
        <v>0</v>
      </c>
    </row>
    <row r="5" ht="20.4" spans="1:8">
      <c r="A5" s="52" t="s">
        <v>11</v>
      </c>
      <c r="B5" s="125">
        <f>15/1298</f>
        <v>0.0115562403697997</v>
      </c>
      <c r="C5" s="125">
        <f>43/1444</f>
        <v>0.0297783933518006</v>
      </c>
      <c r="D5" s="125">
        <f>33/1579</f>
        <v>0.0208993033565548</v>
      </c>
      <c r="E5" s="125">
        <f>6/1445</f>
        <v>0.0041522491349481</v>
      </c>
      <c r="F5" s="125">
        <f>51/1692</f>
        <v>0.0301418439716312</v>
      </c>
      <c r="G5" s="125">
        <f>23/775</f>
        <v>0.0296774193548387</v>
      </c>
      <c r="H5" s="125">
        <f>5/91</f>
        <v>0.0549450549450549</v>
      </c>
    </row>
    <row r="6" ht="20.4" spans="1:8">
      <c r="A6" s="52" t="s">
        <v>12</v>
      </c>
      <c r="B6" s="126">
        <v>15</v>
      </c>
      <c r="C6" s="126">
        <v>43</v>
      </c>
      <c r="D6" s="126">
        <v>33</v>
      </c>
      <c r="E6" s="126">
        <v>6</v>
      </c>
      <c r="F6" s="126">
        <v>51</v>
      </c>
      <c r="G6" s="126">
        <v>23</v>
      </c>
      <c r="H6" s="126">
        <v>5</v>
      </c>
    </row>
    <row r="7" ht="20.4" spans="1:8">
      <c r="A7" s="52" t="s">
        <v>13</v>
      </c>
      <c r="B7" s="3">
        <v>0</v>
      </c>
      <c r="C7" s="126">
        <v>3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ht="20.4" spans="1:8">
      <c r="A8" s="52" t="s">
        <v>14</v>
      </c>
      <c r="B8" s="126" t="s">
        <v>15</v>
      </c>
      <c r="C8" s="126" t="s">
        <v>15</v>
      </c>
      <c r="D8" s="126" t="s">
        <v>15</v>
      </c>
      <c r="E8" s="126" t="s">
        <v>15</v>
      </c>
      <c r="F8" s="126" t="s">
        <v>15</v>
      </c>
      <c r="G8" s="126" t="s">
        <v>15</v>
      </c>
      <c r="H8" s="126" t="s">
        <v>15</v>
      </c>
    </row>
    <row r="9" ht="20.4" spans="1:8">
      <c r="A9" s="52" t="s">
        <v>16</v>
      </c>
      <c r="B9" s="126">
        <v>14</v>
      </c>
      <c r="C9" s="126">
        <v>19</v>
      </c>
      <c r="D9" s="127">
        <v>1</v>
      </c>
      <c r="E9" s="3">
        <v>0</v>
      </c>
      <c r="F9" s="126">
        <v>66</v>
      </c>
      <c r="G9" s="126">
        <v>8</v>
      </c>
      <c r="H9" s="126">
        <v>3</v>
      </c>
    </row>
    <row r="10" ht="20.4" spans="1:8">
      <c r="A10" s="52" t="s">
        <v>17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ht="20.4" spans="1:8">
      <c r="A11" s="52" t="s">
        <v>18</v>
      </c>
      <c r="B11" s="126">
        <v>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ht="20.4" spans="1:8">
      <c r="A12" s="52" t="s">
        <v>19</v>
      </c>
      <c r="B12" s="128" t="s">
        <v>20</v>
      </c>
      <c r="C12" s="126" t="s">
        <v>21</v>
      </c>
      <c r="D12" s="128" t="s">
        <v>20</v>
      </c>
      <c r="E12" s="126" t="s">
        <v>21</v>
      </c>
      <c r="F12" s="126" t="s">
        <v>21</v>
      </c>
      <c r="G12" s="126" t="s">
        <v>21</v>
      </c>
      <c r="H12" s="126" t="s">
        <v>21</v>
      </c>
    </row>
  </sheetData>
  <mergeCells count="1">
    <mergeCell ref="A1:H1"/>
  </mergeCells>
  <hyperlinks>
    <hyperlink ref="B3" location="日常旷课率!A3" display="=8/1298"/>
    <hyperlink ref="C3" location="日常旷课率!A186" display="=3/1444"/>
    <hyperlink ref="D3" location="日常旷课率!A56" display="=4/1579"/>
    <hyperlink ref="F3" location="日常旷课率!A141" display="=1/1692"/>
    <hyperlink ref="G3" location="日常旷课率!A35" display="=1/775"/>
    <hyperlink ref="B4" location="日常旷课名单!A3" display="8"/>
    <hyperlink ref="C4" location="日常旷课名单!A19" display="3"/>
    <hyperlink ref="D4" location="日常旷课名单!A12" display="4"/>
    <hyperlink ref="F4" location="日常旷课名单!A18" display="1"/>
    <hyperlink ref="G4" location="日常旷课名单!A11" display="1"/>
    <hyperlink ref="B5" location="日常请假率!A3" display="=15/1298"/>
    <hyperlink ref="C5" location="日常请假率!A186" display="=43/1444"/>
    <hyperlink ref="D5" location="日常请假率!A56" display="=33/1579"/>
    <hyperlink ref="E5" location="日常请假率!A97" display="=6/1445"/>
    <hyperlink ref="F5" location="日常请假率!A141" display="=51/1692"/>
    <hyperlink ref="G5" location="日常请假率!A35" display="=23/775"/>
    <hyperlink ref="H5" location="日常请假率!A139" display="=5/91"/>
    <hyperlink ref="B6" location="日常请假名单!A3" display="15"/>
    <hyperlink ref="C6" location="日常请假名单!A281" display="43"/>
    <hyperlink ref="D6" location="日常请假名单!A73" display="33"/>
    <hyperlink ref="E6" location="日常请假名单!A172" display="6"/>
    <hyperlink ref="F6" location="日常请假名单!A189" display="51"/>
    <hyperlink ref="G6" location="日常请假名单!A30" display="23"/>
    <hyperlink ref="H6" location="日常请假名单!A182" display="5"/>
    <hyperlink ref="C7" location="日常迟到早退名单!A3" display="3"/>
    <hyperlink ref="B8" location="晚自修风气统计表!A3" display="班级明细"/>
    <hyperlink ref="G8" location="晚自修风气统计表!A11" display="班级明细"/>
    <hyperlink ref="C8" location="晚自修风气统计表!A43" display="班级明细"/>
    <hyperlink ref="D8" location="晚自修风气统计表!A17" display="班级明细"/>
    <hyperlink ref="E8" location="晚自修风气统计表!A25" display="班级明细"/>
    <hyperlink ref="F8" location="晚自修风气统计表!A32" display="班级明细"/>
    <hyperlink ref="H8" location="晚自修风气统计表!A31" display="班级明细"/>
    <hyperlink ref="B9" location="晚自习请假名单!A3" display="14"/>
    <hyperlink ref="C9" location="晚自习请假名单!A124" display="19"/>
    <hyperlink ref="F9" location="晚自习请假名单!A34" display="66"/>
    <hyperlink ref="G9" location="晚自习请假名单!A17" display="8"/>
    <hyperlink ref="H9" location="晚自习请假名单!A31" display="3"/>
    <hyperlink ref="B11" location="晚自习迟到早退!A3" display="3"/>
    <hyperlink ref="B12" location="统计表!A154" display="未交齐"/>
    <hyperlink ref="C12" location="统计表!A186" display="交齐且规范"/>
    <hyperlink ref="D12" location="统计表!A26" display="未交齐"/>
    <hyperlink ref="E12" location="统计表!A67" display="交齐且规范"/>
    <hyperlink ref="F12" location="统计表!A109" display="交齐且规范"/>
    <hyperlink ref="G12" location="统计表!A3" display="交齐且规范"/>
    <hyperlink ref="H12" location="统计表!A24" display="交齐且规范"/>
    <hyperlink ref="D9" location="晚自习请假名单!A29" display="1"/>
  </hyperlink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F18" sqref="F18"/>
    </sheetView>
  </sheetViews>
  <sheetFormatPr defaultColWidth="9" defaultRowHeight="13.8"/>
  <cols>
    <col min="1" max="1" width="18.3333333333333" customWidth="1"/>
    <col min="2" max="2" width="18.4166666666667" customWidth="1"/>
    <col min="3" max="3" width="20.0833333333333" customWidth="1"/>
    <col min="4" max="4" width="32.25" customWidth="1"/>
    <col min="5" max="5" width="20.6666666666667" customWidth="1"/>
    <col min="6" max="6" width="23.75" customWidth="1"/>
    <col min="7" max="7" width="20.25" customWidth="1"/>
    <col min="8" max="8" width="12.75" customWidth="1"/>
  </cols>
  <sheetData>
    <row r="1" ht="22.2" spans="1:10">
      <c r="A1" s="9" t="s">
        <v>809</v>
      </c>
      <c r="B1" s="9"/>
      <c r="C1" s="9"/>
      <c r="D1" s="9"/>
      <c r="E1" s="9"/>
      <c r="F1" s="9"/>
      <c r="G1" s="9"/>
      <c r="H1" s="9"/>
      <c r="I1" s="9"/>
      <c r="J1" s="15"/>
    </row>
    <row r="2" ht="20.4" spans="1:9">
      <c r="A2" s="10" t="s">
        <v>23</v>
      </c>
      <c r="B2" s="11" t="s">
        <v>676</v>
      </c>
      <c r="C2" s="11" t="s">
        <v>26</v>
      </c>
      <c r="D2" s="12" t="s">
        <v>638</v>
      </c>
      <c r="E2" s="13" t="s">
        <v>40</v>
      </c>
      <c r="F2" s="11" t="s">
        <v>639</v>
      </c>
      <c r="G2" s="11" t="s">
        <v>640</v>
      </c>
      <c r="H2" s="10" t="s">
        <v>30</v>
      </c>
      <c r="I2" s="10"/>
    </row>
    <row r="3" ht="17.4" spans="1:9">
      <c r="A3" s="3" t="s">
        <v>2</v>
      </c>
      <c r="B3" s="14" t="s">
        <v>701</v>
      </c>
      <c r="C3" s="14"/>
      <c r="D3" s="14"/>
      <c r="E3" s="14"/>
      <c r="F3" s="14"/>
      <c r="G3" s="14"/>
      <c r="H3" s="14"/>
      <c r="I3" s="14"/>
    </row>
    <row r="4" ht="17.4" spans="1:9">
      <c r="A4" s="3" t="s">
        <v>7</v>
      </c>
      <c r="B4" s="14"/>
      <c r="C4" s="14"/>
      <c r="D4" s="14"/>
      <c r="E4" s="14"/>
      <c r="F4" s="14"/>
      <c r="G4" s="14"/>
      <c r="H4" s="14"/>
      <c r="I4" s="14"/>
    </row>
    <row r="5" ht="17.4" spans="1:9">
      <c r="A5" s="3" t="s">
        <v>4</v>
      </c>
      <c r="B5" s="14"/>
      <c r="C5" s="14"/>
      <c r="D5" s="14"/>
      <c r="E5" s="14"/>
      <c r="F5" s="14"/>
      <c r="G5" s="14"/>
      <c r="H5" s="14"/>
      <c r="I5" s="14"/>
    </row>
    <row r="6" ht="17.4" spans="1:9">
      <c r="A6" s="3" t="s">
        <v>5</v>
      </c>
      <c r="B6" s="14"/>
      <c r="C6" s="14"/>
      <c r="D6" s="14"/>
      <c r="E6" s="14"/>
      <c r="F6" s="14"/>
      <c r="G6" s="14"/>
      <c r="H6" s="14"/>
      <c r="I6" s="14"/>
    </row>
    <row r="7" ht="17.4" spans="1:9">
      <c r="A7" s="3" t="s">
        <v>8</v>
      </c>
      <c r="B7" s="14"/>
      <c r="C7" s="14"/>
      <c r="D7" s="14"/>
      <c r="E7" s="14"/>
      <c r="F7" s="14"/>
      <c r="G7" s="14"/>
      <c r="H7" s="14"/>
      <c r="I7" s="14"/>
    </row>
    <row r="8" ht="17.4" spans="1:9">
      <c r="A8" s="3" t="s">
        <v>6</v>
      </c>
      <c r="B8" s="14"/>
      <c r="C8" s="14"/>
      <c r="D8" s="14"/>
      <c r="E8" s="14"/>
      <c r="F8" s="14"/>
      <c r="G8" s="14"/>
      <c r="H8" s="14"/>
      <c r="I8" s="14"/>
    </row>
    <row r="9" ht="17.4" spans="1:9">
      <c r="A9" s="3" t="s">
        <v>3</v>
      </c>
      <c r="B9" s="14"/>
      <c r="C9" s="14"/>
      <c r="D9" s="14"/>
      <c r="E9" s="14"/>
      <c r="F9" s="14"/>
      <c r="G9" s="14"/>
      <c r="H9" s="14"/>
      <c r="I9" s="14"/>
    </row>
  </sheetData>
  <mergeCells count="3">
    <mergeCell ref="A1:I1"/>
    <mergeCell ref="H2:I2"/>
    <mergeCell ref="B3:I9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1"/>
  <sheetViews>
    <sheetView workbookViewId="0">
      <selection activeCell="D57" sqref="D57"/>
    </sheetView>
  </sheetViews>
  <sheetFormatPr defaultColWidth="9" defaultRowHeight="13.8" outlineLevelCol="5"/>
  <cols>
    <col min="1" max="1" width="18.1666666666667" customWidth="1"/>
    <col min="2" max="2" width="16.4166666666667" customWidth="1"/>
    <col min="3" max="3" width="19.4166666666667" customWidth="1"/>
    <col min="4" max="4" width="12.5833333333333" customWidth="1"/>
  </cols>
  <sheetData>
    <row r="1" ht="22.2" spans="1:5">
      <c r="A1" s="1" t="s">
        <v>810</v>
      </c>
      <c r="B1" s="1"/>
      <c r="C1" s="1"/>
      <c r="D1" s="1"/>
      <c r="E1" s="1"/>
    </row>
    <row r="2" ht="20.4" spans="1:5">
      <c r="A2" s="2" t="s">
        <v>23</v>
      </c>
      <c r="B2" s="2" t="s">
        <v>460</v>
      </c>
      <c r="C2" s="2" t="s">
        <v>24</v>
      </c>
      <c r="D2" s="2" t="s">
        <v>810</v>
      </c>
      <c r="E2" s="2" t="s">
        <v>30</v>
      </c>
    </row>
    <row r="3" ht="17.4" spans="1:6">
      <c r="A3" s="3" t="s">
        <v>7</v>
      </c>
      <c r="B3" s="3">
        <v>1</v>
      </c>
      <c r="C3" s="3" t="s">
        <v>491</v>
      </c>
      <c r="D3" s="3" t="s">
        <v>811</v>
      </c>
      <c r="E3" s="3"/>
      <c r="F3" s="4"/>
    </row>
    <row r="4" ht="17.4" spans="1:6">
      <c r="A4" s="3"/>
      <c r="B4" s="3">
        <v>2</v>
      </c>
      <c r="C4" s="3" t="s">
        <v>492</v>
      </c>
      <c r="D4" s="3" t="s">
        <v>811</v>
      </c>
      <c r="E4" s="3"/>
      <c r="F4" s="4"/>
    </row>
    <row r="5" ht="17.4" spans="1:6">
      <c r="A5" s="3"/>
      <c r="B5" s="3">
        <v>3</v>
      </c>
      <c r="C5" s="3" t="s">
        <v>493</v>
      </c>
      <c r="D5" s="3" t="s">
        <v>811</v>
      </c>
      <c r="E5" s="3"/>
      <c r="F5" s="4"/>
    </row>
    <row r="6" ht="17.4" spans="1:6">
      <c r="A6" s="3"/>
      <c r="B6" s="3">
        <v>4</v>
      </c>
      <c r="C6" s="3" t="s">
        <v>494</v>
      </c>
      <c r="D6" s="3" t="s">
        <v>811</v>
      </c>
      <c r="E6" s="3"/>
      <c r="F6" s="4"/>
    </row>
    <row r="7" ht="22.2" spans="1:6">
      <c r="A7" s="3"/>
      <c r="B7" s="3">
        <v>5</v>
      </c>
      <c r="C7" s="3" t="s">
        <v>495</v>
      </c>
      <c r="D7" s="3" t="s">
        <v>811</v>
      </c>
      <c r="E7" s="5"/>
      <c r="F7" s="4"/>
    </row>
    <row r="8" ht="17.4" spans="1:6">
      <c r="A8" s="3"/>
      <c r="B8" s="3">
        <v>6</v>
      </c>
      <c r="C8" s="3" t="s">
        <v>80</v>
      </c>
      <c r="D8" s="3" t="s">
        <v>811</v>
      </c>
      <c r="E8" s="3"/>
      <c r="F8" s="4"/>
    </row>
    <row r="9" ht="17.4" spans="1:6">
      <c r="A9" s="3"/>
      <c r="B9" s="3">
        <v>7</v>
      </c>
      <c r="C9" s="3" t="s">
        <v>86</v>
      </c>
      <c r="D9" s="3" t="s">
        <v>811</v>
      </c>
      <c r="E9" s="3"/>
      <c r="F9" s="4"/>
    </row>
    <row r="10" ht="17.4" spans="1:6">
      <c r="A10" s="3"/>
      <c r="B10" s="3">
        <v>8</v>
      </c>
      <c r="C10" s="3" t="s">
        <v>90</v>
      </c>
      <c r="D10" s="3" t="s">
        <v>811</v>
      </c>
      <c r="E10" s="3"/>
      <c r="F10" s="4"/>
    </row>
    <row r="11" ht="17.4" spans="1:6">
      <c r="A11" s="3"/>
      <c r="B11" s="3">
        <v>9</v>
      </c>
      <c r="C11" s="3" t="s">
        <v>94</v>
      </c>
      <c r="D11" s="3" t="s">
        <v>811</v>
      </c>
      <c r="E11" s="3"/>
      <c r="F11" s="4"/>
    </row>
    <row r="12" ht="17.4" spans="1:6">
      <c r="A12" s="3"/>
      <c r="B12" s="3">
        <v>10</v>
      </c>
      <c r="C12" s="3" t="s">
        <v>98</v>
      </c>
      <c r="D12" s="3" t="s">
        <v>811</v>
      </c>
      <c r="E12" s="3"/>
      <c r="F12" s="4"/>
    </row>
    <row r="13" ht="17.4" spans="1:6">
      <c r="A13" s="3"/>
      <c r="B13" s="3">
        <v>11</v>
      </c>
      <c r="C13" s="3" t="s">
        <v>496</v>
      </c>
      <c r="D13" s="3" t="s">
        <v>811</v>
      </c>
      <c r="E13" s="3"/>
      <c r="F13" s="4"/>
    </row>
    <row r="14" ht="17.4" spans="1:6">
      <c r="A14" s="3"/>
      <c r="B14" s="3">
        <v>12</v>
      </c>
      <c r="C14" s="3" t="s">
        <v>497</v>
      </c>
      <c r="D14" s="3" t="s">
        <v>811</v>
      </c>
      <c r="E14" s="3"/>
      <c r="F14" s="4"/>
    </row>
    <row r="15" ht="17.4" spans="1:6">
      <c r="A15" s="3"/>
      <c r="B15" s="3">
        <v>13</v>
      </c>
      <c r="C15" s="3" t="s">
        <v>498</v>
      </c>
      <c r="D15" s="3" t="s">
        <v>811</v>
      </c>
      <c r="E15" s="3"/>
      <c r="F15" s="4"/>
    </row>
    <row r="16" ht="17.4" spans="1:6">
      <c r="A16" s="3"/>
      <c r="B16" s="3">
        <v>14</v>
      </c>
      <c r="C16" s="3" t="s">
        <v>499</v>
      </c>
      <c r="D16" s="3" t="s">
        <v>811</v>
      </c>
      <c r="E16" s="3"/>
      <c r="F16" s="4"/>
    </row>
    <row r="17" ht="17.4" spans="1:6">
      <c r="A17" s="3"/>
      <c r="B17" s="3">
        <v>15</v>
      </c>
      <c r="C17" s="3" t="s">
        <v>500</v>
      </c>
      <c r="D17" s="3" t="s">
        <v>811</v>
      </c>
      <c r="E17" s="3"/>
      <c r="F17" s="4"/>
    </row>
    <row r="18" ht="17.4" spans="1:6">
      <c r="A18" s="3"/>
      <c r="B18" s="3">
        <v>16</v>
      </c>
      <c r="C18" s="3" t="s">
        <v>105</v>
      </c>
      <c r="D18" s="3" t="s">
        <v>811</v>
      </c>
      <c r="E18" s="3"/>
      <c r="F18" s="4"/>
    </row>
    <row r="19" ht="17.4" spans="1:6">
      <c r="A19" s="3"/>
      <c r="B19" s="3">
        <v>17</v>
      </c>
      <c r="C19" s="3" t="s">
        <v>116</v>
      </c>
      <c r="D19" s="3" t="s">
        <v>811</v>
      </c>
      <c r="E19" s="3"/>
      <c r="F19" s="4"/>
    </row>
    <row r="20" ht="17.4" spans="1:6">
      <c r="A20" s="3"/>
      <c r="B20" s="3">
        <v>18</v>
      </c>
      <c r="C20" s="3" t="s">
        <v>122</v>
      </c>
      <c r="D20" s="3" t="s">
        <v>811</v>
      </c>
      <c r="E20" s="3"/>
      <c r="F20" s="4"/>
    </row>
    <row r="21" ht="17.4" spans="1:6">
      <c r="A21" s="3"/>
      <c r="B21" s="3">
        <v>19</v>
      </c>
      <c r="C21" s="3" t="s">
        <v>127</v>
      </c>
      <c r="D21" s="3" t="s">
        <v>811</v>
      </c>
      <c r="E21" s="3"/>
      <c r="F21" s="4"/>
    </row>
    <row r="22" ht="17.4" spans="1:6">
      <c r="A22" s="3"/>
      <c r="B22" s="3">
        <v>20</v>
      </c>
      <c r="C22" s="3" t="s">
        <v>131</v>
      </c>
      <c r="D22" s="3" t="s">
        <v>811</v>
      </c>
      <c r="E22" s="3"/>
      <c r="F22" s="4"/>
    </row>
    <row r="23" ht="17.4" spans="1:6">
      <c r="A23" s="3"/>
      <c r="B23" s="3">
        <v>21</v>
      </c>
      <c r="C23" s="3" t="s">
        <v>134</v>
      </c>
      <c r="D23" s="3" t="s">
        <v>811</v>
      </c>
      <c r="E23" s="3"/>
      <c r="F23" s="4"/>
    </row>
    <row r="24" ht="17.4" spans="1:6">
      <c r="A24" s="3" t="s">
        <v>8</v>
      </c>
      <c r="B24" s="3">
        <v>22</v>
      </c>
      <c r="C24" s="3" t="s">
        <v>232</v>
      </c>
      <c r="D24" s="3" t="s">
        <v>811</v>
      </c>
      <c r="E24" s="3"/>
      <c r="F24" s="4"/>
    </row>
    <row r="25" ht="17.4" spans="1:6">
      <c r="A25" s="3"/>
      <c r="B25" s="3">
        <v>23</v>
      </c>
      <c r="C25" s="3" t="s">
        <v>589</v>
      </c>
      <c r="D25" s="3" t="s">
        <v>811</v>
      </c>
      <c r="E25" s="3"/>
      <c r="F25" s="4"/>
    </row>
    <row r="26" ht="17.4" spans="1:6">
      <c r="A26" s="3" t="s">
        <v>4</v>
      </c>
      <c r="B26" s="3">
        <v>24</v>
      </c>
      <c r="C26" s="3" t="s">
        <v>501</v>
      </c>
      <c r="D26" s="3" t="s">
        <v>811</v>
      </c>
      <c r="E26" s="3"/>
      <c r="F26" s="4"/>
    </row>
    <row r="27" ht="17.4" spans="1:6">
      <c r="A27" s="3"/>
      <c r="B27" s="3">
        <v>25</v>
      </c>
      <c r="C27" s="3" t="s">
        <v>503</v>
      </c>
      <c r="D27" s="3" t="s">
        <v>811</v>
      </c>
      <c r="E27" s="3"/>
      <c r="F27" s="4"/>
    </row>
    <row r="28" ht="17.4" spans="1:6">
      <c r="A28" s="3"/>
      <c r="B28" s="3">
        <v>26</v>
      </c>
      <c r="C28" s="3" t="s">
        <v>505</v>
      </c>
      <c r="D28" s="3" t="s">
        <v>811</v>
      </c>
      <c r="E28" s="3"/>
      <c r="F28" s="4"/>
    </row>
    <row r="29" ht="17.4" spans="1:6">
      <c r="A29" s="3"/>
      <c r="B29" s="3">
        <v>27</v>
      </c>
      <c r="C29" s="3" t="s">
        <v>507</v>
      </c>
      <c r="D29" s="3" t="s">
        <v>811</v>
      </c>
      <c r="E29" s="3"/>
      <c r="F29" s="4"/>
    </row>
    <row r="30" ht="17.4" spans="1:6">
      <c r="A30" s="3"/>
      <c r="B30" s="3">
        <v>28</v>
      </c>
      <c r="C30" s="3" t="s">
        <v>509</v>
      </c>
      <c r="D30" s="3" t="s">
        <v>811</v>
      </c>
      <c r="E30" s="3"/>
      <c r="F30" s="4"/>
    </row>
    <row r="31" ht="17.4" spans="1:6">
      <c r="A31" s="3"/>
      <c r="B31" s="3">
        <v>29</v>
      </c>
      <c r="C31" s="3" t="s">
        <v>511</v>
      </c>
      <c r="D31" s="3" t="s">
        <v>811</v>
      </c>
      <c r="E31" s="3"/>
      <c r="F31" s="4"/>
    </row>
    <row r="32" ht="17.4" spans="1:6">
      <c r="A32" s="3"/>
      <c r="B32" s="3">
        <v>30</v>
      </c>
      <c r="C32" s="3" t="s">
        <v>513</v>
      </c>
      <c r="D32" s="3" t="s">
        <v>811</v>
      </c>
      <c r="E32" s="3"/>
      <c r="F32" s="4"/>
    </row>
    <row r="33" ht="17.4" spans="1:6">
      <c r="A33" s="3"/>
      <c r="B33" s="3">
        <v>31</v>
      </c>
      <c r="C33" s="3" t="s">
        <v>515</v>
      </c>
      <c r="D33" s="3" t="s">
        <v>811</v>
      </c>
      <c r="E33" s="3"/>
      <c r="F33" s="4"/>
    </row>
    <row r="34" ht="17.4" spans="1:6">
      <c r="A34" s="3"/>
      <c r="B34" s="3">
        <v>32</v>
      </c>
      <c r="C34" s="3" t="s">
        <v>517</v>
      </c>
      <c r="D34" s="3" t="s">
        <v>811</v>
      </c>
      <c r="E34" s="3"/>
      <c r="F34" s="4"/>
    </row>
    <row r="35" ht="17.4" spans="1:6">
      <c r="A35" s="3"/>
      <c r="B35" s="3">
        <v>33</v>
      </c>
      <c r="C35" s="3" t="s">
        <v>519</v>
      </c>
      <c r="D35" s="3" t="s">
        <v>811</v>
      </c>
      <c r="E35" s="3"/>
      <c r="F35" s="4"/>
    </row>
    <row r="36" ht="17.4" spans="1:6">
      <c r="A36" s="3"/>
      <c r="B36" s="3">
        <v>34</v>
      </c>
      <c r="C36" s="3" t="s">
        <v>520</v>
      </c>
      <c r="D36" s="3" t="s">
        <v>811</v>
      </c>
      <c r="E36" s="3"/>
      <c r="F36" s="4"/>
    </row>
    <row r="37" ht="17.4" spans="1:6">
      <c r="A37" s="3"/>
      <c r="B37" s="3">
        <v>35</v>
      </c>
      <c r="C37" s="3" t="s">
        <v>137</v>
      </c>
      <c r="D37" s="3"/>
      <c r="E37" s="3" t="s">
        <v>616</v>
      </c>
      <c r="F37" s="4"/>
    </row>
    <row r="38" ht="17.4" spans="1:6">
      <c r="A38" s="3"/>
      <c r="B38" s="3">
        <v>36</v>
      </c>
      <c r="C38" s="3" t="s">
        <v>523</v>
      </c>
      <c r="D38" s="3"/>
      <c r="E38" s="3" t="s">
        <v>616</v>
      </c>
      <c r="F38" s="4"/>
    </row>
    <row r="39" ht="17.4" spans="1:6">
      <c r="A39" s="3"/>
      <c r="B39" s="3">
        <v>37</v>
      </c>
      <c r="C39" s="3" t="s">
        <v>524</v>
      </c>
      <c r="D39" s="3"/>
      <c r="E39" s="3" t="s">
        <v>616</v>
      </c>
      <c r="F39" s="4"/>
    </row>
    <row r="40" ht="17.4" spans="1:6">
      <c r="A40" s="3"/>
      <c r="B40" s="3">
        <v>38</v>
      </c>
      <c r="C40" s="3" t="s">
        <v>526</v>
      </c>
      <c r="D40" s="3"/>
      <c r="E40" s="3" t="s">
        <v>616</v>
      </c>
      <c r="F40" s="4"/>
    </row>
    <row r="41" ht="17.4" spans="1:6">
      <c r="A41" s="3"/>
      <c r="B41" s="3">
        <v>39</v>
      </c>
      <c r="C41" s="3" t="s">
        <v>528</v>
      </c>
      <c r="D41" s="3"/>
      <c r="E41" s="3" t="s">
        <v>616</v>
      </c>
      <c r="F41" s="4"/>
    </row>
    <row r="42" ht="17.4" spans="1:6">
      <c r="A42" s="3"/>
      <c r="B42" s="3">
        <v>40</v>
      </c>
      <c r="C42" s="3" t="s">
        <v>529</v>
      </c>
      <c r="D42" s="3"/>
      <c r="E42" s="3" t="s">
        <v>616</v>
      </c>
      <c r="F42" s="4"/>
    </row>
    <row r="43" ht="17.4" spans="1:6">
      <c r="A43" s="3"/>
      <c r="B43" s="3">
        <v>41</v>
      </c>
      <c r="C43" s="3" t="s">
        <v>531</v>
      </c>
      <c r="D43" s="3"/>
      <c r="E43" s="3" t="s">
        <v>616</v>
      </c>
      <c r="F43" s="4"/>
    </row>
    <row r="44" ht="17.4" spans="1:6">
      <c r="A44" s="3"/>
      <c r="B44" s="3">
        <v>42</v>
      </c>
      <c r="C44" s="3" t="s">
        <v>532</v>
      </c>
      <c r="D44" s="3"/>
      <c r="E44" s="3" t="s">
        <v>616</v>
      </c>
      <c r="F44" s="4"/>
    </row>
    <row r="45" ht="17.4" spans="1:6">
      <c r="A45" s="3"/>
      <c r="B45" s="3">
        <v>43</v>
      </c>
      <c r="C45" s="3" t="s">
        <v>143</v>
      </c>
      <c r="D45" s="3"/>
      <c r="E45" s="3" t="s">
        <v>616</v>
      </c>
      <c r="F45" s="4"/>
    </row>
    <row r="46" ht="17.4" spans="1:6">
      <c r="A46" s="3"/>
      <c r="B46" s="3">
        <v>44</v>
      </c>
      <c r="C46" s="3" t="s">
        <v>535</v>
      </c>
      <c r="D46" s="3"/>
      <c r="E46" s="3" t="s">
        <v>616</v>
      </c>
      <c r="F46" s="4"/>
    </row>
    <row r="47" ht="17.4" spans="1:6">
      <c r="A47" s="3"/>
      <c r="B47" s="6">
        <v>45</v>
      </c>
      <c r="C47" s="6" t="s">
        <v>536</v>
      </c>
      <c r="D47" s="7"/>
      <c r="E47" s="6" t="s">
        <v>812</v>
      </c>
      <c r="F47" s="4"/>
    </row>
    <row r="48" ht="17.4" spans="1:6">
      <c r="A48" s="3"/>
      <c r="B48" s="6">
        <v>46</v>
      </c>
      <c r="C48" s="6" t="s">
        <v>537</v>
      </c>
      <c r="D48" s="7"/>
      <c r="E48" s="6" t="s">
        <v>812</v>
      </c>
      <c r="F48" s="4"/>
    </row>
    <row r="49" ht="17.4" spans="1:6">
      <c r="A49" s="3"/>
      <c r="B49" s="6">
        <v>47</v>
      </c>
      <c r="C49" s="6" t="s">
        <v>538</v>
      </c>
      <c r="D49" s="7"/>
      <c r="E49" s="6" t="s">
        <v>812</v>
      </c>
      <c r="F49" s="4"/>
    </row>
    <row r="50" ht="17.4" spans="1:6">
      <c r="A50" s="3"/>
      <c r="B50" s="6">
        <v>48</v>
      </c>
      <c r="C50" s="6" t="s">
        <v>539</v>
      </c>
      <c r="D50" s="7"/>
      <c r="E50" s="6" t="s">
        <v>812</v>
      </c>
      <c r="F50" s="4"/>
    </row>
    <row r="51" ht="17.4" spans="1:6">
      <c r="A51" s="3"/>
      <c r="B51" s="3">
        <v>49</v>
      </c>
      <c r="C51" s="3" t="s">
        <v>161</v>
      </c>
      <c r="D51" s="3" t="s">
        <v>811</v>
      </c>
      <c r="E51" s="3"/>
      <c r="F51" s="4"/>
    </row>
    <row r="52" ht="17.4" spans="1:6">
      <c r="A52" s="3"/>
      <c r="B52" s="3">
        <v>50</v>
      </c>
      <c r="C52" s="3" t="s">
        <v>180</v>
      </c>
      <c r="D52" s="3" t="s">
        <v>811</v>
      </c>
      <c r="E52" s="3"/>
      <c r="F52" s="4"/>
    </row>
    <row r="53" ht="17.4" spans="1:6">
      <c r="A53" s="3"/>
      <c r="B53" s="6">
        <v>51</v>
      </c>
      <c r="C53" s="6" t="s">
        <v>541</v>
      </c>
      <c r="D53" s="7"/>
      <c r="E53" s="6" t="s">
        <v>812</v>
      </c>
      <c r="F53" s="4"/>
    </row>
    <row r="54" ht="17.4" spans="1:6">
      <c r="A54" s="3"/>
      <c r="B54" s="6">
        <v>52</v>
      </c>
      <c r="C54" s="6" t="s">
        <v>542</v>
      </c>
      <c r="D54" s="7"/>
      <c r="E54" s="6" t="s">
        <v>812</v>
      </c>
      <c r="F54" s="4"/>
    </row>
    <row r="55" ht="17.4" spans="1:6">
      <c r="A55" s="3"/>
      <c r="B55" s="3">
        <v>53</v>
      </c>
      <c r="C55" s="3" t="s">
        <v>168</v>
      </c>
      <c r="D55" s="3" t="s">
        <v>811</v>
      </c>
      <c r="E55" s="3"/>
      <c r="F55" s="4"/>
    </row>
    <row r="56" ht="17.4" spans="1:6">
      <c r="A56" s="3"/>
      <c r="B56" s="3">
        <v>54</v>
      </c>
      <c r="C56" s="3" t="s">
        <v>182</v>
      </c>
      <c r="D56" s="3" t="s">
        <v>811</v>
      </c>
      <c r="E56" s="3"/>
      <c r="F56" s="4"/>
    </row>
    <row r="57" ht="17.4" spans="1:6">
      <c r="A57" s="3"/>
      <c r="B57" s="6">
        <v>55</v>
      </c>
      <c r="C57" s="6" t="s">
        <v>544</v>
      </c>
      <c r="D57" s="8"/>
      <c r="E57" s="6" t="s">
        <v>812</v>
      </c>
      <c r="F57" s="4"/>
    </row>
    <row r="58" ht="17.4" spans="1:6">
      <c r="A58" s="3"/>
      <c r="B58" s="3">
        <v>56</v>
      </c>
      <c r="C58" s="3" t="s">
        <v>206</v>
      </c>
      <c r="D58" s="3" t="s">
        <v>811</v>
      </c>
      <c r="E58" s="3"/>
      <c r="F58" s="4"/>
    </row>
    <row r="59" ht="17.4" spans="1:6">
      <c r="A59" s="3"/>
      <c r="B59" s="3">
        <v>57</v>
      </c>
      <c r="C59" s="3" t="s">
        <v>192</v>
      </c>
      <c r="D59" s="3" t="s">
        <v>811</v>
      </c>
      <c r="E59" s="3"/>
      <c r="F59" s="4"/>
    </row>
    <row r="60" ht="17.4" spans="1:6">
      <c r="A60" s="3"/>
      <c r="B60" s="3">
        <v>58</v>
      </c>
      <c r="C60" s="3" t="s">
        <v>545</v>
      </c>
      <c r="D60" s="3" t="s">
        <v>811</v>
      </c>
      <c r="E60" s="3"/>
      <c r="F60" s="4"/>
    </row>
    <row r="61" ht="17.4" spans="1:6">
      <c r="A61" s="3"/>
      <c r="B61" s="3">
        <v>59</v>
      </c>
      <c r="C61" s="3" t="s">
        <v>546</v>
      </c>
      <c r="D61" s="3" t="s">
        <v>811</v>
      </c>
      <c r="E61" s="3"/>
      <c r="F61" s="4"/>
    </row>
    <row r="62" ht="17.4" spans="1:6">
      <c r="A62" s="3"/>
      <c r="B62" s="3">
        <v>60</v>
      </c>
      <c r="C62" s="3" t="s">
        <v>185</v>
      </c>
      <c r="D62" s="3" t="s">
        <v>811</v>
      </c>
      <c r="E62" s="3"/>
      <c r="F62" s="4"/>
    </row>
    <row r="63" ht="17.4" spans="1:6">
      <c r="A63" s="3"/>
      <c r="B63" s="3">
        <v>61</v>
      </c>
      <c r="C63" s="3" t="s">
        <v>547</v>
      </c>
      <c r="D63" s="3" t="s">
        <v>811</v>
      </c>
      <c r="E63" s="3"/>
      <c r="F63" s="4"/>
    </row>
    <row r="64" ht="17.4" spans="1:6">
      <c r="A64" s="3"/>
      <c r="B64" s="3">
        <v>62</v>
      </c>
      <c r="C64" s="3" t="s">
        <v>548</v>
      </c>
      <c r="D64" s="3" t="s">
        <v>811</v>
      </c>
      <c r="E64" s="3"/>
      <c r="F64" s="4"/>
    </row>
    <row r="65" ht="17.4" spans="1:6">
      <c r="A65" s="3"/>
      <c r="B65" s="3">
        <v>63</v>
      </c>
      <c r="C65" s="3" t="s">
        <v>211</v>
      </c>
      <c r="D65" s="3" t="s">
        <v>811</v>
      </c>
      <c r="E65" s="3"/>
      <c r="F65" s="4"/>
    </row>
    <row r="66" ht="17.4" spans="1:6">
      <c r="A66" s="3"/>
      <c r="B66" s="3">
        <v>64</v>
      </c>
      <c r="C66" s="3" t="s">
        <v>549</v>
      </c>
      <c r="D66" s="3" t="s">
        <v>811</v>
      </c>
      <c r="E66" s="3"/>
      <c r="F66" s="4"/>
    </row>
    <row r="67" ht="17.4" spans="1:6">
      <c r="A67" s="3" t="s">
        <v>5</v>
      </c>
      <c r="B67" s="3">
        <v>65</v>
      </c>
      <c r="C67" s="3" t="s">
        <v>550</v>
      </c>
      <c r="D67" s="3" t="s">
        <v>811</v>
      </c>
      <c r="E67" s="3"/>
      <c r="F67" s="4"/>
    </row>
    <row r="68" ht="17.4" spans="1:6">
      <c r="A68" s="3"/>
      <c r="B68" s="3">
        <v>66</v>
      </c>
      <c r="C68" s="3" t="s">
        <v>551</v>
      </c>
      <c r="D68" s="3" t="s">
        <v>811</v>
      </c>
      <c r="E68" s="3"/>
      <c r="F68" s="4"/>
    </row>
    <row r="69" ht="17.4" spans="1:6">
      <c r="A69" s="3"/>
      <c r="B69" s="3">
        <v>67</v>
      </c>
      <c r="C69" s="3" t="s">
        <v>552</v>
      </c>
      <c r="D69" s="3" t="s">
        <v>811</v>
      </c>
      <c r="E69" s="3"/>
      <c r="F69" s="4"/>
    </row>
    <row r="70" ht="17.4" spans="1:6">
      <c r="A70" s="3"/>
      <c r="B70" s="3">
        <v>68</v>
      </c>
      <c r="C70" s="3" t="s">
        <v>553</v>
      </c>
      <c r="D70" s="3" t="s">
        <v>811</v>
      </c>
      <c r="E70" s="3"/>
      <c r="F70" s="4"/>
    </row>
    <row r="71" ht="17.4" spans="1:6">
      <c r="A71" s="3"/>
      <c r="B71" s="3">
        <v>69</v>
      </c>
      <c r="C71" s="3" t="s">
        <v>554</v>
      </c>
      <c r="D71" s="3" t="s">
        <v>811</v>
      </c>
      <c r="E71" s="3"/>
      <c r="F71" s="4"/>
    </row>
    <row r="72" ht="17.4" spans="1:6">
      <c r="A72" s="3"/>
      <c r="B72" s="3">
        <v>70</v>
      </c>
      <c r="C72" s="3" t="s">
        <v>555</v>
      </c>
      <c r="D72" s="3" t="s">
        <v>811</v>
      </c>
      <c r="E72" s="3"/>
      <c r="F72" s="4"/>
    </row>
    <row r="73" ht="17.4" spans="1:6">
      <c r="A73" s="3"/>
      <c r="B73" s="3">
        <v>71</v>
      </c>
      <c r="C73" s="3" t="s">
        <v>556</v>
      </c>
      <c r="D73" s="3" t="s">
        <v>811</v>
      </c>
      <c r="E73" s="3"/>
      <c r="F73" s="4"/>
    </row>
    <row r="74" ht="17.4" spans="1:6">
      <c r="A74" s="3"/>
      <c r="B74" s="3">
        <v>72</v>
      </c>
      <c r="C74" s="3" t="s">
        <v>557</v>
      </c>
      <c r="D74" s="3" t="s">
        <v>811</v>
      </c>
      <c r="E74" s="3"/>
      <c r="F74" s="4"/>
    </row>
    <row r="75" ht="17.4" spans="1:6">
      <c r="A75" s="3"/>
      <c r="B75" s="3">
        <v>73</v>
      </c>
      <c r="C75" s="3" t="s">
        <v>558</v>
      </c>
      <c r="D75" s="3" t="s">
        <v>811</v>
      </c>
      <c r="E75" s="3"/>
      <c r="F75" s="4"/>
    </row>
    <row r="76" ht="17.4" spans="1:6">
      <c r="A76" s="3"/>
      <c r="B76" s="3">
        <v>74</v>
      </c>
      <c r="C76" s="3" t="s">
        <v>559</v>
      </c>
      <c r="D76" s="3" t="s">
        <v>811</v>
      </c>
      <c r="E76" s="3"/>
      <c r="F76" s="4"/>
    </row>
    <row r="77" ht="17.4" spans="1:6">
      <c r="A77" s="3"/>
      <c r="B77" s="3">
        <v>75</v>
      </c>
      <c r="C77" s="3" t="s">
        <v>560</v>
      </c>
      <c r="D77" s="3" t="s">
        <v>811</v>
      </c>
      <c r="E77" s="3"/>
      <c r="F77" s="4"/>
    </row>
    <row r="78" ht="17.4" spans="1:6">
      <c r="A78" s="3"/>
      <c r="B78" s="3">
        <v>76</v>
      </c>
      <c r="C78" s="3" t="s">
        <v>561</v>
      </c>
      <c r="D78" s="3" t="s">
        <v>811</v>
      </c>
      <c r="E78" s="3"/>
      <c r="F78" s="4"/>
    </row>
    <row r="79" ht="17.4" spans="1:6">
      <c r="A79" s="3"/>
      <c r="B79" s="3">
        <v>77</v>
      </c>
      <c r="C79" s="3" t="s">
        <v>562</v>
      </c>
      <c r="D79" s="3" t="s">
        <v>811</v>
      </c>
      <c r="E79" s="3"/>
      <c r="F79" s="4"/>
    </row>
    <row r="80" ht="17.4" spans="1:6">
      <c r="A80" s="3"/>
      <c r="B80" s="3">
        <v>78</v>
      </c>
      <c r="C80" s="3" t="s">
        <v>563</v>
      </c>
      <c r="D80" s="3" t="s">
        <v>811</v>
      </c>
      <c r="E80" s="3"/>
      <c r="F80" s="4"/>
    </row>
    <row r="81" ht="17.4" spans="1:6">
      <c r="A81" s="3"/>
      <c r="B81" s="3">
        <v>79</v>
      </c>
      <c r="C81" s="3" t="s">
        <v>564</v>
      </c>
      <c r="D81" s="3" t="s">
        <v>811</v>
      </c>
      <c r="E81" s="3"/>
      <c r="F81" s="4"/>
    </row>
    <row r="82" ht="17.4" spans="1:6">
      <c r="A82" s="3"/>
      <c r="B82" s="3">
        <v>80</v>
      </c>
      <c r="C82" s="3" t="s">
        <v>565</v>
      </c>
      <c r="D82" s="3" t="s">
        <v>811</v>
      </c>
      <c r="E82" s="3"/>
      <c r="F82" s="4"/>
    </row>
    <row r="83" ht="17.4" spans="1:6">
      <c r="A83" s="3"/>
      <c r="B83" s="3">
        <v>81</v>
      </c>
      <c r="C83" s="3" t="s">
        <v>566</v>
      </c>
      <c r="D83" s="3" t="s">
        <v>811</v>
      </c>
      <c r="E83" s="3"/>
      <c r="F83" s="4"/>
    </row>
    <row r="84" ht="17.4" spans="1:6">
      <c r="A84" s="3"/>
      <c r="B84" s="3">
        <v>82</v>
      </c>
      <c r="C84" s="3" t="s">
        <v>567</v>
      </c>
      <c r="D84" s="3" t="s">
        <v>811</v>
      </c>
      <c r="E84" s="3"/>
      <c r="F84" s="4"/>
    </row>
    <row r="85" ht="17.4" spans="1:6">
      <c r="A85" s="3"/>
      <c r="B85" s="3">
        <v>83</v>
      </c>
      <c r="C85" s="3" t="s">
        <v>568</v>
      </c>
      <c r="D85" s="3" t="s">
        <v>811</v>
      </c>
      <c r="E85" s="3"/>
      <c r="F85" s="4"/>
    </row>
    <row r="86" ht="17.4" spans="1:6">
      <c r="A86" s="3"/>
      <c r="B86" s="3">
        <v>84</v>
      </c>
      <c r="C86" s="3" t="s">
        <v>569</v>
      </c>
      <c r="D86" s="3" t="s">
        <v>811</v>
      </c>
      <c r="E86" s="3"/>
      <c r="F86" s="4"/>
    </row>
    <row r="87" ht="17.4" spans="1:6">
      <c r="A87" s="3"/>
      <c r="B87" s="3">
        <v>85</v>
      </c>
      <c r="C87" s="3" t="s">
        <v>570</v>
      </c>
      <c r="D87" s="3" t="s">
        <v>811</v>
      </c>
      <c r="E87" s="3"/>
      <c r="F87" s="4"/>
    </row>
    <row r="88" ht="17.4" spans="1:6">
      <c r="A88" s="3"/>
      <c r="B88" s="3">
        <v>86</v>
      </c>
      <c r="C88" s="3" t="s">
        <v>571</v>
      </c>
      <c r="D88" s="3" t="s">
        <v>811</v>
      </c>
      <c r="E88" s="3"/>
      <c r="F88" s="4"/>
    </row>
    <row r="89" ht="17.4" spans="1:6">
      <c r="A89" s="3"/>
      <c r="B89" s="3">
        <v>87</v>
      </c>
      <c r="C89" s="3" t="s">
        <v>572</v>
      </c>
      <c r="D89" s="3" t="s">
        <v>811</v>
      </c>
      <c r="E89" s="3"/>
      <c r="F89" s="4"/>
    </row>
    <row r="90" ht="17.4" spans="1:6">
      <c r="A90" s="3"/>
      <c r="B90" s="3">
        <v>88</v>
      </c>
      <c r="C90" s="3" t="s">
        <v>573</v>
      </c>
      <c r="D90" s="3" t="s">
        <v>811</v>
      </c>
      <c r="E90" s="3"/>
      <c r="F90" s="4"/>
    </row>
    <row r="91" ht="17.4" spans="1:6">
      <c r="A91" s="3"/>
      <c r="B91" s="3">
        <v>89</v>
      </c>
      <c r="C91" s="3" t="s">
        <v>574</v>
      </c>
      <c r="D91" s="3" t="s">
        <v>811</v>
      </c>
      <c r="E91" s="3"/>
      <c r="F91" s="4"/>
    </row>
    <row r="92" ht="17.4" spans="1:6">
      <c r="A92" s="3"/>
      <c r="B92" s="3">
        <v>90</v>
      </c>
      <c r="C92" s="3" t="s">
        <v>575</v>
      </c>
      <c r="D92" s="3" t="s">
        <v>811</v>
      </c>
      <c r="E92" s="3"/>
      <c r="F92" s="4"/>
    </row>
    <row r="93" ht="17.4" spans="1:6">
      <c r="A93" s="3"/>
      <c r="B93" s="3">
        <v>91</v>
      </c>
      <c r="C93" s="3" t="s">
        <v>576</v>
      </c>
      <c r="D93" s="3" t="s">
        <v>811</v>
      </c>
      <c r="E93" s="3"/>
      <c r="F93" s="4"/>
    </row>
    <row r="94" ht="17.4" spans="1:6">
      <c r="A94" s="3"/>
      <c r="B94" s="3">
        <v>92</v>
      </c>
      <c r="C94" s="3" t="s">
        <v>577</v>
      </c>
      <c r="D94" s="3" t="s">
        <v>811</v>
      </c>
      <c r="E94" s="3"/>
      <c r="F94" s="4"/>
    </row>
    <row r="95" ht="17.4" spans="1:6">
      <c r="A95" s="3"/>
      <c r="B95" s="3">
        <v>93</v>
      </c>
      <c r="C95" s="3" t="s">
        <v>578</v>
      </c>
      <c r="D95" s="3" t="s">
        <v>811</v>
      </c>
      <c r="E95" s="3"/>
      <c r="F95" s="4"/>
    </row>
    <row r="96" ht="17.4" spans="1:6">
      <c r="A96" s="3"/>
      <c r="B96" s="3">
        <v>94</v>
      </c>
      <c r="C96" s="3" t="s">
        <v>579</v>
      </c>
      <c r="D96" s="3" t="s">
        <v>811</v>
      </c>
      <c r="E96" s="3"/>
      <c r="F96" s="4"/>
    </row>
    <row r="97" ht="17.4" spans="1:6">
      <c r="A97" s="3"/>
      <c r="B97" s="3">
        <v>95</v>
      </c>
      <c r="C97" s="3" t="s">
        <v>580</v>
      </c>
      <c r="D97" s="3" t="s">
        <v>811</v>
      </c>
      <c r="E97" s="3"/>
      <c r="F97" s="4"/>
    </row>
    <row r="98" ht="17.4" spans="1:6">
      <c r="A98" s="3"/>
      <c r="B98" s="3">
        <v>96</v>
      </c>
      <c r="C98" s="3" t="s">
        <v>581</v>
      </c>
      <c r="D98" s="3" t="s">
        <v>811</v>
      </c>
      <c r="E98" s="3"/>
      <c r="F98" s="4"/>
    </row>
    <row r="99" ht="17.4" spans="1:6">
      <c r="A99" s="3"/>
      <c r="B99" s="3">
        <v>97</v>
      </c>
      <c r="C99" s="3" t="s">
        <v>582</v>
      </c>
      <c r="D99" s="3" t="s">
        <v>811</v>
      </c>
      <c r="E99" s="3"/>
      <c r="F99" s="4"/>
    </row>
    <row r="100" ht="17.4" spans="1:6">
      <c r="A100" s="3"/>
      <c r="B100" s="3">
        <v>98</v>
      </c>
      <c r="C100" s="3" t="s">
        <v>583</v>
      </c>
      <c r="D100" s="3" t="s">
        <v>811</v>
      </c>
      <c r="E100" s="3"/>
      <c r="F100" s="4"/>
    </row>
    <row r="101" ht="17.4" spans="1:6">
      <c r="A101" s="3"/>
      <c r="B101" s="3">
        <v>99</v>
      </c>
      <c r="C101" s="3" t="s">
        <v>584</v>
      </c>
      <c r="D101" s="3" t="s">
        <v>811</v>
      </c>
      <c r="E101" s="3"/>
      <c r="F101" s="4"/>
    </row>
    <row r="102" ht="17.4" spans="1:6">
      <c r="A102" s="3"/>
      <c r="B102" s="3">
        <v>100</v>
      </c>
      <c r="C102" s="3" t="s">
        <v>585</v>
      </c>
      <c r="D102" s="3" t="s">
        <v>811</v>
      </c>
      <c r="E102" s="3"/>
      <c r="F102" s="4"/>
    </row>
    <row r="103" ht="17.4" spans="1:6">
      <c r="A103" s="3"/>
      <c r="B103" s="3">
        <v>101</v>
      </c>
      <c r="C103" s="3" t="s">
        <v>586</v>
      </c>
      <c r="D103" s="3" t="s">
        <v>811</v>
      </c>
      <c r="E103" s="3"/>
      <c r="F103" s="4"/>
    </row>
    <row r="104" ht="17.4" spans="1:6">
      <c r="A104" s="3"/>
      <c r="B104" s="3">
        <v>102</v>
      </c>
      <c r="C104" s="3" t="s">
        <v>587</v>
      </c>
      <c r="D104" s="3" t="s">
        <v>811</v>
      </c>
      <c r="E104" s="3"/>
      <c r="F104" s="4"/>
    </row>
    <row r="105" ht="17.4" spans="1:6">
      <c r="A105" s="3"/>
      <c r="B105" s="3">
        <v>103</v>
      </c>
      <c r="C105" s="3" t="s">
        <v>588</v>
      </c>
      <c r="D105" s="3" t="s">
        <v>811</v>
      </c>
      <c r="E105" s="3"/>
      <c r="F105" s="4"/>
    </row>
    <row r="106" ht="17.4" spans="1:6">
      <c r="A106" s="3"/>
      <c r="B106" s="3">
        <v>104</v>
      </c>
      <c r="C106" s="3" t="s">
        <v>219</v>
      </c>
      <c r="D106" s="3" t="s">
        <v>811</v>
      </c>
      <c r="E106" s="3"/>
      <c r="F106" s="4"/>
    </row>
    <row r="107" ht="17.4" spans="1:6">
      <c r="A107" s="3"/>
      <c r="B107" s="3">
        <v>105</v>
      </c>
      <c r="C107" s="3" t="s">
        <v>224</v>
      </c>
      <c r="D107" s="3" t="s">
        <v>811</v>
      </c>
      <c r="E107" s="3"/>
      <c r="F107" s="4"/>
    </row>
    <row r="108" ht="17.4" spans="1:6">
      <c r="A108" s="3"/>
      <c r="B108" s="3">
        <v>106</v>
      </c>
      <c r="C108" s="3" t="s">
        <v>228</v>
      </c>
      <c r="D108" s="3" t="s">
        <v>811</v>
      </c>
      <c r="E108" s="3"/>
      <c r="F108" s="4"/>
    </row>
    <row r="109" ht="17.4" spans="1:6">
      <c r="A109" s="3" t="s">
        <v>6</v>
      </c>
      <c r="B109" s="3">
        <v>107</v>
      </c>
      <c r="C109" s="3" t="s">
        <v>590</v>
      </c>
      <c r="D109" s="3" t="s">
        <v>813</v>
      </c>
      <c r="E109" s="3"/>
      <c r="F109" s="4"/>
    </row>
    <row r="110" ht="17.4" spans="1:6">
      <c r="A110" s="3"/>
      <c r="B110" s="3">
        <v>108</v>
      </c>
      <c r="C110" s="3" t="s">
        <v>591</v>
      </c>
      <c r="D110" s="3" t="s">
        <v>813</v>
      </c>
      <c r="E110" s="3"/>
      <c r="F110" s="4"/>
    </row>
    <row r="111" ht="17.4" spans="1:6">
      <c r="A111" s="3"/>
      <c r="B111" s="3">
        <v>109</v>
      </c>
      <c r="C111" s="3" t="s">
        <v>592</v>
      </c>
      <c r="D111" s="3" t="s">
        <v>813</v>
      </c>
      <c r="E111" s="3"/>
      <c r="F111" s="4"/>
    </row>
    <row r="112" ht="17.4" spans="1:6">
      <c r="A112" s="3"/>
      <c r="B112" s="3">
        <v>110</v>
      </c>
      <c r="C112" s="3" t="s">
        <v>593</v>
      </c>
      <c r="D112" s="3" t="s">
        <v>813</v>
      </c>
      <c r="E112" s="3"/>
      <c r="F112" s="4"/>
    </row>
    <row r="113" ht="17.4" spans="1:6">
      <c r="A113" s="3"/>
      <c r="B113" s="3">
        <v>111</v>
      </c>
      <c r="C113" s="3" t="s">
        <v>594</v>
      </c>
      <c r="D113" s="3" t="s">
        <v>813</v>
      </c>
      <c r="E113" s="3"/>
      <c r="F113" s="4"/>
    </row>
    <row r="114" ht="17.4" spans="1:6">
      <c r="A114" s="3"/>
      <c r="B114" s="3">
        <v>112</v>
      </c>
      <c r="C114" s="3" t="s">
        <v>595</v>
      </c>
      <c r="D114" s="3" t="s">
        <v>813</v>
      </c>
      <c r="E114" s="3"/>
      <c r="F114" s="4"/>
    </row>
    <row r="115" ht="17.4" spans="1:6">
      <c r="A115" s="3"/>
      <c r="B115" s="3">
        <v>113</v>
      </c>
      <c r="C115" s="3" t="s">
        <v>596</v>
      </c>
      <c r="D115" s="3" t="s">
        <v>813</v>
      </c>
      <c r="E115" s="3"/>
      <c r="F115" s="4"/>
    </row>
    <row r="116" ht="17.4" spans="1:6">
      <c r="A116" s="3"/>
      <c r="B116" s="3">
        <v>114</v>
      </c>
      <c r="C116" s="3" t="s">
        <v>597</v>
      </c>
      <c r="D116" s="3" t="s">
        <v>813</v>
      </c>
      <c r="E116" s="3"/>
      <c r="F116" s="4"/>
    </row>
    <row r="117" ht="17.4" spans="1:6">
      <c r="A117" s="3"/>
      <c r="B117" s="3">
        <v>115</v>
      </c>
      <c r="C117" s="3" t="s">
        <v>598</v>
      </c>
      <c r="D117" s="3" t="s">
        <v>813</v>
      </c>
      <c r="E117" s="3"/>
      <c r="F117" s="4"/>
    </row>
    <row r="118" ht="17.4" spans="1:6">
      <c r="A118" s="3"/>
      <c r="B118" s="3">
        <v>116</v>
      </c>
      <c r="C118" s="3" t="s">
        <v>599</v>
      </c>
      <c r="D118" s="3" t="s">
        <v>813</v>
      </c>
      <c r="E118" s="3"/>
      <c r="F118" s="4"/>
    </row>
    <row r="119" ht="17.4" spans="1:6">
      <c r="A119" s="3"/>
      <c r="B119" s="3">
        <v>117</v>
      </c>
      <c r="C119" s="3" t="s">
        <v>600</v>
      </c>
      <c r="D119" s="3" t="s">
        <v>813</v>
      </c>
      <c r="E119" s="3"/>
      <c r="F119" s="4"/>
    </row>
    <row r="120" ht="17.4" spans="1:6">
      <c r="A120" s="3"/>
      <c r="B120" s="3">
        <v>118</v>
      </c>
      <c r="C120" s="3" t="s">
        <v>601</v>
      </c>
      <c r="D120" s="3" t="s">
        <v>813</v>
      </c>
      <c r="E120" s="3"/>
      <c r="F120" s="4"/>
    </row>
    <row r="121" ht="17.4" spans="1:6">
      <c r="A121" s="3"/>
      <c r="B121" s="3">
        <v>119</v>
      </c>
      <c r="C121" s="3" t="s">
        <v>252</v>
      </c>
      <c r="D121" s="3" t="s">
        <v>811</v>
      </c>
      <c r="E121" s="3"/>
      <c r="F121" s="4"/>
    </row>
    <row r="122" ht="17.4" spans="1:6">
      <c r="A122" s="3"/>
      <c r="B122" s="3">
        <v>120</v>
      </c>
      <c r="C122" s="3" t="s">
        <v>602</v>
      </c>
      <c r="D122" s="3" t="s">
        <v>811</v>
      </c>
      <c r="E122" s="3"/>
      <c r="F122" s="4"/>
    </row>
    <row r="123" ht="17.4" spans="1:6">
      <c r="A123" s="3"/>
      <c r="B123" s="3">
        <v>121</v>
      </c>
      <c r="C123" s="3" t="s">
        <v>258</v>
      </c>
      <c r="D123" s="3" t="s">
        <v>811</v>
      </c>
      <c r="E123" s="3"/>
      <c r="F123" s="4"/>
    </row>
    <row r="124" ht="17.4" spans="1:6">
      <c r="A124" s="3"/>
      <c r="B124" s="3">
        <v>122</v>
      </c>
      <c r="C124" s="3" t="s">
        <v>265</v>
      </c>
      <c r="D124" s="3" t="s">
        <v>811</v>
      </c>
      <c r="E124" s="3"/>
      <c r="F124" s="4"/>
    </row>
    <row r="125" ht="17.4" spans="1:6">
      <c r="A125" s="3"/>
      <c r="B125" s="3">
        <v>123</v>
      </c>
      <c r="C125" s="3" t="s">
        <v>603</v>
      </c>
      <c r="D125" s="3" t="s">
        <v>811</v>
      </c>
      <c r="E125" s="3"/>
      <c r="F125" s="4"/>
    </row>
    <row r="126" ht="17.4" spans="1:6">
      <c r="A126" s="3"/>
      <c r="B126" s="3">
        <v>124</v>
      </c>
      <c r="C126" s="3" t="s">
        <v>269</v>
      </c>
      <c r="D126" s="3" t="s">
        <v>811</v>
      </c>
      <c r="E126" s="3"/>
      <c r="F126" s="4"/>
    </row>
    <row r="127" ht="17.4" spans="1:6">
      <c r="A127" s="3"/>
      <c r="B127" s="3">
        <v>125</v>
      </c>
      <c r="C127" s="3" t="s">
        <v>279</v>
      </c>
      <c r="D127" s="3" t="s">
        <v>811</v>
      </c>
      <c r="E127" s="3"/>
      <c r="F127" s="4"/>
    </row>
    <row r="128" ht="17.4" spans="1:6">
      <c r="A128" s="3"/>
      <c r="B128" s="3">
        <v>126</v>
      </c>
      <c r="C128" s="3" t="s">
        <v>282</v>
      </c>
      <c r="D128" s="3" t="s">
        <v>811</v>
      </c>
      <c r="E128" s="3"/>
      <c r="F128" s="4"/>
    </row>
    <row r="129" ht="17.4" spans="1:6">
      <c r="A129" s="3"/>
      <c r="B129" s="3">
        <v>127</v>
      </c>
      <c r="C129" s="3" t="s">
        <v>285</v>
      </c>
      <c r="D129" s="3" t="s">
        <v>811</v>
      </c>
      <c r="E129" s="3"/>
      <c r="F129" s="4"/>
    </row>
    <row r="130" ht="17.4" spans="1:6">
      <c r="A130" s="3"/>
      <c r="B130" s="3">
        <v>128</v>
      </c>
      <c r="C130" s="3" t="s">
        <v>290</v>
      </c>
      <c r="D130" s="3" t="s">
        <v>811</v>
      </c>
      <c r="E130" s="3"/>
      <c r="F130" s="4"/>
    </row>
    <row r="131" ht="17.4" spans="1:6">
      <c r="A131" s="3"/>
      <c r="B131" s="3">
        <v>129</v>
      </c>
      <c r="C131" s="3" t="s">
        <v>297</v>
      </c>
      <c r="D131" s="3" t="s">
        <v>811</v>
      </c>
      <c r="E131" s="3"/>
      <c r="F131" s="4"/>
    </row>
    <row r="132" ht="17.4" spans="1:6">
      <c r="A132" s="3"/>
      <c r="B132" s="3">
        <v>130</v>
      </c>
      <c r="C132" s="3" t="s">
        <v>604</v>
      </c>
      <c r="D132" s="3" t="s">
        <v>811</v>
      </c>
      <c r="E132" s="3"/>
      <c r="F132" s="4"/>
    </row>
    <row r="133" ht="17.4" spans="1:6">
      <c r="A133" s="3"/>
      <c r="B133" s="3">
        <v>131</v>
      </c>
      <c r="C133" s="3" t="s">
        <v>300</v>
      </c>
      <c r="D133" s="3" t="s">
        <v>811</v>
      </c>
      <c r="E133" s="3"/>
      <c r="F133" s="4"/>
    </row>
    <row r="134" ht="17.4" spans="1:6">
      <c r="A134" s="3"/>
      <c r="B134" s="3">
        <v>132</v>
      </c>
      <c r="C134" s="3" t="s">
        <v>312</v>
      </c>
      <c r="D134" s="3" t="s">
        <v>811</v>
      </c>
      <c r="E134" s="3"/>
      <c r="F134" s="4"/>
    </row>
    <row r="135" ht="17.4" spans="1:6">
      <c r="A135" s="3"/>
      <c r="B135" s="3">
        <v>133</v>
      </c>
      <c r="C135" s="3" t="s">
        <v>605</v>
      </c>
      <c r="D135" s="3" t="s">
        <v>811</v>
      </c>
      <c r="E135" s="3"/>
      <c r="F135" s="4"/>
    </row>
    <row r="136" ht="17.4" spans="1:6">
      <c r="A136" s="3"/>
      <c r="B136" s="3">
        <v>134</v>
      </c>
      <c r="C136" s="3" t="s">
        <v>321</v>
      </c>
      <c r="D136" s="3" t="s">
        <v>811</v>
      </c>
      <c r="E136" s="3"/>
      <c r="F136" s="4"/>
    </row>
    <row r="137" ht="17.4" spans="1:6">
      <c r="A137" s="3"/>
      <c r="B137" s="3">
        <v>135</v>
      </c>
      <c r="C137" s="3" t="s">
        <v>606</v>
      </c>
      <c r="D137" s="3" t="s">
        <v>813</v>
      </c>
      <c r="E137" s="3"/>
      <c r="F137" s="4"/>
    </row>
    <row r="138" ht="17.4" spans="1:6">
      <c r="A138" s="3"/>
      <c r="B138" s="3">
        <v>136</v>
      </c>
      <c r="C138" s="3" t="s">
        <v>333</v>
      </c>
      <c r="D138" s="3" t="s">
        <v>811</v>
      </c>
      <c r="E138" s="3"/>
      <c r="F138" s="4"/>
    </row>
    <row r="139" ht="17.4" spans="1:6">
      <c r="A139" s="3"/>
      <c r="B139" s="3">
        <v>137</v>
      </c>
      <c r="C139" s="3" t="s">
        <v>607</v>
      </c>
      <c r="D139" s="3" t="s">
        <v>811</v>
      </c>
      <c r="E139" s="3"/>
      <c r="F139" s="4"/>
    </row>
    <row r="140" ht="17.4" spans="1:6">
      <c r="A140" s="3"/>
      <c r="B140" s="3">
        <v>138</v>
      </c>
      <c r="C140" s="3" t="s">
        <v>608</v>
      </c>
      <c r="D140" s="3" t="s">
        <v>811</v>
      </c>
      <c r="E140" s="3"/>
      <c r="F140" s="4"/>
    </row>
    <row r="141" ht="17.4" spans="1:6">
      <c r="A141" s="3"/>
      <c r="B141" s="3">
        <v>139</v>
      </c>
      <c r="C141" s="3" t="s">
        <v>609</v>
      </c>
      <c r="D141" s="3" t="s">
        <v>813</v>
      </c>
      <c r="E141" s="3"/>
      <c r="F141" s="4"/>
    </row>
    <row r="142" ht="17.4" spans="1:6">
      <c r="A142" s="3"/>
      <c r="B142" s="3">
        <v>140</v>
      </c>
      <c r="C142" s="3" t="s">
        <v>337</v>
      </c>
      <c r="D142" s="3" t="s">
        <v>811</v>
      </c>
      <c r="E142" s="3"/>
      <c r="F142" s="4"/>
    </row>
    <row r="143" ht="17.4" spans="1:6">
      <c r="A143" s="3"/>
      <c r="B143" s="3">
        <v>141</v>
      </c>
      <c r="C143" s="3" t="s">
        <v>610</v>
      </c>
      <c r="D143" s="3" t="s">
        <v>811</v>
      </c>
      <c r="E143" s="3"/>
      <c r="F143" s="4"/>
    </row>
    <row r="144" ht="17.4" spans="1:6">
      <c r="A144" s="3"/>
      <c r="B144" s="3">
        <v>142</v>
      </c>
      <c r="C144" s="3" t="s">
        <v>340</v>
      </c>
      <c r="D144" s="3" t="s">
        <v>811</v>
      </c>
      <c r="E144" s="3"/>
      <c r="F144" s="4"/>
    </row>
    <row r="145" ht="17.4" spans="1:6">
      <c r="A145" s="3"/>
      <c r="B145" s="3">
        <v>143</v>
      </c>
      <c r="C145" s="3" t="s">
        <v>345</v>
      </c>
      <c r="D145" s="3" t="s">
        <v>811</v>
      </c>
      <c r="E145" s="3"/>
      <c r="F145" s="4"/>
    </row>
    <row r="146" ht="17.4" spans="1:6">
      <c r="A146" s="3"/>
      <c r="B146" s="3">
        <v>144</v>
      </c>
      <c r="C146" s="3" t="s">
        <v>348</v>
      </c>
      <c r="D146" s="3" t="s">
        <v>811</v>
      </c>
      <c r="E146" s="3"/>
      <c r="F146" s="4"/>
    </row>
    <row r="147" ht="17.4" spans="1:6">
      <c r="A147" s="3"/>
      <c r="B147" s="3">
        <v>145</v>
      </c>
      <c r="C147" s="3" t="s">
        <v>351</v>
      </c>
      <c r="D147" s="3" t="s">
        <v>811</v>
      </c>
      <c r="E147" s="3"/>
      <c r="F147" s="4"/>
    </row>
    <row r="148" ht="17.4" spans="1:6">
      <c r="A148" s="3"/>
      <c r="B148" s="3">
        <v>146</v>
      </c>
      <c r="C148" s="3" t="s">
        <v>356</v>
      </c>
      <c r="D148" s="3" t="s">
        <v>811</v>
      </c>
      <c r="E148" s="3"/>
      <c r="F148" s="4"/>
    </row>
    <row r="149" ht="17.4" spans="1:6">
      <c r="A149" s="3"/>
      <c r="B149" s="3">
        <v>147</v>
      </c>
      <c r="C149" s="3" t="s">
        <v>611</v>
      </c>
      <c r="D149" s="3" t="s">
        <v>811</v>
      </c>
      <c r="E149" s="3"/>
      <c r="F149" s="4"/>
    </row>
    <row r="150" ht="17.4" spans="1:6">
      <c r="A150" s="3"/>
      <c r="B150" s="3">
        <v>148</v>
      </c>
      <c r="C150" s="3" t="s">
        <v>612</v>
      </c>
      <c r="D150" s="3" t="s">
        <v>811</v>
      </c>
      <c r="E150" s="3"/>
      <c r="F150" s="4"/>
    </row>
    <row r="151" ht="17.4" spans="1:6">
      <c r="A151" s="3"/>
      <c r="B151" s="3">
        <v>149</v>
      </c>
      <c r="C151" s="3" t="s">
        <v>359</v>
      </c>
      <c r="D151" s="3" t="s">
        <v>811</v>
      </c>
      <c r="E151" s="3"/>
      <c r="F151" s="4"/>
    </row>
    <row r="152" ht="17.4" spans="1:6">
      <c r="A152" s="3"/>
      <c r="B152" s="3">
        <v>150</v>
      </c>
      <c r="C152" s="3" t="s">
        <v>361</v>
      </c>
      <c r="D152" s="3" t="s">
        <v>811</v>
      </c>
      <c r="E152" s="3"/>
      <c r="F152" s="4"/>
    </row>
    <row r="153" ht="17.4" spans="1:6">
      <c r="A153" s="3"/>
      <c r="B153" s="3">
        <v>151</v>
      </c>
      <c r="C153" s="3" t="s">
        <v>613</v>
      </c>
      <c r="D153" s="3" t="s">
        <v>811</v>
      </c>
      <c r="E153" s="3"/>
      <c r="F153" s="4"/>
    </row>
    <row r="154" ht="17.4" spans="1:6">
      <c r="A154" s="3" t="s">
        <v>2</v>
      </c>
      <c r="B154" s="3">
        <v>152</v>
      </c>
      <c r="C154" s="3" t="s">
        <v>465</v>
      </c>
      <c r="D154" s="3" t="s">
        <v>813</v>
      </c>
      <c r="E154" s="3"/>
      <c r="F154" s="4"/>
    </row>
    <row r="155" ht="17.4" spans="1:6">
      <c r="A155" s="3"/>
      <c r="B155" s="3">
        <v>153</v>
      </c>
      <c r="C155" s="3" t="s">
        <v>466</v>
      </c>
      <c r="D155" s="3" t="s">
        <v>813</v>
      </c>
      <c r="E155" s="3"/>
      <c r="F155" s="4"/>
    </row>
    <row r="156" ht="17.4" spans="1:6">
      <c r="A156" s="3"/>
      <c r="B156" s="3">
        <v>154</v>
      </c>
      <c r="C156" s="3" t="s">
        <v>467</v>
      </c>
      <c r="D156" s="3" t="s">
        <v>813</v>
      </c>
      <c r="E156" s="3"/>
      <c r="F156" s="4"/>
    </row>
    <row r="157" ht="17.4" spans="1:6">
      <c r="A157" s="3"/>
      <c r="B157" s="3">
        <v>155</v>
      </c>
      <c r="C157" s="3" t="s">
        <v>468</v>
      </c>
      <c r="D157" s="3" t="s">
        <v>813</v>
      </c>
      <c r="E157" s="3"/>
      <c r="F157" s="4"/>
    </row>
    <row r="158" ht="17.4" spans="1:6">
      <c r="A158" s="3"/>
      <c r="B158" s="3">
        <v>156</v>
      </c>
      <c r="C158" s="3" t="s">
        <v>469</v>
      </c>
      <c r="D158" s="3" t="s">
        <v>813</v>
      </c>
      <c r="E158" s="3"/>
      <c r="F158" s="4"/>
    </row>
    <row r="159" ht="17.4" spans="1:6">
      <c r="A159" s="3"/>
      <c r="B159" s="3">
        <v>157</v>
      </c>
      <c r="C159" s="3" t="s">
        <v>470</v>
      </c>
      <c r="D159" s="3" t="s">
        <v>811</v>
      </c>
      <c r="E159" s="3"/>
      <c r="F159" s="4"/>
    </row>
    <row r="160" ht="17.4" spans="1:6">
      <c r="A160" s="3"/>
      <c r="B160" s="3">
        <v>158</v>
      </c>
      <c r="C160" s="3" t="s">
        <v>471</v>
      </c>
      <c r="D160" s="3" t="s">
        <v>811</v>
      </c>
      <c r="E160" s="3"/>
      <c r="F160" s="4"/>
    </row>
    <row r="161" ht="17.4" spans="1:6">
      <c r="A161" s="3"/>
      <c r="B161" s="3">
        <v>159</v>
      </c>
      <c r="C161" s="3" t="s">
        <v>472</v>
      </c>
      <c r="D161" s="3" t="s">
        <v>811</v>
      </c>
      <c r="E161" s="3"/>
      <c r="F161" s="4"/>
    </row>
    <row r="162" ht="17.4" spans="1:6">
      <c r="A162" s="3"/>
      <c r="B162" s="6">
        <v>160</v>
      </c>
      <c r="C162" s="6" t="s">
        <v>473</v>
      </c>
      <c r="D162" s="7"/>
      <c r="E162" s="6" t="s">
        <v>812</v>
      </c>
      <c r="F162" s="4"/>
    </row>
    <row r="163" ht="17.4" spans="1:6">
      <c r="A163" s="3"/>
      <c r="B163" s="6">
        <v>161</v>
      </c>
      <c r="C163" s="6" t="s">
        <v>474</v>
      </c>
      <c r="D163" s="7"/>
      <c r="E163" s="6" t="s">
        <v>812</v>
      </c>
      <c r="F163" s="4"/>
    </row>
    <row r="164" ht="17.4" spans="1:6">
      <c r="A164" s="3"/>
      <c r="B164" s="3">
        <v>162</v>
      </c>
      <c r="C164" s="3" t="s">
        <v>475</v>
      </c>
      <c r="D164" s="3" t="s">
        <v>811</v>
      </c>
      <c r="E164" s="3"/>
      <c r="F164" s="4"/>
    </row>
    <row r="165" ht="17.4" spans="1:6">
      <c r="A165" s="3"/>
      <c r="B165" s="3">
        <v>163</v>
      </c>
      <c r="C165" s="3" t="s">
        <v>476</v>
      </c>
      <c r="D165" s="3" t="s">
        <v>811</v>
      </c>
      <c r="E165" s="3"/>
      <c r="F165" s="4"/>
    </row>
    <row r="166" ht="17.4" spans="1:6">
      <c r="A166" s="3"/>
      <c r="B166" s="3">
        <v>164</v>
      </c>
      <c r="C166" s="3" t="s">
        <v>477</v>
      </c>
      <c r="D166" s="3" t="s">
        <v>811</v>
      </c>
      <c r="E166" s="3"/>
      <c r="F166" s="4"/>
    </row>
    <row r="167" ht="17.4" spans="1:6">
      <c r="A167" s="3"/>
      <c r="B167" s="3">
        <v>165</v>
      </c>
      <c r="C167" s="3" t="s">
        <v>478</v>
      </c>
      <c r="D167" s="3" t="s">
        <v>811</v>
      </c>
      <c r="E167" s="3"/>
      <c r="F167" s="4"/>
    </row>
    <row r="168" ht="17.4" spans="1:6">
      <c r="A168" s="3"/>
      <c r="B168" s="3">
        <v>166</v>
      </c>
      <c r="C168" s="3" t="s">
        <v>479</v>
      </c>
      <c r="D168" s="3" t="s">
        <v>811</v>
      </c>
      <c r="E168" s="3"/>
      <c r="F168" s="4"/>
    </row>
    <row r="169" ht="17.4" spans="1:6">
      <c r="A169" s="3"/>
      <c r="B169" s="3">
        <v>167</v>
      </c>
      <c r="C169" s="3" t="s">
        <v>69</v>
      </c>
      <c r="D169" s="3" t="s">
        <v>811</v>
      </c>
      <c r="E169" s="3"/>
      <c r="F169" s="4"/>
    </row>
    <row r="170" ht="17.4" spans="1:6">
      <c r="A170" s="3"/>
      <c r="B170" s="3">
        <v>168</v>
      </c>
      <c r="C170" s="3" t="s">
        <v>75</v>
      </c>
      <c r="D170" s="3" t="s">
        <v>811</v>
      </c>
      <c r="E170" s="3"/>
      <c r="F170" s="4"/>
    </row>
    <row r="171" ht="17.4" spans="1:6">
      <c r="A171" s="3"/>
      <c r="B171" s="3">
        <v>169</v>
      </c>
      <c r="C171" s="3" t="s">
        <v>480</v>
      </c>
      <c r="D171" s="3" t="s">
        <v>813</v>
      </c>
      <c r="E171" s="3"/>
      <c r="F171" s="4"/>
    </row>
    <row r="172" ht="17.4" spans="1:6">
      <c r="A172" s="3"/>
      <c r="B172" s="3">
        <v>170</v>
      </c>
      <c r="C172" s="3" t="s">
        <v>481</v>
      </c>
      <c r="D172" s="3" t="s">
        <v>813</v>
      </c>
      <c r="E172" s="3"/>
      <c r="F172" s="4"/>
    </row>
    <row r="173" ht="17.4" spans="1:6">
      <c r="A173" s="3"/>
      <c r="B173" s="3">
        <v>171</v>
      </c>
      <c r="C173" s="3" t="s">
        <v>482</v>
      </c>
      <c r="D173" s="3" t="s">
        <v>813</v>
      </c>
      <c r="E173" s="3"/>
      <c r="F173" s="4"/>
    </row>
    <row r="174" ht="17.4" spans="1:6">
      <c r="A174" s="3"/>
      <c r="B174" s="3">
        <v>172</v>
      </c>
      <c r="C174" s="3" t="s">
        <v>483</v>
      </c>
      <c r="D174" s="3" t="s">
        <v>811</v>
      </c>
      <c r="E174" s="3"/>
      <c r="F174" s="4"/>
    </row>
    <row r="175" ht="17.4" spans="1:6">
      <c r="A175" s="3"/>
      <c r="B175" s="3">
        <v>173</v>
      </c>
      <c r="C175" s="3" t="s">
        <v>41</v>
      </c>
      <c r="D175" s="3" t="s">
        <v>811</v>
      </c>
      <c r="E175" s="3"/>
      <c r="F175" s="4"/>
    </row>
    <row r="176" ht="17.4" spans="1:6">
      <c r="A176" s="3"/>
      <c r="B176" s="6">
        <v>174</v>
      </c>
      <c r="C176" s="6" t="s">
        <v>484</v>
      </c>
      <c r="D176" s="7"/>
      <c r="E176" s="6" t="s">
        <v>812</v>
      </c>
      <c r="F176" s="4"/>
    </row>
    <row r="177" ht="17.4" spans="1:6">
      <c r="A177" s="3"/>
      <c r="B177" s="6">
        <v>175</v>
      </c>
      <c r="C177" s="6" t="s">
        <v>485</v>
      </c>
      <c r="D177" s="7"/>
      <c r="E177" s="6" t="s">
        <v>812</v>
      </c>
      <c r="F177" s="4"/>
    </row>
    <row r="178" ht="17.4" spans="1:6">
      <c r="A178" s="3"/>
      <c r="B178" s="3">
        <v>176</v>
      </c>
      <c r="C178" s="3" t="s">
        <v>486</v>
      </c>
      <c r="D178" s="3" t="s">
        <v>811</v>
      </c>
      <c r="E178" s="3"/>
      <c r="F178" s="4"/>
    </row>
    <row r="179" ht="17.4" spans="1:6">
      <c r="A179" s="3"/>
      <c r="B179" s="3">
        <v>177</v>
      </c>
      <c r="C179" s="3" t="s">
        <v>487</v>
      </c>
      <c r="D179" s="3" t="s">
        <v>811</v>
      </c>
      <c r="E179" s="3"/>
      <c r="F179" s="4"/>
    </row>
    <row r="180" ht="17.4" spans="1:6">
      <c r="A180" s="3"/>
      <c r="B180" s="3">
        <v>178</v>
      </c>
      <c r="C180" s="3" t="s">
        <v>49</v>
      </c>
      <c r="D180" s="3" t="s">
        <v>811</v>
      </c>
      <c r="E180" s="3"/>
      <c r="F180" s="4"/>
    </row>
    <row r="181" ht="17.4" spans="1:6">
      <c r="A181" s="3"/>
      <c r="B181" s="3">
        <v>179</v>
      </c>
      <c r="C181" s="3" t="s">
        <v>488</v>
      </c>
      <c r="D181" s="3" t="s">
        <v>811</v>
      </c>
      <c r="E181" s="3"/>
      <c r="F181" s="4"/>
    </row>
    <row r="182" ht="17.4" spans="1:6">
      <c r="A182" s="3"/>
      <c r="B182" s="3">
        <v>180</v>
      </c>
      <c r="C182" s="3" t="s">
        <v>56</v>
      </c>
      <c r="D182" s="3" t="s">
        <v>811</v>
      </c>
      <c r="E182" s="3"/>
      <c r="F182" s="4"/>
    </row>
    <row r="183" ht="17.4" spans="1:6">
      <c r="A183" s="3"/>
      <c r="B183" s="6">
        <v>181</v>
      </c>
      <c r="C183" s="6" t="s">
        <v>489</v>
      </c>
      <c r="D183" s="8"/>
      <c r="E183" s="6" t="s">
        <v>812</v>
      </c>
      <c r="F183" s="4"/>
    </row>
    <row r="184" ht="17.4" spans="1:6">
      <c r="A184" s="3"/>
      <c r="B184" s="3">
        <v>182</v>
      </c>
      <c r="C184" s="3" t="s">
        <v>490</v>
      </c>
      <c r="D184" s="3" t="s">
        <v>811</v>
      </c>
      <c r="E184" s="3"/>
      <c r="F184" s="4"/>
    </row>
    <row r="185" ht="17.4" spans="1:6">
      <c r="A185" s="3"/>
      <c r="B185" s="3">
        <v>183</v>
      </c>
      <c r="C185" s="3" t="s">
        <v>63</v>
      </c>
      <c r="D185" s="3" t="s">
        <v>811</v>
      </c>
      <c r="E185" s="3"/>
      <c r="F185" s="4"/>
    </row>
    <row r="186" ht="17.4" spans="1:5">
      <c r="A186" s="3" t="s">
        <v>3</v>
      </c>
      <c r="B186" s="3">
        <v>184</v>
      </c>
      <c r="C186" s="3" t="s">
        <v>614</v>
      </c>
      <c r="D186" s="3"/>
      <c r="E186" s="3" t="s">
        <v>616</v>
      </c>
    </row>
    <row r="187" ht="17.4" spans="1:5">
      <c r="A187" s="3"/>
      <c r="B187" s="3">
        <v>185</v>
      </c>
      <c r="C187" s="3" t="s">
        <v>617</v>
      </c>
      <c r="D187" s="3"/>
      <c r="E187" s="3" t="s">
        <v>616</v>
      </c>
    </row>
    <row r="188" ht="17.4" spans="1:5">
      <c r="A188" s="3"/>
      <c r="B188" s="3">
        <v>186</v>
      </c>
      <c r="C188" s="3" t="s">
        <v>618</v>
      </c>
      <c r="D188" s="3"/>
      <c r="E188" s="3" t="s">
        <v>616</v>
      </c>
    </row>
    <row r="189" ht="17.4" spans="1:5">
      <c r="A189" s="3"/>
      <c r="B189" s="3">
        <v>187</v>
      </c>
      <c r="C189" s="3" t="s">
        <v>620</v>
      </c>
      <c r="D189" s="3"/>
      <c r="E189" s="3" t="s">
        <v>616</v>
      </c>
    </row>
    <row r="190" ht="17.4" spans="1:5">
      <c r="A190" s="3"/>
      <c r="B190" s="3">
        <v>188</v>
      </c>
      <c r="C190" s="3" t="s">
        <v>621</v>
      </c>
      <c r="D190" s="3" t="s">
        <v>811</v>
      </c>
      <c r="E190" s="3"/>
    </row>
    <row r="191" ht="17.4" spans="1:5">
      <c r="A191" s="3"/>
      <c r="B191" s="3">
        <v>189</v>
      </c>
      <c r="C191" s="3" t="s">
        <v>622</v>
      </c>
      <c r="D191" s="3" t="s">
        <v>811</v>
      </c>
      <c r="E191" s="3"/>
    </row>
    <row r="192" ht="17.4" spans="1:5">
      <c r="A192" s="3"/>
      <c r="B192" s="3">
        <v>190</v>
      </c>
      <c r="C192" s="3" t="s">
        <v>623</v>
      </c>
      <c r="D192" s="3" t="s">
        <v>811</v>
      </c>
      <c r="E192" s="3"/>
    </row>
    <row r="193" ht="17.4" spans="1:5">
      <c r="A193" s="3"/>
      <c r="B193" s="3">
        <v>191</v>
      </c>
      <c r="C193" s="3" t="s">
        <v>624</v>
      </c>
      <c r="D193" s="3" t="s">
        <v>811</v>
      </c>
      <c r="E193" s="3"/>
    </row>
    <row r="194" ht="17.4" spans="1:5">
      <c r="A194" s="3"/>
      <c r="B194" s="3">
        <v>192</v>
      </c>
      <c r="C194" s="3" t="s">
        <v>414</v>
      </c>
      <c r="D194" s="3" t="s">
        <v>811</v>
      </c>
      <c r="E194" s="3"/>
    </row>
    <row r="195" ht="17.4" spans="1:5">
      <c r="A195" s="3"/>
      <c r="B195" s="3">
        <v>193</v>
      </c>
      <c r="C195" s="3" t="s">
        <v>626</v>
      </c>
      <c r="D195" s="3" t="s">
        <v>811</v>
      </c>
      <c r="E195" s="3"/>
    </row>
    <row r="196" ht="17.4" spans="1:5">
      <c r="A196" s="3"/>
      <c r="B196" s="3">
        <v>194</v>
      </c>
      <c r="C196" s="3" t="s">
        <v>398</v>
      </c>
      <c r="D196" s="3" t="s">
        <v>811</v>
      </c>
      <c r="E196" s="3"/>
    </row>
    <row r="197" ht="17.4" spans="1:5">
      <c r="A197" s="3"/>
      <c r="B197" s="3">
        <v>195</v>
      </c>
      <c r="C197" s="3" t="s">
        <v>409</v>
      </c>
      <c r="D197" s="3" t="s">
        <v>811</v>
      </c>
      <c r="E197" s="3"/>
    </row>
    <row r="198" ht="17.4" spans="1:5">
      <c r="A198" s="3"/>
      <c r="B198" s="3">
        <v>196</v>
      </c>
      <c r="C198" s="3" t="s">
        <v>367</v>
      </c>
      <c r="D198" s="3" t="s">
        <v>811</v>
      </c>
      <c r="E198" s="3"/>
    </row>
    <row r="199" ht="17.4" spans="1:5">
      <c r="A199" s="3"/>
      <c r="B199" s="3">
        <v>197</v>
      </c>
      <c r="C199" s="3" t="s">
        <v>627</v>
      </c>
      <c r="D199" s="3" t="s">
        <v>811</v>
      </c>
      <c r="E199" s="3"/>
    </row>
    <row r="200" ht="17.4" spans="1:5">
      <c r="A200" s="3"/>
      <c r="B200" s="3">
        <v>198</v>
      </c>
      <c r="C200" s="3" t="s">
        <v>374</v>
      </c>
      <c r="D200" s="3" t="s">
        <v>811</v>
      </c>
      <c r="E200" s="3"/>
    </row>
    <row r="201" ht="17.4" spans="1:5">
      <c r="A201" s="3"/>
      <c r="B201" s="3">
        <v>199</v>
      </c>
      <c r="C201" s="3" t="s">
        <v>371</v>
      </c>
      <c r="D201" s="3" t="s">
        <v>811</v>
      </c>
      <c r="E201" s="3"/>
    </row>
    <row r="202" ht="17.4" spans="1:5">
      <c r="A202" s="3"/>
      <c r="B202" s="3">
        <v>200</v>
      </c>
      <c r="C202" s="3" t="s">
        <v>628</v>
      </c>
      <c r="D202" s="3"/>
      <c r="E202" s="3" t="s">
        <v>616</v>
      </c>
    </row>
    <row r="203" ht="17.4" spans="1:5">
      <c r="A203" s="3"/>
      <c r="B203" s="3">
        <v>201</v>
      </c>
      <c r="C203" s="3" t="s">
        <v>630</v>
      </c>
      <c r="D203" s="3"/>
      <c r="E203" s="3" t="s">
        <v>616</v>
      </c>
    </row>
    <row r="204" ht="17.4" spans="1:5">
      <c r="A204" s="3"/>
      <c r="B204" s="3">
        <v>202</v>
      </c>
      <c r="C204" s="3" t="s">
        <v>631</v>
      </c>
      <c r="D204" s="3"/>
      <c r="E204" s="3" t="s">
        <v>616</v>
      </c>
    </row>
    <row r="205" ht="17.4" spans="1:5">
      <c r="A205" s="3"/>
      <c r="B205" s="3">
        <v>203</v>
      </c>
      <c r="C205" s="3" t="s">
        <v>632</v>
      </c>
      <c r="D205" s="3"/>
      <c r="E205" s="3" t="s">
        <v>616</v>
      </c>
    </row>
    <row r="206" ht="17.4" spans="1:5">
      <c r="A206" s="3"/>
      <c r="B206" s="3">
        <v>204</v>
      </c>
      <c r="C206" s="3" t="s">
        <v>443</v>
      </c>
      <c r="D206" s="3" t="s">
        <v>811</v>
      </c>
      <c r="E206" s="3"/>
    </row>
    <row r="207" ht="17.4" spans="1:5">
      <c r="A207" s="3"/>
      <c r="B207" s="3">
        <v>205</v>
      </c>
      <c r="C207" s="3" t="s">
        <v>450</v>
      </c>
      <c r="D207" s="3" t="s">
        <v>811</v>
      </c>
      <c r="E207" s="3"/>
    </row>
    <row r="208" ht="17.4" spans="1:5">
      <c r="A208" s="3"/>
      <c r="B208" s="3">
        <v>206</v>
      </c>
      <c r="C208" s="3" t="s">
        <v>455</v>
      </c>
      <c r="D208" s="3" t="s">
        <v>811</v>
      </c>
      <c r="E208" s="3"/>
    </row>
    <row r="209" ht="17.4" spans="1:5">
      <c r="A209" s="3"/>
      <c r="B209" s="3">
        <v>207</v>
      </c>
      <c r="C209" s="3" t="s">
        <v>439</v>
      </c>
      <c r="D209" s="3" t="s">
        <v>811</v>
      </c>
      <c r="E209" s="3"/>
    </row>
    <row r="210" ht="17.4" spans="1:5">
      <c r="A210" s="3"/>
      <c r="B210" s="3">
        <v>208</v>
      </c>
      <c r="C210" s="3" t="s">
        <v>379</v>
      </c>
      <c r="D210" s="3" t="s">
        <v>811</v>
      </c>
      <c r="E210" s="3"/>
    </row>
    <row r="211" ht="17.4" spans="1:5">
      <c r="A211" s="3"/>
      <c r="B211" s="3">
        <v>209</v>
      </c>
      <c r="C211" s="3" t="s">
        <v>386</v>
      </c>
      <c r="D211" s="3" t="s">
        <v>811</v>
      </c>
      <c r="E211" s="3"/>
    </row>
    <row r="212" ht="17.4" spans="1:5">
      <c r="A212" s="3"/>
      <c r="B212" s="3">
        <v>210</v>
      </c>
      <c r="C212" s="3" t="s">
        <v>31</v>
      </c>
      <c r="D212" s="3" t="s">
        <v>811</v>
      </c>
      <c r="E212" s="3"/>
    </row>
    <row r="213" ht="17.4" spans="1:5">
      <c r="A213" s="3"/>
      <c r="B213" s="3">
        <v>211</v>
      </c>
      <c r="C213" s="3" t="s">
        <v>391</v>
      </c>
      <c r="D213" s="3" t="s">
        <v>811</v>
      </c>
      <c r="E213" s="3"/>
    </row>
    <row r="214" ht="17.4" spans="1:5">
      <c r="A214" s="3"/>
      <c r="B214" s="3">
        <v>212</v>
      </c>
      <c r="C214" s="3" t="s">
        <v>633</v>
      </c>
      <c r="D214" s="3" t="s">
        <v>811</v>
      </c>
      <c r="E214" s="3"/>
    </row>
    <row r="215" ht="17.4" spans="1:5">
      <c r="A215" s="3"/>
      <c r="B215" s="3">
        <v>213</v>
      </c>
      <c r="C215" s="3" t="s">
        <v>634</v>
      </c>
      <c r="D215" s="3" t="s">
        <v>811</v>
      </c>
      <c r="E215" s="3"/>
    </row>
    <row r="216" ht="17.4" spans="1:5">
      <c r="A216" s="3"/>
      <c r="B216" s="3">
        <v>214</v>
      </c>
      <c r="C216" s="3" t="s">
        <v>635</v>
      </c>
      <c r="D216" s="3" t="s">
        <v>811</v>
      </c>
      <c r="E216" s="3"/>
    </row>
    <row r="217" ht="17.4" spans="1:5">
      <c r="A217" s="3"/>
      <c r="B217" s="3">
        <v>215</v>
      </c>
      <c r="C217" s="3" t="s">
        <v>636</v>
      </c>
      <c r="D217" s="3" t="s">
        <v>811</v>
      </c>
      <c r="E217" s="3"/>
    </row>
    <row r="218" ht="17.4" spans="1:5">
      <c r="A218" s="3"/>
      <c r="B218" s="3">
        <v>216</v>
      </c>
      <c r="C218" s="3" t="s">
        <v>436</v>
      </c>
      <c r="D218" s="3" t="s">
        <v>811</v>
      </c>
      <c r="E218" s="3"/>
    </row>
    <row r="219" ht="17.4" spans="1:5">
      <c r="A219" s="3"/>
      <c r="B219" s="3">
        <v>217</v>
      </c>
      <c r="C219" s="3" t="s">
        <v>431</v>
      </c>
      <c r="D219" s="3" t="s">
        <v>811</v>
      </c>
      <c r="E219" s="3"/>
    </row>
    <row r="220" ht="17.4" spans="1:5">
      <c r="A220" s="3"/>
      <c r="B220" s="3">
        <v>218</v>
      </c>
      <c r="C220" s="3" t="s">
        <v>422</v>
      </c>
      <c r="D220" s="3" t="s">
        <v>811</v>
      </c>
      <c r="E220" s="3"/>
    </row>
    <row r="221" ht="17.4" spans="1:5">
      <c r="A221" s="3"/>
      <c r="B221" s="3">
        <v>219</v>
      </c>
      <c r="C221" s="3" t="s">
        <v>425</v>
      </c>
      <c r="D221" s="3" t="s">
        <v>811</v>
      </c>
      <c r="E221" s="3"/>
    </row>
  </sheetData>
  <mergeCells count="8">
    <mergeCell ref="A1:E1"/>
    <mergeCell ref="A3:A23"/>
    <mergeCell ref="A24:A25"/>
    <mergeCell ref="A26:A66"/>
    <mergeCell ref="A67:A108"/>
    <mergeCell ref="A109:A153"/>
    <mergeCell ref="A154:A185"/>
    <mergeCell ref="A186:A22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3" sqref="A3:A5"/>
    </sheetView>
  </sheetViews>
  <sheetFormatPr defaultColWidth="9" defaultRowHeight="13.8" outlineLevelCol="7"/>
  <cols>
    <col min="1" max="1" width="21.9166666666667" customWidth="1"/>
    <col min="2" max="2" width="23.4166666666667" customWidth="1"/>
    <col min="3" max="3" width="15.5555555555556" customWidth="1"/>
    <col min="4" max="4" width="13.0833333333333" customWidth="1"/>
    <col min="5" max="5" width="17.8333333333333" customWidth="1"/>
    <col min="6" max="6" width="12.1666666666667" customWidth="1"/>
    <col min="7" max="7" width="13.4166666666667" customWidth="1"/>
    <col min="8" max="8" width="11.5" customWidth="1"/>
  </cols>
  <sheetData>
    <row r="1" ht="22.2" spans="1:8">
      <c r="A1" s="57" t="s">
        <v>22</v>
      </c>
      <c r="B1" s="57"/>
      <c r="C1" s="57"/>
      <c r="D1" s="57"/>
      <c r="E1" s="57"/>
      <c r="F1" s="57"/>
      <c r="G1" s="57"/>
      <c r="H1" s="57"/>
    </row>
    <row r="2" ht="20.4" spans="1:8">
      <c r="A2" s="10" t="s">
        <v>23</v>
      </c>
      <c r="B2" s="10" t="s">
        <v>24</v>
      </c>
      <c r="C2" s="10" t="s">
        <v>25</v>
      </c>
      <c r="D2" s="10" t="s">
        <v>26</v>
      </c>
      <c r="E2" s="10" t="s">
        <v>27</v>
      </c>
      <c r="F2" s="10" t="s">
        <v>28</v>
      </c>
      <c r="G2" s="120" t="s">
        <v>29</v>
      </c>
      <c r="H2" s="10" t="s">
        <v>30</v>
      </c>
    </row>
    <row r="3" ht="17.5" customHeight="1" spans="1:8">
      <c r="A3" s="88" t="s">
        <v>3</v>
      </c>
      <c r="B3" s="18" t="s">
        <v>31</v>
      </c>
      <c r="C3" s="3">
        <v>2023283516</v>
      </c>
      <c r="D3" s="3" t="s">
        <v>32</v>
      </c>
      <c r="E3" s="3" t="s">
        <v>33</v>
      </c>
      <c r="F3" s="3" t="s">
        <v>34</v>
      </c>
      <c r="G3" s="3">
        <v>3.18</v>
      </c>
      <c r="H3" s="121"/>
    </row>
    <row r="4" ht="17.5" customHeight="1" spans="1:8">
      <c r="A4" s="90"/>
      <c r="B4" s="19"/>
      <c r="C4" s="3">
        <v>2023283517</v>
      </c>
      <c r="D4" s="3" t="s">
        <v>35</v>
      </c>
      <c r="E4" s="3" t="s">
        <v>33</v>
      </c>
      <c r="F4" s="3" t="s">
        <v>34</v>
      </c>
      <c r="G4" s="3">
        <v>3.18</v>
      </c>
      <c r="H4" s="121"/>
    </row>
    <row r="5" ht="15.5" customHeight="1" spans="1:8">
      <c r="A5" s="91"/>
      <c r="B5" s="21"/>
      <c r="C5" s="3">
        <v>2023283520</v>
      </c>
      <c r="D5" s="3" t="s">
        <v>36</v>
      </c>
      <c r="E5" s="3" t="s">
        <v>33</v>
      </c>
      <c r="F5" s="3" t="s">
        <v>34</v>
      </c>
      <c r="G5" s="3">
        <v>3.18</v>
      </c>
      <c r="H5" s="121"/>
    </row>
    <row r="6" ht="14" customHeight="1" spans="1:8">
      <c r="A6" s="88" t="s">
        <v>4</v>
      </c>
      <c r="B6" s="101" t="s">
        <v>37</v>
      </c>
      <c r="C6" s="85"/>
      <c r="D6" s="85"/>
      <c r="E6" s="85"/>
      <c r="F6" s="85"/>
      <c r="G6" s="85"/>
      <c r="H6" s="88"/>
    </row>
    <row r="7" ht="17.4" spans="1:8">
      <c r="A7" s="3" t="s">
        <v>2</v>
      </c>
      <c r="B7" s="122"/>
      <c r="C7" s="92"/>
      <c r="D7" s="92"/>
      <c r="E7" s="92"/>
      <c r="F7" s="92"/>
      <c r="G7" s="92"/>
      <c r="H7" s="90"/>
    </row>
    <row r="8" ht="17.5" customHeight="1" spans="1:8">
      <c r="A8" s="3" t="s">
        <v>5</v>
      </c>
      <c r="B8" s="122"/>
      <c r="C8" s="92"/>
      <c r="D8" s="92"/>
      <c r="E8" s="92"/>
      <c r="F8" s="92"/>
      <c r="G8" s="92"/>
      <c r="H8" s="90"/>
    </row>
    <row r="9" ht="17.4" spans="1:8">
      <c r="A9" s="3" t="s">
        <v>6</v>
      </c>
      <c r="B9" s="122"/>
      <c r="C9" s="92"/>
      <c r="D9" s="92"/>
      <c r="E9" s="92"/>
      <c r="F9" s="92"/>
      <c r="G9" s="92"/>
      <c r="H9" s="90"/>
    </row>
    <row r="10" ht="17.4" spans="1:8">
      <c r="A10" s="3" t="s">
        <v>7</v>
      </c>
      <c r="B10" s="122"/>
      <c r="C10" s="92"/>
      <c r="D10" s="92"/>
      <c r="E10" s="92"/>
      <c r="F10" s="92"/>
      <c r="G10" s="92"/>
      <c r="H10" s="90"/>
    </row>
    <row r="11" ht="17.4" spans="1:8">
      <c r="A11" s="3" t="s">
        <v>8</v>
      </c>
      <c r="B11" s="94"/>
      <c r="C11" s="123"/>
      <c r="D11" s="123"/>
      <c r="E11" s="123"/>
      <c r="F11" s="123"/>
      <c r="G11" s="123"/>
      <c r="H11" s="91"/>
    </row>
  </sheetData>
  <mergeCells count="4">
    <mergeCell ref="A1:H1"/>
    <mergeCell ref="A3:A5"/>
    <mergeCell ref="B3:B5"/>
    <mergeCell ref="B6:H1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6"/>
  <sheetViews>
    <sheetView workbookViewId="0">
      <selection activeCell="F30" sqref="F30"/>
    </sheetView>
  </sheetViews>
  <sheetFormatPr defaultColWidth="9" defaultRowHeight="13.8"/>
  <cols>
    <col min="1" max="1" width="18.6666666666667" customWidth="1"/>
    <col min="2" max="2" width="18.25" customWidth="1"/>
    <col min="3" max="3" width="18.75" customWidth="1"/>
    <col min="4" max="4" width="12.9166666666667" customWidth="1"/>
    <col min="5" max="5" width="35.8333333333333" customWidth="1"/>
    <col min="6" max="6" width="31.9166666666667" customWidth="1"/>
    <col min="7" max="7" width="15.75" customWidth="1"/>
  </cols>
  <sheetData>
    <row r="1" ht="22.2" spans="1:10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</row>
    <row r="2" ht="17.4" spans="1:10">
      <c r="A2" s="98" t="s">
        <v>23</v>
      </c>
      <c r="B2" s="98" t="s">
        <v>24</v>
      </c>
      <c r="C2" s="98" t="s">
        <v>25</v>
      </c>
      <c r="D2" s="98" t="s">
        <v>26</v>
      </c>
      <c r="E2" s="98" t="s">
        <v>27</v>
      </c>
      <c r="F2" s="99" t="s">
        <v>39</v>
      </c>
      <c r="G2" s="98" t="s">
        <v>40</v>
      </c>
      <c r="H2" s="15"/>
      <c r="I2" s="15"/>
      <c r="J2" s="15"/>
    </row>
    <row r="3" ht="17.4" spans="1:8">
      <c r="A3" s="60" t="s">
        <v>2</v>
      </c>
      <c r="B3" s="18" t="s">
        <v>41</v>
      </c>
      <c r="C3" s="18">
        <v>2023363233</v>
      </c>
      <c r="D3" s="18" t="s">
        <v>42</v>
      </c>
      <c r="E3" s="3" t="s">
        <v>43</v>
      </c>
      <c r="F3" s="100" t="s">
        <v>44</v>
      </c>
      <c r="G3" s="18">
        <v>5</v>
      </c>
      <c r="H3" s="4"/>
    </row>
    <row r="4" ht="17.4" spans="1:8">
      <c r="A4" s="63"/>
      <c r="B4" s="19"/>
      <c r="C4" s="21"/>
      <c r="D4" s="21"/>
      <c r="E4" s="3" t="s">
        <v>45</v>
      </c>
      <c r="F4" s="3" t="s">
        <v>46</v>
      </c>
      <c r="G4" s="21"/>
      <c r="H4" s="4"/>
    </row>
    <row r="5" ht="17.4" spans="1:8">
      <c r="A5" s="63"/>
      <c r="B5" s="21"/>
      <c r="C5" s="3">
        <v>2023363240</v>
      </c>
      <c r="D5" s="3" t="s">
        <v>47</v>
      </c>
      <c r="E5" s="3" t="s">
        <v>43</v>
      </c>
      <c r="F5" s="3" t="s">
        <v>48</v>
      </c>
      <c r="G5" s="3">
        <v>2</v>
      </c>
      <c r="H5" s="4"/>
    </row>
    <row r="6" ht="17.4" spans="1:8">
      <c r="A6" s="63"/>
      <c r="B6" s="18" t="s">
        <v>49</v>
      </c>
      <c r="C6" s="3">
        <v>2023363715</v>
      </c>
      <c r="D6" s="3" t="s">
        <v>50</v>
      </c>
      <c r="E6" s="3" t="s">
        <v>51</v>
      </c>
      <c r="F6" s="3" t="s">
        <v>52</v>
      </c>
      <c r="G6" s="3">
        <v>3</v>
      </c>
      <c r="H6" s="4"/>
    </row>
    <row r="7" ht="17.4" spans="1:8">
      <c r="A7" s="63"/>
      <c r="B7" s="19"/>
      <c r="C7" s="3">
        <v>2023363725</v>
      </c>
      <c r="D7" s="3" t="s">
        <v>53</v>
      </c>
      <c r="E7" s="3" t="s">
        <v>51</v>
      </c>
      <c r="F7" s="3" t="s">
        <v>52</v>
      </c>
      <c r="G7" s="3">
        <v>3</v>
      </c>
      <c r="H7" s="4"/>
    </row>
    <row r="8" ht="17.4" spans="1:8">
      <c r="A8" s="63"/>
      <c r="B8" s="19"/>
      <c r="C8" s="3">
        <v>2023363727</v>
      </c>
      <c r="D8" s="3" t="s">
        <v>54</v>
      </c>
      <c r="E8" s="3" t="s">
        <v>51</v>
      </c>
      <c r="F8" s="3" t="s">
        <v>52</v>
      </c>
      <c r="G8" s="3">
        <v>3</v>
      </c>
      <c r="H8" s="4"/>
    </row>
    <row r="9" ht="17.4" spans="1:8">
      <c r="A9" s="63"/>
      <c r="B9" s="21"/>
      <c r="C9" s="3">
        <v>2023363734</v>
      </c>
      <c r="D9" s="3" t="s">
        <v>55</v>
      </c>
      <c r="E9" s="3" t="s">
        <v>51</v>
      </c>
      <c r="F9" s="3" t="s">
        <v>52</v>
      </c>
      <c r="G9" s="3">
        <v>3</v>
      </c>
      <c r="H9" s="4"/>
    </row>
    <row r="10" ht="17.4" spans="1:8">
      <c r="A10" s="63"/>
      <c r="B10" s="18" t="s">
        <v>56</v>
      </c>
      <c r="C10" s="3">
        <v>2023364132</v>
      </c>
      <c r="D10" s="3" t="s">
        <v>57</v>
      </c>
      <c r="E10" s="3" t="s">
        <v>58</v>
      </c>
      <c r="F10" s="3" t="s">
        <v>59</v>
      </c>
      <c r="G10" s="3">
        <v>3</v>
      </c>
      <c r="H10" s="4"/>
    </row>
    <row r="11" ht="17.4" spans="1:8">
      <c r="A11" s="63"/>
      <c r="B11" s="19"/>
      <c r="C11" s="18">
        <v>2023364118</v>
      </c>
      <c r="D11" s="18" t="s">
        <v>60</v>
      </c>
      <c r="E11" s="3" t="s">
        <v>43</v>
      </c>
      <c r="F11" s="3" t="s">
        <v>61</v>
      </c>
      <c r="G11" s="18">
        <v>4</v>
      </c>
      <c r="H11" s="4"/>
    </row>
    <row r="12" ht="17.4" spans="1:8">
      <c r="A12" s="63"/>
      <c r="B12" s="21"/>
      <c r="C12" s="21"/>
      <c r="D12" s="21"/>
      <c r="E12" s="3" t="s">
        <v>62</v>
      </c>
      <c r="F12" s="3" t="s">
        <v>61</v>
      </c>
      <c r="G12" s="21"/>
      <c r="H12" s="4"/>
    </row>
    <row r="13" ht="17.4" spans="1:8">
      <c r="A13" s="63"/>
      <c r="B13" s="18" t="s">
        <v>63</v>
      </c>
      <c r="C13" s="18">
        <v>2023364441</v>
      </c>
      <c r="D13" s="18" t="s">
        <v>64</v>
      </c>
      <c r="E13" s="3" t="s">
        <v>65</v>
      </c>
      <c r="F13" s="3" t="s">
        <v>66</v>
      </c>
      <c r="G13" s="18">
        <v>6</v>
      </c>
      <c r="H13" s="4"/>
    </row>
    <row r="14" ht="17.4" spans="1:8">
      <c r="A14" s="63"/>
      <c r="B14" s="19"/>
      <c r="C14" s="19"/>
      <c r="D14" s="19"/>
      <c r="E14" s="3" t="s">
        <v>67</v>
      </c>
      <c r="F14" s="3" t="s">
        <v>61</v>
      </c>
      <c r="G14" s="19"/>
      <c r="H14" s="4"/>
    </row>
    <row r="15" ht="17.4" spans="1:8">
      <c r="A15" s="63"/>
      <c r="B15" s="21"/>
      <c r="C15" s="21"/>
      <c r="D15" s="21"/>
      <c r="E15" s="3" t="s">
        <v>68</v>
      </c>
      <c r="F15" s="3" t="s">
        <v>61</v>
      </c>
      <c r="G15" s="21"/>
      <c r="H15" s="4"/>
    </row>
    <row r="16" ht="17.4" spans="1:8">
      <c r="A16" s="63"/>
      <c r="B16" s="18" t="s">
        <v>69</v>
      </c>
      <c r="C16" s="18">
        <v>2022363626</v>
      </c>
      <c r="D16" s="18" t="s">
        <v>70</v>
      </c>
      <c r="E16" s="3" t="s">
        <v>71</v>
      </c>
      <c r="F16" s="3" t="s">
        <v>61</v>
      </c>
      <c r="G16" s="18">
        <v>9</v>
      </c>
      <c r="H16" s="4"/>
    </row>
    <row r="17" ht="17.4" spans="1:8">
      <c r="A17" s="63"/>
      <c r="B17" s="19"/>
      <c r="C17" s="19"/>
      <c r="D17" s="19"/>
      <c r="E17" s="3" t="s">
        <v>72</v>
      </c>
      <c r="F17" s="3" t="s">
        <v>61</v>
      </c>
      <c r="G17" s="19"/>
      <c r="H17" s="4"/>
    </row>
    <row r="18" ht="17.4" spans="1:8">
      <c r="A18" s="63"/>
      <c r="B18" s="19"/>
      <c r="C18" s="19"/>
      <c r="D18" s="19"/>
      <c r="E18" s="3" t="s">
        <v>71</v>
      </c>
      <c r="F18" s="3" t="s">
        <v>61</v>
      </c>
      <c r="G18" s="19"/>
      <c r="H18" s="4"/>
    </row>
    <row r="19" ht="17.4" spans="1:8">
      <c r="A19" s="63"/>
      <c r="B19" s="19"/>
      <c r="C19" s="21"/>
      <c r="D19" s="21"/>
      <c r="E19" s="3" t="s">
        <v>51</v>
      </c>
      <c r="F19" s="3" t="s">
        <v>52</v>
      </c>
      <c r="G19" s="21"/>
      <c r="H19" s="4"/>
    </row>
    <row r="20" ht="17.4" spans="1:8">
      <c r="A20" s="63"/>
      <c r="B20" s="19"/>
      <c r="C20" s="18">
        <v>2022363625</v>
      </c>
      <c r="D20" s="18" t="s">
        <v>73</v>
      </c>
      <c r="E20" s="3" t="s">
        <v>71</v>
      </c>
      <c r="F20" s="3" t="s">
        <v>66</v>
      </c>
      <c r="G20" s="18">
        <v>9</v>
      </c>
      <c r="H20" s="4"/>
    </row>
    <row r="21" ht="17.4" spans="1:8">
      <c r="A21" s="63"/>
      <c r="B21" s="19"/>
      <c r="C21" s="19"/>
      <c r="D21" s="19"/>
      <c r="E21" s="3" t="s">
        <v>72</v>
      </c>
      <c r="F21" s="3" t="s">
        <v>66</v>
      </c>
      <c r="G21" s="19"/>
      <c r="H21" s="4"/>
    </row>
    <row r="22" ht="17.4" spans="1:8">
      <c r="A22" s="63"/>
      <c r="B22" s="19"/>
      <c r="C22" s="19"/>
      <c r="D22" s="19"/>
      <c r="E22" s="3" t="s">
        <v>71</v>
      </c>
      <c r="F22" s="3" t="s">
        <v>66</v>
      </c>
      <c r="G22" s="19"/>
      <c r="H22" s="4"/>
    </row>
    <row r="23" ht="17.4" spans="1:8">
      <c r="A23" s="63"/>
      <c r="B23" s="19"/>
      <c r="C23" s="21"/>
      <c r="D23" s="21"/>
      <c r="E23" s="3" t="s">
        <v>51</v>
      </c>
      <c r="F23" s="3" t="s">
        <v>52</v>
      </c>
      <c r="G23" s="21"/>
      <c r="H23" s="4"/>
    </row>
    <row r="24" ht="17.4" spans="1:8">
      <c r="A24" s="63"/>
      <c r="B24" s="21"/>
      <c r="C24" s="3">
        <v>2022363638</v>
      </c>
      <c r="D24" s="3" t="s">
        <v>74</v>
      </c>
      <c r="E24" s="3" t="s">
        <v>51</v>
      </c>
      <c r="F24" s="3" t="s">
        <v>52</v>
      </c>
      <c r="G24" s="3">
        <v>3</v>
      </c>
      <c r="H24" s="4"/>
    </row>
    <row r="25" ht="17.4" spans="1:8">
      <c r="A25" s="63"/>
      <c r="B25" s="18" t="s">
        <v>75</v>
      </c>
      <c r="C25" s="3">
        <v>2022363718</v>
      </c>
      <c r="D25" s="3" t="s">
        <v>76</v>
      </c>
      <c r="E25" s="3" t="s">
        <v>51</v>
      </c>
      <c r="F25" s="3" t="s">
        <v>46</v>
      </c>
      <c r="G25" s="3">
        <v>3</v>
      </c>
      <c r="H25" s="4"/>
    </row>
    <row r="26" ht="17.4" spans="1:8">
      <c r="A26" s="63"/>
      <c r="B26" s="19"/>
      <c r="C26" s="18">
        <v>2022363704</v>
      </c>
      <c r="D26" s="18" t="s">
        <v>77</v>
      </c>
      <c r="E26" s="3" t="s">
        <v>78</v>
      </c>
      <c r="F26" s="3" t="s">
        <v>66</v>
      </c>
      <c r="G26" s="18">
        <v>4</v>
      </c>
      <c r="H26" s="4"/>
    </row>
    <row r="27" ht="17.4" spans="1:8">
      <c r="A27" s="63"/>
      <c r="B27" s="19"/>
      <c r="C27" s="21"/>
      <c r="D27" s="21"/>
      <c r="E27" s="3" t="s">
        <v>71</v>
      </c>
      <c r="F27" s="3" t="s">
        <v>66</v>
      </c>
      <c r="G27" s="19"/>
      <c r="H27" s="4"/>
    </row>
    <row r="28" ht="17.4" spans="1:8">
      <c r="A28" s="63"/>
      <c r="B28" s="19"/>
      <c r="C28" s="18">
        <v>2022363705</v>
      </c>
      <c r="D28" s="18" t="s">
        <v>79</v>
      </c>
      <c r="E28" s="18" t="s">
        <v>78</v>
      </c>
      <c r="F28" s="101" t="s">
        <v>66</v>
      </c>
      <c r="G28" s="3">
        <v>4</v>
      </c>
      <c r="H28" s="4"/>
    </row>
    <row r="29" ht="17.4" spans="1:8">
      <c r="A29" s="64"/>
      <c r="B29" s="21"/>
      <c r="C29" s="21"/>
      <c r="D29" s="21"/>
      <c r="E29" s="3" t="s">
        <v>71</v>
      </c>
      <c r="F29" s="37" t="s">
        <v>66</v>
      </c>
      <c r="G29" s="3"/>
      <c r="H29" s="4"/>
    </row>
    <row r="30" ht="17.4" spans="1:8">
      <c r="A30" s="62" t="s">
        <v>7</v>
      </c>
      <c r="B30" s="102" t="s">
        <v>80</v>
      </c>
      <c r="C30" s="102">
        <v>2021263418</v>
      </c>
      <c r="D30" s="102" t="s">
        <v>81</v>
      </c>
      <c r="E30" s="102" t="s">
        <v>82</v>
      </c>
      <c r="F30" s="103" t="s">
        <v>83</v>
      </c>
      <c r="G30" s="31">
        <v>11</v>
      </c>
      <c r="H30" s="4"/>
    </row>
    <row r="31" ht="17.4" spans="1:8">
      <c r="A31" s="62"/>
      <c r="B31" s="102"/>
      <c r="C31" s="25">
        <v>2021263230</v>
      </c>
      <c r="D31" s="25" t="s">
        <v>84</v>
      </c>
      <c r="E31" s="25" t="s">
        <v>82</v>
      </c>
      <c r="F31" s="25" t="s">
        <v>85</v>
      </c>
      <c r="G31" s="31"/>
      <c r="H31" s="4"/>
    </row>
    <row r="32" ht="17.4" spans="1:8">
      <c r="A32" s="62"/>
      <c r="B32" s="25" t="s">
        <v>86</v>
      </c>
      <c r="C32" s="25">
        <v>2021263314</v>
      </c>
      <c r="D32" s="25" t="s">
        <v>87</v>
      </c>
      <c r="E32" s="25" t="s">
        <v>88</v>
      </c>
      <c r="F32" s="25" t="s">
        <v>89</v>
      </c>
      <c r="G32" s="25">
        <v>8</v>
      </c>
      <c r="H32" s="4"/>
    </row>
    <row r="33" ht="17.4" spans="1:8">
      <c r="A33" s="62"/>
      <c r="B33" s="25" t="s">
        <v>90</v>
      </c>
      <c r="C33" s="25">
        <v>2021263423</v>
      </c>
      <c r="D33" s="25" t="s">
        <v>91</v>
      </c>
      <c r="E33" s="25" t="s">
        <v>88</v>
      </c>
      <c r="F33" s="25" t="s">
        <v>92</v>
      </c>
      <c r="G33" s="25">
        <v>16</v>
      </c>
      <c r="H33" s="4"/>
    </row>
    <row r="34" ht="17.4" spans="1:8">
      <c r="A34" s="62"/>
      <c r="B34" s="25"/>
      <c r="C34" s="25">
        <v>2021263227</v>
      </c>
      <c r="D34" s="25" t="s">
        <v>93</v>
      </c>
      <c r="E34" s="25" t="s">
        <v>88</v>
      </c>
      <c r="F34" s="25" t="s">
        <v>85</v>
      </c>
      <c r="G34" s="25"/>
      <c r="H34" s="4"/>
    </row>
    <row r="35" ht="17.4" spans="1:8">
      <c r="A35" s="62"/>
      <c r="B35" s="31" t="s">
        <v>94</v>
      </c>
      <c r="C35" s="31">
        <v>2022263423</v>
      </c>
      <c r="D35" s="31" t="s">
        <v>95</v>
      </c>
      <c r="E35" s="31" t="s">
        <v>96</v>
      </c>
      <c r="F35" s="104" t="s">
        <v>97</v>
      </c>
      <c r="G35" s="31">
        <v>8</v>
      </c>
      <c r="H35" s="4"/>
    </row>
    <row r="36" ht="17.4" spans="1:8">
      <c r="A36" s="62"/>
      <c r="B36" s="31" t="s">
        <v>98</v>
      </c>
      <c r="C36" s="25">
        <v>2022263517</v>
      </c>
      <c r="D36" s="25" t="s">
        <v>99</v>
      </c>
      <c r="E36" s="31" t="s">
        <v>51</v>
      </c>
      <c r="F36" s="104" t="s">
        <v>100</v>
      </c>
      <c r="G36" s="31">
        <v>35</v>
      </c>
      <c r="H36" s="4"/>
    </row>
    <row r="37" ht="17.4" spans="1:8">
      <c r="A37" s="62"/>
      <c r="B37" s="31"/>
      <c r="C37" s="3">
        <v>2022263315</v>
      </c>
      <c r="D37" s="3" t="s">
        <v>101</v>
      </c>
      <c r="E37" s="3" t="s">
        <v>96</v>
      </c>
      <c r="F37" s="3" t="s">
        <v>92</v>
      </c>
      <c r="G37" s="31"/>
      <c r="H37" s="4"/>
    </row>
    <row r="38" ht="17.4" spans="1:8">
      <c r="A38" s="62"/>
      <c r="B38" s="31"/>
      <c r="C38" s="3">
        <v>2022263307</v>
      </c>
      <c r="D38" s="3" t="s">
        <v>102</v>
      </c>
      <c r="E38" s="3" t="s">
        <v>96</v>
      </c>
      <c r="F38" s="3" t="s">
        <v>103</v>
      </c>
      <c r="G38" s="31"/>
      <c r="H38" s="4"/>
    </row>
    <row r="39" ht="17.4" spans="1:8">
      <c r="A39" s="62"/>
      <c r="B39" s="31"/>
      <c r="C39" s="3">
        <v>2022263215</v>
      </c>
      <c r="D39" s="3" t="s">
        <v>104</v>
      </c>
      <c r="E39" s="3" t="s">
        <v>51</v>
      </c>
      <c r="F39" s="3" t="s">
        <v>100</v>
      </c>
      <c r="G39" s="31"/>
      <c r="H39" s="4"/>
    </row>
    <row r="40" ht="17.4" spans="1:8">
      <c r="A40" s="62"/>
      <c r="B40" s="31"/>
      <c r="C40" s="3"/>
      <c r="D40" s="3"/>
      <c r="E40" s="3" t="s">
        <v>96</v>
      </c>
      <c r="F40" s="3" t="s">
        <v>85</v>
      </c>
      <c r="G40" s="31"/>
      <c r="H40" s="4"/>
    </row>
    <row r="41" ht="17.4" spans="1:8">
      <c r="A41" s="62"/>
      <c r="B41" s="31"/>
      <c r="C41" s="3"/>
      <c r="D41" s="3"/>
      <c r="E41" s="3" t="s">
        <v>96</v>
      </c>
      <c r="F41" s="3" t="s">
        <v>92</v>
      </c>
      <c r="G41" s="31"/>
      <c r="H41" s="4"/>
    </row>
    <row r="42" ht="17.4" spans="1:8">
      <c r="A42" s="62"/>
      <c r="B42" s="31" t="s">
        <v>105</v>
      </c>
      <c r="C42" s="31">
        <v>2023263104</v>
      </c>
      <c r="D42" s="31" t="s">
        <v>106</v>
      </c>
      <c r="E42" s="31" t="s">
        <v>107</v>
      </c>
      <c r="F42" s="104" t="s">
        <v>61</v>
      </c>
      <c r="G42" s="31">
        <v>33</v>
      </c>
      <c r="H42" s="4"/>
    </row>
    <row r="43" ht="17.4" spans="1:8">
      <c r="A43" s="62"/>
      <c r="B43" s="31"/>
      <c r="C43" s="31"/>
      <c r="D43" s="31"/>
      <c r="E43" s="31" t="s">
        <v>108</v>
      </c>
      <c r="F43" s="104" t="s">
        <v>61</v>
      </c>
      <c r="G43" s="31"/>
      <c r="H43" s="4"/>
    </row>
    <row r="44" ht="17.4" spans="1:8">
      <c r="A44" s="62"/>
      <c r="B44" s="31"/>
      <c r="C44" s="31"/>
      <c r="D44" s="31"/>
      <c r="E44" s="31" t="s">
        <v>109</v>
      </c>
      <c r="F44" s="104" t="s">
        <v>52</v>
      </c>
      <c r="G44" s="31"/>
      <c r="H44" s="4"/>
    </row>
    <row r="45" ht="17.4" spans="1:8">
      <c r="A45" s="62"/>
      <c r="B45" s="31"/>
      <c r="C45" s="31">
        <v>2023263103</v>
      </c>
      <c r="D45" s="31" t="s">
        <v>110</v>
      </c>
      <c r="E45" s="31" t="s">
        <v>107</v>
      </c>
      <c r="F45" s="104" t="s">
        <v>61</v>
      </c>
      <c r="G45" s="31"/>
      <c r="H45" s="4"/>
    </row>
    <row r="46" ht="17.4" spans="1:8">
      <c r="A46" s="62"/>
      <c r="B46" s="31"/>
      <c r="C46" s="31"/>
      <c r="D46" s="31"/>
      <c r="E46" s="31" t="s">
        <v>108</v>
      </c>
      <c r="F46" s="104" t="s">
        <v>61</v>
      </c>
      <c r="G46" s="31"/>
      <c r="H46" s="4"/>
    </row>
    <row r="47" ht="17.4" spans="1:8">
      <c r="A47" s="62"/>
      <c r="B47" s="31"/>
      <c r="C47" s="31"/>
      <c r="D47" s="31"/>
      <c r="E47" s="31" t="s">
        <v>109</v>
      </c>
      <c r="F47" s="104" t="s">
        <v>52</v>
      </c>
      <c r="G47" s="31"/>
      <c r="H47" s="4"/>
    </row>
    <row r="48" ht="17.4" spans="1:8">
      <c r="A48" s="62"/>
      <c r="B48" s="31"/>
      <c r="C48" s="31">
        <v>2023263106</v>
      </c>
      <c r="D48" s="31" t="s">
        <v>111</v>
      </c>
      <c r="E48" s="31" t="s">
        <v>112</v>
      </c>
      <c r="F48" s="104" t="s">
        <v>113</v>
      </c>
      <c r="G48" s="31"/>
      <c r="H48" s="4"/>
    </row>
    <row r="49" ht="17.4" spans="1:8">
      <c r="A49" s="62"/>
      <c r="B49" s="31"/>
      <c r="C49" s="31"/>
      <c r="D49" s="31"/>
      <c r="E49" s="31" t="s">
        <v>114</v>
      </c>
      <c r="F49" s="104" t="s">
        <v>113</v>
      </c>
      <c r="G49" s="31"/>
      <c r="H49" s="4"/>
    </row>
    <row r="50" ht="17.4" spans="1:8">
      <c r="A50" s="62"/>
      <c r="B50" s="31"/>
      <c r="C50" s="31"/>
      <c r="D50" s="31"/>
      <c r="E50" s="31" t="s">
        <v>115</v>
      </c>
      <c r="F50" s="104" t="s">
        <v>89</v>
      </c>
      <c r="G50" s="31"/>
      <c r="H50" s="4"/>
    </row>
    <row r="51" ht="17.4" spans="1:8">
      <c r="A51" s="62"/>
      <c r="B51" s="31"/>
      <c r="C51" s="31"/>
      <c r="D51" s="31"/>
      <c r="E51" s="31" t="s">
        <v>107</v>
      </c>
      <c r="F51" s="104" t="s">
        <v>61</v>
      </c>
      <c r="G51" s="31"/>
      <c r="H51" s="4"/>
    </row>
    <row r="52" ht="17.4" spans="1:8">
      <c r="A52" s="62"/>
      <c r="B52" s="31"/>
      <c r="C52" s="31"/>
      <c r="D52" s="31"/>
      <c r="E52" s="31" t="s">
        <v>108</v>
      </c>
      <c r="F52" s="104" t="s">
        <v>61</v>
      </c>
      <c r="G52" s="31"/>
      <c r="H52" s="4"/>
    </row>
    <row r="53" ht="17.4" spans="1:8">
      <c r="A53" s="62"/>
      <c r="B53" s="31"/>
      <c r="C53" s="31"/>
      <c r="D53" s="31"/>
      <c r="E53" s="31" t="s">
        <v>109</v>
      </c>
      <c r="F53" s="104" t="s">
        <v>52</v>
      </c>
      <c r="G53" s="31"/>
      <c r="H53" s="4"/>
    </row>
    <row r="54" ht="17.4" spans="1:8">
      <c r="A54" s="62"/>
      <c r="B54" s="3" t="s">
        <v>116</v>
      </c>
      <c r="C54" s="3">
        <v>2023263228</v>
      </c>
      <c r="D54" s="3" t="s">
        <v>117</v>
      </c>
      <c r="E54" s="3" t="s">
        <v>118</v>
      </c>
      <c r="F54" s="3" t="s">
        <v>119</v>
      </c>
      <c r="G54" s="3">
        <v>10</v>
      </c>
      <c r="H54" s="4"/>
    </row>
    <row r="55" ht="17.4" spans="1:8">
      <c r="A55" s="62"/>
      <c r="B55" s="3"/>
      <c r="C55" s="3"/>
      <c r="D55" s="3"/>
      <c r="E55" s="3" t="s">
        <v>114</v>
      </c>
      <c r="F55" s="3" t="s">
        <v>119</v>
      </c>
      <c r="G55" s="3"/>
      <c r="H55" s="4"/>
    </row>
    <row r="56" ht="17.4" spans="1:8">
      <c r="A56" s="62"/>
      <c r="B56" s="3"/>
      <c r="C56" s="3">
        <v>2023263226</v>
      </c>
      <c r="D56" s="3" t="s">
        <v>120</v>
      </c>
      <c r="E56" s="3" t="s">
        <v>108</v>
      </c>
      <c r="F56" s="3" t="s">
        <v>119</v>
      </c>
      <c r="G56" s="3"/>
      <c r="H56" s="4"/>
    </row>
    <row r="57" ht="17.4" spans="1:8">
      <c r="A57" s="62"/>
      <c r="B57" s="3"/>
      <c r="C57" s="3">
        <v>2023263227</v>
      </c>
      <c r="D57" s="3" t="s">
        <v>121</v>
      </c>
      <c r="E57" s="3" t="s">
        <v>112</v>
      </c>
      <c r="F57" s="3" t="s">
        <v>66</v>
      </c>
      <c r="G57" s="3"/>
      <c r="H57" s="4"/>
    </row>
    <row r="58" ht="17.4" spans="1:8">
      <c r="A58" s="62"/>
      <c r="B58" s="3"/>
      <c r="C58" s="3"/>
      <c r="D58" s="3"/>
      <c r="E58" s="3" t="s">
        <v>107</v>
      </c>
      <c r="F58" s="3" t="s">
        <v>66</v>
      </c>
      <c r="G58" s="3"/>
      <c r="H58" s="4"/>
    </row>
    <row r="59" ht="17.4" spans="1:8">
      <c r="A59" s="62"/>
      <c r="B59" s="3" t="s">
        <v>122</v>
      </c>
      <c r="C59" s="3">
        <v>2023263314</v>
      </c>
      <c r="D59" s="3" t="s">
        <v>123</v>
      </c>
      <c r="E59" s="3" t="s">
        <v>124</v>
      </c>
      <c r="F59" s="3" t="s">
        <v>97</v>
      </c>
      <c r="G59" s="3">
        <v>26</v>
      </c>
      <c r="H59" s="4"/>
    </row>
    <row r="60" ht="17.4" spans="1:8">
      <c r="A60" s="62"/>
      <c r="B60" s="3"/>
      <c r="C60" s="3"/>
      <c r="D60" s="3"/>
      <c r="E60" s="3" t="s">
        <v>118</v>
      </c>
      <c r="F60" s="3" t="s">
        <v>59</v>
      </c>
      <c r="G60" s="3"/>
      <c r="H60" s="4"/>
    </row>
    <row r="61" ht="17.4" spans="1:8">
      <c r="A61" s="62"/>
      <c r="B61" s="3"/>
      <c r="C61" s="3"/>
      <c r="D61" s="3"/>
      <c r="E61" s="3" t="s">
        <v>51</v>
      </c>
      <c r="F61" s="3" t="s">
        <v>83</v>
      </c>
      <c r="G61" s="3"/>
      <c r="H61" s="4"/>
    </row>
    <row r="62" ht="17.4" spans="1:8">
      <c r="A62" s="62"/>
      <c r="B62" s="3"/>
      <c r="C62" s="3"/>
      <c r="D62" s="3"/>
      <c r="E62" s="3" t="s">
        <v>107</v>
      </c>
      <c r="F62" s="3" t="s">
        <v>59</v>
      </c>
      <c r="G62" s="3"/>
      <c r="H62" s="4"/>
    </row>
    <row r="63" ht="17.4" spans="1:8">
      <c r="A63" s="62"/>
      <c r="B63" s="3"/>
      <c r="C63" s="3"/>
      <c r="D63" s="3"/>
      <c r="E63" s="3" t="s">
        <v>112</v>
      </c>
      <c r="F63" s="3" t="s">
        <v>113</v>
      </c>
      <c r="G63" s="3"/>
      <c r="H63" s="4"/>
    </row>
    <row r="64" ht="17.4" spans="1:8">
      <c r="A64" s="62"/>
      <c r="B64" s="3"/>
      <c r="C64" s="3"/>
      <c r="D64" s="3"/>
      <c r="E64" s="3" t="s">
        <v>114</v>
      </c>
      <c r="F64" s="3" t="s">
        <v>113</v>
      </c>
      <c r="G64" s="3"/>
      <c r="H64" s="4"/>
    </row>
    <row r="65" ht="17.4" spans="1:8">
      <c r="A65" s="62"/>
      <c r="B65" s="3"/>
      <c r="C65" s="3"/>
      <c r="D65" s="3"/>
      <c r="E65" s="3" t="s">
        <v>124</v>
      </c>
      <c r="F65" s="3" t="s">
        <v>125</v>
      </c>
      <c r="G65" s="3"/>
      <c r="H65" s="4"/>
    </row>
    <row r="66" ht="17.4" spans="1:8">
      <c r="A66" s="62"/>
      <c r="B66" s="3"/>
      <c r="C66" s="3">
        <v>2023263301</v>
      </c>
      <c r="D66" s="3" t="s">
        <v>126</v>
      </c>
      <c r="E66" s="3" t="s">
        <v>109</v>
      </c>
      <c r="F66" s="3" t="s">
        <v>52</v>
      </c>
      <c r="G66" s="3"/>
      <c r="H66" s="4"/>
    </row>
    <row r="67" ht="17.4" spans="1:8">
      <c r="A67" s="62"/>
      <c r="B67" s="3" t="s">
        <v>127</v>
      </c>
      <c r="C67" s="3">
        <v>2023263411</v>
      </c>
      <c r="D67" s="3" t="s">
        <v>128</v>
      </c>
      <c r="E67" s="3" t="s">
        <v>118</v>
      </c>
      <c r="F67" s="3" t="s">
        <v>119</v>
      </c>
      <c r="G67" s="3">
        <v>8</v>
      </c>
      <c r="H67" s="4"/>
    </row>
    <row r="68" ht="17.4" spans="1:8">
      <c r="A68" s="62"/>
      <c r="B68" s="3"/>
      <c r="C68" s="3"/>
      <c r="D68" s="3"/>
      <c r="E68" s="3" t="s">
        <v>51</v>
      </c>
      <c r="F68" s="3" t="s">
        <v>119</v>
      </c>
      <c r="G68" s="3"/>
      <c r="H68" s="4"/>
    </row>
    <row r="69" ht="17.4" spans="1:8">
      <c r="A69" s="62"/>
      <c r="B69" s="3"/>
      <c r="C69" s="3">
        <v>2023263418</v>
      </c>
      <c r="D69" s="3" t="s">
        <v>129</v>
      </c>
      <c r="E69" s="3" t="s">
        <v>124</v>
      </c>
      <c r="F69" s="3" t="s">
        <v>130</v>
      </c>
      <c r="G69" s="3"/>
      <c r="H69" s="4"/>
    </row>
    <row r="70" ht="17.4" spans="1:8">
      <c r="A70" s="62"/>
      <c r="B70" s="3" t="s">
        <v>131</v>
      </c>
      <c r="C70" s="3">
        <v>2023263504</v>
      </c>
      <c r="D70" s="3" t="s">
        <v>132</v>
      </c>
      <c r="E70" s="3" t="s">
        <v>114</v>
      </c>
      <c r="F70" s="3" t="s">
        <v>113</v>
      </c>
      <c r="G70" s="3">
        <v>4</v>
      </c>
      <c r="H70" s="4"/>
    </row>
    <row r="71" ht="17.4" spans="1:8">
      <c r="A71" s="62"/>
      <c r="B71" s="3"/>
      <c r="C71" s="3">
        <v>2023263528</v>
      </c>
      <c r="D71" s="3" t="s">
        <v>133</v>
      </c>
      <c r="E71" s="3" t="s">
        <v>112</v>
      </c>
      <c r="F71" s="3" t="s">
        <v>61</v>
      </c>
      <c r="G71" s="3"/>
      <c r="H71" s="4"/>
    </row>
    <row r="72" ht="17.4" spans="1:8">
      <c r="A72" s="62"/>
      <c r="B72" s="3" t="s">
        <v>134</v>
      </c>
      <c r="C72" s="3">
        <v>2023263633</v>
      </c>
      <c r="D72" s="3" t="s">
        <v>135</v>
      </c>
      <c r="E72" s="3" t="s">
        <v>51</v>
      </c>
      <c r="F72" s="3" t="s">
        <v>136</v>
      </c>
      <c r="G72" s="3">
        <v>3</v>
      </c>
      <c r="H72" s="4"/>
    </row>
    <row r="73" ht="17.4" spans="1:8">
      <c r="A73" s="88" t="s">
        <v>4</v>
      </c>
      <c r="B73" s="105" t="s">
        <v>137</v>
      </c>
      <c r="C73" s="106">
        <v>2021233122</v>
      </c>
      <c r="D73" s="25" t="s">
        <v>138</v>
      </c>
      <c r="E73" s="107" t="s">
        <v>139</v>
      </c>
      <c r="F73" s="25" t="s">
        <v>61</v>
      </c>
      <c r="G73" s="25">
        <v>2</v>
      </c>
      <c r="H73" s="4"/>
    </row>
    <row r="74" ht="17.4" spans="1:8">
      <c r="A74" s="90"/>
      <c r="B74" s="108"/>
      <c r="C74" s="106">
        <v>2021233115</v>
      </c>
      <c r="D74" s="25" t="s">
        <v>140</v>
      </c>
      <c r="E74" s="107" t="s">
        <v>139</v>
      </c>
      <c r="F74" s="25" t="s">
        <v>61</v>
      </c>
      <c r="G74" s="25">
        <v>2</v>
      </c>
      <c r="H74" s="4"/>
    </row>
    <row r="75" ht="17.4" spans="1:8">
      <c r="A75" s="90"/>
      <c r="B75" s="109"/>
      <c r="C75" s="25">
        <v>2021233110</v>
      </c>
      <c r="D75" s="25" t="s">
        <v>141</v>
      </c>
      <c r="E75" s="107" t="s">
        <v>142</v>
      </c>
      <c r="F75" s="25" t="s">
        <v>66</v>
      </c>
      <c r="G75" s="25">
        <v>2</v>
      </c>
      <c r="H75" s="4"/>
    </row>
    <row r="76" ht="17.4" spans="1:8">
      <c r="A76" s="90"/>
      <c r="B76" s="105" t="s">
        <v>143</v>
      </c>
      <c r="C76" s="105">
        <v>2021303211</v>
      </c>
      <c r="D76" s="105" t="s">
        <v>144</v>
      </c>
      <c r="E76" s="107" t="s">
        <v>145</v>
      </c>
      <c r="F76" s="25" t="s">
        <v>146</v>
      </c>
      <c r="G76" s="105">
        <v>10</v>
      </c>
      <c r="H76" s="4"/>
    </row>
    <row r="77" ht="17.4" spans="1:8">
      <c r="A77" s="90"/>
      <c r="B77" s="108"/>
      <c r="C77" s="108"/>
      <c r="D77" s="108"/>
      <c r="E77" s="25" t="s">
        <v>147</v>
      </c>
      <c r="F77" s="25" t="s">
        <v>146</v>
      </c>
      <c r="G77" s="108"/>
      <c r="H77" s="4"/>
    </row>
    <row r="78" ht="17.4" spans="1:8">
      <c r="A78" s="90"/>
      <c r="B78" s="108"/>
      <c r="C78" s="108"/>
      <c r="D78" s="108"/>
      <c r="E78" s="25" t="s">
        <v>148</v>
      </c>
      <c r="F78" s="25" t="s">
        <v>146</v>
      </c>
      <c r="G78" s="108"/>
      <c r="H78" s="4"/>
    </row>
    <row r="79" ht="17.4" spans="1:8">
      <c r="A79" s="90"/>
      <c r="B79" s="108"/>
      <c r="C79" s="108"/>
      <c r="D79" s="108"/>
      <c r="E79" s="25" t="s">
        <v>149</v>
      </c>
      <c r="F79" s="25" t="s">
        <v>146</v>
      </c>
      <c r="G79" s="108"/>
      <c r="H79" s="4"/>
    </row>
    <row r="80" ht="17.4" spans="1:8">
      <c r="A80" s="90"/>
      <c r="B80" s="108"/>
      <c r="C80" s="109"/>
      <c r="D80" s="109"/>
      <c r="E80" s="109" t="s">
        <v>150</v>
      </c>
      <c r="F80" s="25" t="s">
        <v>151</v>
      </c>
      <c r="G80" s="109"/>
      <c r="H80" s="4"/>
    </row>
    <row r="81" ht="17.4" spans="1:8">
      <c r="A81" s="90"/>
      <c r="B81" s="108"/>
      <c r="C81" s="105">
        <v>2021303212</v>
      </c>
      <c r="D81" s="105" t="s">
        <v>152</v>
      </c>
      <c r="E81" s="25" t="s">
        <v>148</v>
      </c>
      <c r="F81" s="25" t="s">
        <v>66</v>
      </c>
      <c r="G81" s="105">
        <v>8</v>
      </c>
      <c r="H81" s="4"/>
    </row>
    <row r="82" ht="17.4" spans="1:8">
      <c r="A82" s="90"/>
      <c r="B82" s="108"/>
      <c r="C82" s="108"/>
      <c r="D82" s="108"/>
      <c r="E82" s="25" t="s">
        <v>149</v>
      </c>
      <c r="F82" s="25" t="s">
        <v>66</v>
      </c>
      <c r="G82" s="108"/>
      <c r="H82" s="4"/>
    </row>
    <row r="83" ht="17.4" spans="1:8">
      <c r="A83" s="90"/>
      <c r="B83" s="108"/>
      <c r="C83" s="108"/>
      <c r="D83" s="108"/>
      <c r="E83" s="25" t="s">
        <v>153</v>
      </c>
      <c r="F83" s="25" t="s">
        <v>66</v>
      </c>
      <c r="G83" s="108"/>
      <c r="H83" s="4"/>
    </row>
    <row r="84" ht="17.4" spans="1:8">
      <c r="A84" s="90"/>
      <c r="B84" s="108"/>
      <c r="C84" s="109"/>
      <c r="D84" s="109"/>
      <c r="E84" s="25" t="s">
        <v>154</v>
      </c>
      <c r="F84" s="25" t="s">
        <v>66</v>
      </c>
      <c r="G84" s="109"/>
      <c r="H84" s="4"/>
    </row>
    <row r="85" ht="17.4" spans="1:8">
      <c r="A85" s="90"/>
      <c r="B85" s="108"/>
      <c r="C85" s="105">
        <v>2021303228</v>
      </c>
      <c r="D85" s="105" t="s">
        <v>155</v>
      </c>
      <c r="E85" s="25" t="s">
        <v>148</v>
      </c>
      <c r="F85" s="25" t="s">
        <v>66</v>
      </c>
      <c r="G85" s="105">
        <v>8</v>
      </c>
      <c r="H85" s="4"/>
    </row>
    <row r="86" ht="17.4" spans="1:8">
      <c r="A86" s="90"/>
      <c r="B86" s="108"/>
      <c r="C86" s="108"/>
      <c r="D86" s="108"/>
      <c r="E86" s="25" t="s">
        <v>149</v>
      </c>
      <c r="F86" s="25" t="s">
        <v>66</v>
      </c>
      <c r="G86" s="108"/>
      <c r="H86" s="4"/>
    </row>
    <row r="87" ht="17.4" spans="1:8">
      <c r="A87" s="90"/>
      <c r="B87" s="108"/>
      <c r="C87" s="108"/>
      <c r="D87" s="108"/>
      <c r="E87" s="25" t="s">
        <v>153</v>
      </c>
      <c r="F87" s="25" t="s">
        <v>66</v>
      </c>
      <c r="G87" s="108"/>
      <c r="H87" s="4"/>
    </row>
    <row r="88" ht="17.4" spans="1:8">
      <c r="A88" s="90"/>
      <c r="B88" s="108"/>
      <c r="C88" s="109"/>
      <c r="D88" s="109"/>
      <c r="E88" s="25" t="s">
        <v>154</v>
      </c>
      <c r="F88" s="25" t="s">
        <v>66</v>
      </c>
      <c r="G88" s="109"/>
      <c r="H88" s="4"/>
    </row>
    <row r="89" ht="17.4" spans="1:8">
      <c r="A89" s="90"/>
      <c r="B89" s="108"/>
      <c r="C89" s="105">
        <v>2021303231</v>
      </c>
      <c r="D89" s="105" t="s">
        <v>156</v>
      </c>
      <c r="E89" s="25" t="s">
        <v>148</v>
      </c>
      <c r="F89" s="25" t="s">
        <v>66</v>
      </c>
      <c r="G89" s="105">
        <v>4</v>
      </c>
      <c r="H89" s="4"/>
    </row>
    <row r="90" ht="17.4" spans="1:8">
      <c r="A90" s="90"/>
      <c r="B90" s="108"/>
      <c r="C90" s="109"/>
      <c r="D90" s="109"/>
      <c r="E90" s="25" t="s">
        <v>149</v>
      </c>
      <c r="F90" s="25" t="s">
        <v>66</v>
      </c>
      <c r="G90" s="109"/>
      <c r="H90" s="4"/>
    </row>
    <row r="91" ht="17.4" spans="1:8">
      <c r="A91" s="90"/>
      <c r="B91" s="108"/>
      <c r="C91" s="105">
        <v>2021303210</v>
      </c>
      <c r="D91" s="105" t="s">
        <v>157</v>
      </c>
      <c r="E91" s="25" t="s">
        <v>153</v>
      </c>
      <c r="F91" s="25" t="s">
        <v>66</v>
      </c>
      <c r="G91" s="105">
        <v>4</v>
      </c>
      <c r="H91" s="4"/>
    </row>
    <row r="92" ht="17.4" spans="1:8">
      <c r="A92" s="90"/>
      <c r="B92" s="108"/>
      <c r="C92" s="109"/>
      <c r="D92" s="109"/>
      <c r="E92" s="25" t="s">
        <v>154</v>
      </c>
      <c r="F92" s="25" t="s">
        <v>66</v>
      </c>
      <c r="G92" s="109"/>
      <c r="H92" s="4"/>
    </row>
    <row r="93" ht="17.4" spans="1:8">
      <c r="A93" s="90"/>
      <c r="B93" s="108"/>
      <c r="C93" s="25">
        <v>2021303203</v>
      </c>
      <c r="D93" s="25" t="s">
        <v>158</v>
      </c>
      <c r="E93" s="25" t="s">
        <v>154</v>
      </c>
      <c r="F93" s="25" t="s">
        <v>66</v>
      </c>
      <c r="G93" s="25">
        <v>2</v>
      </c>
      <c r="H93" s="4"/>
    </row>
    <row r="94" ht="17.4" spans="1:8">
      <c r="A94" s="90"/>
      <c r="B94" s="109"/>
      <c r="C94" s="25">
        <v>2021303208</v>
      </c>
      <c r="D94" s="25" t="s">
        <v>159</v>
      </c>
      <c r="E94" s="25" t="s">
        <v>160</v>
      </c>
      <c r="F94" s="25" t="s">
        <v>61</v>
      </c>
      <c r="G94" s="25">
        <v>2</v>
      </c>
      <c r="H94" s="4"/>
    </row>
    <row r="95" ht="17.4" spans="1:8">
      <c r="A95" s="90"/>
      <c r="B95" s="105" t="s">
        <v>161</v>
      </c>
      <c r="C95" s="25"/>
      <c r="D95" s="25"/>
      <c r="E95" s="25"/>
      <c r="F95" s="25"/>
      <c r="G95" s="25"/>
      <c r="H95" s="4"/>
    </row>
    <row r="96" ht="17.4" spans="1:8">
      <c r="A96" s="90"/>
      <c r="B96" s="108"/>
      <c r="C96" s="105">
        <v>2022293241</v>
      </c>
      <c r="D96" s="105" t="s">
        <v>162</v>
      </c>
      <c r="E96" s="25" t="s">
        <v>163</v>
      </c>
      <c r="F96" s="25" t="s">
        <v>46</v>
      </c>
      <c r="G96" s="105">
        <v>5</v>
      </c>
      <c r="H96" s="4"/>
    </row>
    <row r="97" ht="17.4" spans="1:8">
      <c r="A97" s="90"/>
      <c r="B97" s="108"/>
      <c r="C97" s="109"/>
      <c r="D97" s="109"/>
      <c r="E97" s="25" t="s">
        <v>164</v>
      </c>
      <c r="F97" s="25" t="s">
        <v>61</v>
      </c>
      <c r="G97" s="109"/>
      <c r="H97" s="4"/>
    </row>
    <row r="98" ht="17.4" spans="1:8">
      <c r="A98" s="90"/>
      <c r="B98" s="108"/>
      <c r="C98" s="25">
        <v>2022293211</v>
      </c>
      <c r="D98" s="25" t="s">
        <v>165</v>
      </c>
      <c r="E98" s="25" t="s">
        <v>166</v>
      </c>
      <c r="F98" s="25" t="s">
        <v>136</v>
      </c>
      <c r="G98" s="105">
        <v>3</v>
      </c>
      <c r="H98" s="4"/>
    </row>
    <row r="99" ht="17.4" spans="1:8">
      <c r="A99" s="90"/>
      <c r="B99" s="109"/>
      <c r="C99" s="25">
        <v>2022293242</v>
      </c>
      <c r="D99" s="25" t="s">
        <v>167</v>
      </c>
      <c r="E99" s="25" t="s">
        <v>164</v>
      </c>
      <c r="F99" s="25" t="s">
        <v>61</v>
      </c>
      <c r="G99" s="25">
        <v>2</v>
      </c>
      <c r="H99" s="4"/>
    </row>
    <row r="100" ht="17.4" spans="1:8">
      <c r="A100" s="90"/>
      <c r="B100" s="105" t="s">
        <v>168</v>
      </c>
      <c r="C100" s="105">
        <v>2020303433</v>
      </c>
      <c r="D100" s="105" t="s">
        <v>169</v>
      </c>
      <c r="E100" s="25" t="s">
        <v>170</v>
      </c>
      <c r="F100" s="25" t="s">
        <v>59</v>
      </c>
      <c r="G100" s="105">
        <v>23</v>
      </c>
      <c r="H100" s="4"/>
    </row>
    <row r="101" ht="17.4" spans="1:8">
      <c r="A101" s="90"/>
      <c r="B101" s="108"/>
      <c r="C101" s="108"/>
      <c r="D101" s="108"/>
      <c r="E101" s="25" t="s">
        <v>171</v>
      </c>
      <c r="F101" s="25" t="s">
        <v>59</v>
      </c>
      <c r="G101" s="108"/>
      <c r="H101" s="4"/>
    </row>
    <row r="102" ht="17.4" spans="1:8">
      <c r="A102" s="90"/>
      <c r="B102" s="108"/>
      <c r="C102" s="108"/>
      <c r="D102" s="108"/>
      <c r="E102" s="25" t="s">
        <v>172</v>
      </c>
      <c r="F102" s="25" t="s">
        <v>61</v>
      </c>
      <c r="G102" s="108"/>
      <c r="H102" s="4"/>
    </row>
    <row r="103" ht="17.4" spans="1:8">
      <c r="A103" s="90"/>
      <c r="B103" s="108"/>
      <c r="C103" s="108"/>
      <c r="D103" s="108"/>
      <c r="E103" s="25" t="s">
        <v>173</v>
      </c>
      <c r="F103" s="25" t="s">
        <v>52</v>
      </c>
      <c r="G103" s="108"/>
      <c r="H103" s="4"/>
    </row>
    <row r="104" ht="17.4" spans="1:8">
      <c r="A104" s="90"/>
      <c r="B104" s="108"/>
      <c r="C104" s="108"/>
      <c r="D104" s="108"/>
      <c r="E104" s="25" t="s">
        <v>174</v>
      </c>
      <c r="F104" s="25" t="s">
        <v>61</v>
      </c>
      <c r="G104" s="108"/>
      <c r="H104" s="4"/>
    </row>
    <row r="105" ht="17.4" spans="1:8">
      <c r="A105" s="90"/>
      <c r="B105" s="108"/>
      <c r="C105" s="108"/>
      <c r="D105" s="108"/>
      <c r="E105" s="25" t="s">
        <v>175</v>
      </c>
      <c r="F105" s="25" t="s">
        <v>61</v>
      </c>
      <c r="G105" s="108"/>
      <c r="H105" s="4"/>
    </row>
    <row r="106" ht="17.4" spans="1:8">
      <c r="A106" s="90"/>
      <c r="B106" s="108"/>
      <c r="C106" s="108"/>
      <c r="D106" s="108"/>
      <c r="E106" s="25" t="s">
        <v>176</v>
      </c>
      <c r="F106" s="25" t="s">
        <v>119</v>
      </c>
      <c r="G106" s="108"/>
      <c r="H106" s="4"/>
    </row>
    <row r="107" ht="17.4" spans="1:8">
      <c r="A107" s="90"/>
      <c r="B107" s="108"/>
      <c r="C107" s="108"/>
      <c r="D107" s="108"/>
      <c r="E107" s="25" t="s">
        <v>177</v>
      </c>
      <c r="F107" s="25" t="s">
        <v>178</v>
      </c>
      <c r="G107" s="108"/>
      <c r="H107" s="4"/>
    </row>
    <row r="108" ht="17.4" spans="1:8">
      <c r="A108" s="90"/>
      <c r="B108" s="108"/>
      <c r="C108" s="108"/>
      <c r="D108" s="108"/>
      <c r="E108" s="25" t="s">
        <v>147</v>
      </c>
      <c r="F108" s="25" t="s">
        <v>113</v>
      </c>
      <c r="G108" s="108"/>
      <c r="H108" s="4"/>
    </row>
    <row r="109" ht="17.4" spans="1:8">
      <c r="A109" s="90"/>
      <c r="B109" s="108"/>
      <c r="C109" s="109"/>
      <c r="D109" s="109"/>
      <c r="E109" s="25" t="s">
        <v>176</v>
      </c>
      <c r="F109" s="25" t="s">
        <v>66</v>
      </c>
      <c r="G109" s="109"/>
      <c r="H109" s="4"/>
    </row>
    <row r="110" ht="17.4" spans="1:8">
      <c r="A110" s="90"/>
      <c r="B110" s="109"/>
      <c r="C110" s="25">
        <v>2022303112</v>
      </c>
      <c r="D110" s="25" t="s">
        <v>179</v>
      </c>
      <c r="E110" s="25" t="s">
        <v>147</v>
      </c>
      <c r="F110" s="25" t="s">
        <v>113</v>
      </c>
      <c r="G110" s="105">
        <v>2</v>
      </c>
      <c r="H110" s="4"/>
    </row>
    <row r="111" ht="17.4" spans="1:8">
      <c r="A111" s="90"/>
      <c r="B111" s="105" t="s">
        <v>180</v>
      </c>
      <c r="C111" s="105">
        <v>2022293329</v>
      </c>
      <c r="D111" s="105" t="s">
        <v>181</v>
      </c>
      <c r="E111" s="105" t="s">
        <v>51</v>
      </c>
      <c r="F111" s="25" t="s">
        <v>113</v>
      </c>
      <c r="G111" s="105">
        <v>4</v>
      </c>
      <c r="H111" s="4"/>
    </row>
    <row r="112" ht="17.4" spans="1:8">
      <c r="A112" s="90"/>
      <c r="B112" s="109"/>
      <c r="C112" s="109"/>
      <c r="D112" s="109"/>
      <c r="E112" s="109"/>
      <c r="F112" s="25" t="s">
        <v>66</v>
      </c>
      <c r="G112" s="109"/>
      <c r="H112" s="4"/>
    </row>
    <row r="113" ht="17.4" spans="1:8">
      <c r="A113" s="90"/>
      <c r="B113" s="105" t="s">
        <v>182</v>
      </c>
      <c r="C113" s="105">
        <v>2022303226</v>
      </c>
      <c r="D113" s="105" t="s">
        <v>183</v>
      </c>
      <c r="E113" s="25" t="s">
        <v>176</v>
      </c>
      <c r="F113" s="25" t="s">
        <v>113</v>
      </c>
      <c r="G113" s="105">
        <v>8</v>
      </c>
      <c r="H113" s="4"/>
    </row>
    <row r="114" ht="17.4" spans="1:8">
      <c r="A114" s="90"/>
      <c r="B114" s="108"/>
      <c r="C114" s="108"/>
      <c r="D114" s="108"/>
      <c r="E114" s="25" t="s">
        <v>177</v>
      </c>
      <c r="F114" s="25" t="s">
        <v>184</v>
      </c>
      <c r="G114" s="108"/>
      <c r="H114" s="4"/>
    </row>
    <row r="115" ht="17.4" spans="1:8">
      <c r="A115" s="90"/>
      <c r="B115" s="109"/>
      <c r="C115" s="109"/>
      <c r="D115" s="109"/>
      <c r="E115" s="25" t="s">
        <v>172</v>
      </c>
      <c r="F115" s="25" t="s">
        <v>61</v>
      </c>
      <c r="G115" s="109"/>
      <c r="H115" s="4"/>
    </row>
    <row r="116" ht="17.4" spans="1:8">
      <c r="A116" s="90"/>
      <c r="B116" s="105" t="s">
        <v>185</v>
      </c>
      <c r="C116" s="105">
        <v>2023293309</v>
      </c>
      <c r="D116" s="105" t="s">
        <v>186</v>
      </c>
      <c r="E116" s="25" t="s">
        <v>187</v>
      </c>
      <c r="F116" s="25" t="s">
        <v>100</v>
      </c>
      <c r="G116" s="105">
        <v>18</v>
      </c>
      <c r="H116" s="4"/>
    </row>
    <row r="117" ht="17.4" spans="1:8">
      <c r="A117" s="90"/>
      <c r="B117" s="108"/>
      <c r="C117" s="108"/>
      <c r="D117" s="108"/>
      <c r="E117" s="25" t="s">
        <v>188</v>
      </c>
      <c r="F117" s="25" t="s">
        <v>151</v>
      </c>
      <c r="G117" s="108"/>
      <c r="H117" s="4"/>
    </row>
    <row r="118" ht="17.4" spans="1:8">
      <c r="A118" s="90"/>
      <c r="B118" s="108"/>
      <c r="C118" s="108"/>
      <c r="D118" s="108"/>
      <c r="E118" s="25" t="s">
        <v>189</v>
      </c>
      <c r="F118" s="25" t="s">
        <v>151</v>
      </c>
      <c r="G118" s="108"/>
      <c r="H118" s="4"/>
    </row>
    <row r="119" ht="17.4" spans="1:8">
      <c r="A119" s="90"/>
      <c r="B119" s="108"/>
      <c r="C119" s="108"/>
      <c r="D119" s="108"/>
      <c r="E119" s="25" t="s">
        <v>51</v>
      </c>
      <c r="F119" s="25" t="s">
        <v>46</v>
      </c>
      <c r="G119" s="108"/>
      <c r="H119" s="4"/>
    </row>
    <row r="120" ht="17.4" spans="1:8">
      <c r="A120" s="90"/>
      <c r="B120" s="108"/>
      <c r="C120" s="108"/>
      <c r="D120" s="108"/>
      <c r="E120" s="25" t="s">
        <v>189</v>
      </c>
      <c r="F120" s="25" t="s">
        <v>66</v>
      </c>
      <c r="G120" s="108"/>
      <c r="H120" s="4"/>
    </row>
    <row r="121" ht="17.4" spans="1:8">
      <c r="A121" s="90"/>
      <c r="B121" s="108"/>
      <c r="C121" s="108"/>
      <c r="D121" s="108"/>
      <c r="E121" s="25" t="s">
        <v>190</v>
      </c>
      <c r="F121" s="25" t="s">
        <v>136</v>
      </c>
      <c r="G121" s="108"/>
      <c r="H121" s="4"/>
    </row>
    <row r="122" ht="17.4" spans="1:8">
      <c r="A122" s="90"/>
      <c r="B122" s="108"/>
      <c r="C122" s="109"/>
      <c r="D122" s="109"/>
      <c r="E122" s="25" t="s">
        <v>45</v>
      </c>
      <c r="F122" s="25" t="s">
        <v>52</v>
      </c>
      <c r="G122" s="109"/>
      <c r="H122" s="4"/>
    </row>
    <row r="123" ht="17.4" spans="1:8">
      <c r="A123" s="90"/>
      <c r="B123" s="108"/>
      <c r="C123" s="105">
        <v>2023293319</v>
      </c>
      <c r="D123" s="105" t="s">
        <v>191</v>
      </c>
      <c r="E123" s="25" t="s">
        <v>189</v>
      </c>
      <c r="F123" s="25" t="s">
        <v>66</v>
      </c>
      <c r="G123" s="105">
        <v>5</v>
      </c>
      <c r="H123" s="4"/>
    </row>
    <row r="124" ht="17.4" spans="1:8">
      <c r="A124" s="90"/>
      <c r="B124" s="109"/>
      <c r="C124" s="109"/>
      <c r="D124" s="109"/>
      <c r="E124" s="25" t="s">
        <v>190</v>
      </c>
      <c r="F124" s="25" t="s">
        <v>136</v>
      </c>
      <c r="G124" s="109"/>
      <c r="H124" s="4"/>
    </row>
    <row r="125" ht="17.4" spans="1:8">
      <c r="A125" s="90"/>
      <c r="B125" s="105" t="s">
        <v>192</v>
      </c>
      <c r="C125" s="25">
        <v>2023233220</v>
      </c>
      <c r="D125" s="25" t="s">
        <v>193</v>
      </c>
      <c r="E125" s="25" t="s">
        <v>194</v>
      </c>
      <c r="F125" s="25" t="s">
        <v>61</v>
      </c>
      <c r="G125" s="25">
        <v>2</v>
      </c>
      <c r="H125" s="4"/>
    </row>
    <row r="126" ht="17.4" spans="1:8">
      <c r="A126" s="90"/>
      <c r="B126" s="108"/>
      <c r="C126" s="105">
        <v>2023233229</v>
      </c>
      <c r="D126" s="105" t="s">
        <v>195</v>
      </c>
      <c r="E126" s="25" t="s">
        <v>51</v>
      </c>
      <c r="F126" s="25" t="s">
        <v>46</v>
      </c>
      <c r="G126" s="105">
        <v>12</v>
      </c>
      <c r="H126" s="4"/>
    </row>
    <row r="127" ht="17.4" spans="1:8">
      <c r="A127" s="90"/>
      <c r="B127" s="108"/>
      <c r="C127" s="108"/>
      <c r="D127" s="108"/>
      <c r="E127" s="25" t="s">
        <v>196</v>
      </c>
      <c r="F127" s="25" t="s">
        <v>66</v>
      </c>
      <c r="G127" s="108"/>
      <c r="H127" s="4"/>
    </row>
    <row r="128" ht="17.4" spans="1:8">
      <c r="A128" s="90"/>
      <c r="B128" s="108"/>
      <c r="C128" s="108"/>
      <c r="D128" s="108"/>
      <c r="E128" s="25" t="s">
        <v>197</v>
      </c>
      <c r="F128" s="25" t="s">
        <v>66</v>
      </c>
      <c r="G128" s="108"/>
      <c r="H128" s="4"/>
    </row>
    <row r="129" ht="17.4" spans="1:8">
      <c r="A129" s="90"/>
      <c r="B129" s="108"/>
      <c r="C129" s="108"/>
      <c r="D129" s="108"/>
      <c r="E129" s="25" t="s">
        <v>198</v>
      </c>
      <c r="F129" s="25" t="s">
        <v>66</v>
      </c>
      <c r="G129" s="108"/>
      <c r="H129" s="4"/>
    </row>
    <row r="130" ht="17.4" spans="1:8">
      <c r="A130" s="90"/>
      <c r="B130" s="108"/>
      <c r="C130" s="109"/>
      <c r="D130" s="109"/>
      <c r="E130" s="25" t="s">
        <v>199</v>
      </c>
      <c r="F130" s="25" t="s">
        <v>136</v>
      </c>
      <c r="G130" s="109"/>
      <c r="H130" s="4"/>
    </row>
    <row r="131" ht="17.4" spans="1:8">
      <c r="A131" s="90"/>
      <c r="B131" s="108"/>
      <c r="C131" s="105">
        <v>2023233233</v>
      </c>
      <c r="D131" s="105" t="s">
        <v>200</v>
      </c>
      <c r="E131" s="25" t="s">
        <v>51</v>
      </c>
      <c r="F131" s="25" t="s">
        <v>46</v>
      </c>
      <c r="G131" s="105">
        <v>12</v>
      </c>
      <c r="H131" s="4"/>
    </row>
    <row r="132" ht="17.4" spans="1:8">
      <c r="A132" s="90"/>
      <c r="B132" s="108"/>
      <c r="C132" s="108"/>
      <c r="D132" s="108"/>
      <c r="E132" s="25" t="s">
        <v>196</v>
      </c>
      <c r="F132" s="25" t="s">
        <v>66</v>
      </c>
      <c r="G132" s="108"/>
      <c r="H132" s="4"/>
    </row>
    <row r="133" ht="17.4" spans="1:8">
      <c r="A133" s="90"/>
      <c r="B133" s="108"/>
      <c r="C133" s="108"/>
      <c r="D133" s="108"/>
      <c r="E133" s="25" t="s">
        <v>197</v>
      </c>
      <c r="F133" s="25" t="s">
        <v>66</v>
      </c>
      <c r="G133" s="108"/>
      <c r="H133" s="4"/>
    </row>
    <row r="134" ht="17.4" spans="1:8">
      <c r="A134" s="90"/>
      <c r="B134" s="108"/>
      <c r="C134" s="108"/>
      <c r="D134" s="108"/>
      <c r="E134" s="25" t="s">
        <v>198</v>
      </c>
      <c r="F134" s="25" t="s">
        <v>66</v>
      </c>
      <c r="G134" s="108"/>
      <c r="H134" s="4"/>
    </row>
    <row r="135" ht="17.4" spans="1:8">
      <c r="A135" s="90"/>
      <c r="B135" s="108"/>
      <c r="C135" s="109"/>
      <c r="D135" s="109"/>
      <c r="E135" s="25" t="s">
        <v>199</v>
      </c>
      <c r="F135" s="25" t="s">
        <v>136</v>
      </c>
      <c r="G135" s="109"/>
      <c r="H135" s="4"/>
    </row>
    <row r="136" ht="17.4" spans="1:8">
      <c r="A136" s="90"/>
      <c r="B136" s="108"/>
      <c r="C136" s="105">
        <v>2023233230</v>
      </c>
      <c r="D136" s="105" t="s">
        <v>201</v>
      </c>
      <c r="E136" s="25" t="s">
        <v>51</v>
      </c>
      <c r="F136" s="25" t="s">
        <v>46</v>
      </c>
      <c r="G136" s="105">
        <v>12</v>
      </c>
      <c r="H136" s="4"/>
    </row>
    <row r="137" ht="17.4" spans="1:8">
      <c r="A137" s="90"/>
      <c r="B137" s="108"/>
      <c r="C137" s="108"/>
      <c r="D137" s="108"/>
      <c r="E137" s="25" t="s">
        <v>196</v>
      </c>
      <c r="F137" s="25" t="s">
        <v>66</v>
      </c>
      <c r="G137" s="108"/>
      <c r="H137" s="4"/>
    </row>
    <row r="138" ht="17.4" spans="1:8">
      <c r="A138" s="90"/>
      <c r="B138" s="108"/>
      <c r="C138" s="108"/>
      <c r="D138" s="108"/>
      <c r="E138" s="25" t="s">
        <v>197</v>
      </c>
      <c r="F138" s="25" t="s">
        <v>66</v>
      </c>
      <c r="G138" s="108"/>
      <c r="H138" s="4"/>
    </row>
    <row r="139" ht="17.4" spans="1:8">
      <c r="A139" s="90"/>
      <c r="B139" s="108"/>
      <c r="C139" s="108"/>
      <c r="D139" s="108"/>
      <c r="E139" s="25" t="s">
        <v>198</v>
      </c>
      <c r="F139" s="25" t="s">
        <v>66</v>
      </c>
      <c r="G139" s="108"/>
      <c r="H139" s="4"/>
    </row>
    <row r="140" ht="17.4" spans="1:8">
      <c r="A140" s="90"/>
      <c r="B140" s="108"/>
      <c r="C140" s="109"/>
      <c r="D140" s="109"/>
      <c r="E140" s="25" t="s">
        <v>199</v>
      </c>
      <c r="F140" s="25" t="s">
        <v>136</v>
      </c>
      <c r="G140" s="109"/>
      <c r="H140" s="4"/>
    </row>
    <row r="141" ht="17.4" spans="1:8">
      <c r="A141" s="90"/>
      <c r="B141" s="108"/>
      <c r="C141" s="105">
        <v>2023233216</v>
      </c>
      <c r="D141" s="105" t="s">
        <v>202</v>
      </c>
      <c r="E141" s="25" t="s">
        <v>51</v>
      </c>
      <c r="F141" s="25" t="s">
        <v>46</v>
      </c>
      <c r="G141" s="105">
        <v>12</v>
      </c>
      <c r="H141" s="4"/>
    </row>
    <row r="142" ht="17.4" spans="1:8">
      <c r="A142" s="90"/>
      <c r="B142" s="108"/>
      <c r="C142" s="108"/>
      <c r="D142" s="108"/>
      <c r="E142" s="25" t="s">
        <v>196</v>
      </c>
      <c r="F142" s="25" t="s">
        <v>66</v>
      </c>
      <c r="G142" s="108"/>
      <c r="H142" s="4"/>
    </row>
    <row r="143" ht="17.4" spans="1:8">
      <c r="A143" s="90"/>
      <c r="B143" s="108"/>
      <c r="C143" s="108"/>
      <c r="D143" s="108"/>
      <c r="E143" s="25" t="s">
        <v>197</v>
      </c>
      <c r="F143" s="25" t="s">
        <v>66</v>
      </c>
      <c r="G143" s="108"/>
      <c r="H143" s="4"/>
    </row>
    <row r="144" ht="17.4" spans="1:8">
      <c r="A144" s="90"/>
      <c r="B144" s="108"/>
      <c r="C144" s="108"/>
      <c r="D144" s="108"/>
      <c r="E144" s="25" t="s">
        <v>198</v>
      </c>
      <c r="F144" s="25" t="s">
        <v>66</v>
      </c>
      <c r="G144" s="108"/>
      <c r="H144" s="4"/>
    </row>
    <row r="145" ht="17.4" spans="1:8">
      <c r="A145" s="90"/>
      <c r="B145" s="108"/>
      <c r="C145" s="109"/>
      <c r="D145" s="109"/>
      <c r="E145" s="25" t="s">
        <v>199</v>
      </c>
      <c r="F145" s="25" t="s">
        <v>136</v>
      </c>
      <c r="G145" s="109"/>
      <c r="H145" s="4"/>
    </row>
    <row r="146" ht="17.4" spans="1:8">
      <c r="A146" s="90"/>
      <c r="B146" s="108"/>
      <c r="C146" s="105">
        <v>2023233232</v>
      </c>
      <c r="D146" s="105" t="s">
        <v>203</v>
      </c>
      <c r="E146" s="25" t="s">
        <v>196</v>
      </c>
      <c r="F146" s="25" t="s">
        <v>66</v>
      </c>
      <c r="G146" s="105">
        <v>10</v>
      </c>
      <c r="H146" s="4"/>
    </row>
    <row r="147" ht="17.4" spans="1:8">
      <c r="A147" s="90"/>
      <c r="B147" s="108"/>
      <c r="C147" s="108"/>
      <c r="D147" s="108"/>
      <c r="E147" s="25" t="s">
        <v>197</v>
      </c>
      <c r="F147" s="25" t="s">
        <v>66</v>
      </c>
      <c r="G147" s="108"/>
      <c r="H147" s="4"/>
    </row>
    <row r="148" ht="17.4" spans="1:8">
      <c r="A148" s="90"/>
      <c r="B148" s="108"/>
      <c r="C148" s="108"/>
      <c r="D148" s="108"/>
      <c r="E148" s="25" t="s">
        <v>198</v>
      </c>
      <c r="F148" s="25" t="s">
        <v>66</v>
      </c>
      <c r="G148" s="108"/>
      <c r="H148" s="4"/>
    </row>
    <row r="149" ht="17.4" spans="1:8">
      <c r="A149" s="90"/>
      <c r="B149" s="108"/>
      <c r="C149" s="109"/>
      <c r="D149" s="109"/>
      <c r="E149" s="25" t="s">
        <v>199</v>
      </c>
      <c r="F149" s="25" t="s">
        <v>136</v>
      </c>
      <c r="G149" s="109"/>
      <c r="H149" s="4"/>
    </row>
    <row r="150" ht="17.4" spans="1:8">
      <c r="A150" s="90"/>
      <c r="B150" s="108"/>
      <c r="C150" s="105">
        <v>2023233219</v>
      </c>
      <c r="D150" s="105" t="s">
        <v>204</v>
      </c>
      <c r="E150" s="25" t="s">
        <v>196</v>
      </c>
      <c r="F150" s="25" t="s">
        <v>66</v>
      </c>
      <c r="G150" s="105">
        <v>10</v>
      </c>
      <c r="H150" s="4"/>
    </row>
    <row r="151" ht="17.4" spans="1:8">
      <c r="A151" s="90"/>
      <c r="B151" s="108"/>
      <c r="C151" s="108"/>
      <c r="D151" s="108"/>
      <c r="E151" s="25" t="s">
        <v>197</v>
      </c>
      <c r="F151" s="25" t="s">
        <v>66</v>
      </c>
      <c r="G151" s="108"/>
      <c r="H151" s="4"/>
    </row>
    <row r="152" ht="17.4" spans="1:8">
      <c r="A152" s="90"/>
      <c r="B152" s="108"/>
      <c r="C152" s="108"/>
      <c r="D152" s="108"/>
      <c r="E152" s="25" t="s">
        <v>198</v>
      </c>
      <c r="F152" s="25" t="s">
        <v>66</v>
      </c>
      <c r="G152" s="108"/>
      <c r="H152" s="4"/>
    </row>
    <row r="153" ht="17.4" spans="1:8">
      <c r="A153" s="90"/>
      <c r="B153" s="108"/>
      <c r="C153" s="109"/>
      <c r="D153" s="109"/>
      <c r="E153" s="25" t="s">
        <v>199</v>
      </c>
      <c r="F153" s="25" t="s">
        <v>136</v>
      </c>
      <c r="G153" s="109"/>
      <c r="H153" s="4"/>
    </row>
    <row r="154" ht="17.4" spans="1:8">
      <c r="A154" s="90"/>
      <c r="B154" s="108"/>
      <c r="C154" s="105">
        <v>2023233215</v>
      </c>
      <c r="D154" s="105" t="s">
        <v>205</v>
      </c>
      <c r="E154" s="25" t="s">
        <v>114</v>
      </c>
      <c r="F154" s="25" t="s">
        <v>146</v>
      </c>
      <c r="G154" s="105">
        <v>7</v>
      </c>
      <c r="H154" s="4"/>
    </row>
    <row r="155" ht="17.4" spans="1:8">
      <c r="A155" s="90"/>
      <c r="B155" s="108"/>
      <c r="C155" s="108"/>
      <c r="D155" s="108"/>
      <c r="E155" s="25" t="s">
        <v>109</v>
      </c>
      <c r="F155" s="25" t="s">
        <v>100</v>
      </c>
      <c r="G155" s="108"/>
      <c r="H155" s="4"/>
    </row>
    <row r="156" ht="17.4" spans="1:8">
      <c r="A156" s="90"/>
      <c r="B156" s="109"/>
      <c r="C156" s="109"/>
      <c r="D156" s="108"/>
      <c r="E156" s="25" t="s">
        <v>196</v>
      </c>
      <c r="F156" s="25" t="s">
        <v>146</v>
      </c>
      <c r="G156" s="109"/>
      <c r="H156" s="4"/>
    </row>
    <row r="157" ht="17.4" spans="1:8">
      <c r="A157" s="90"/>
      <c r="B157" s="105" t="s">
        <v>206</v>
      </c>
      <c r="C157" s="25">
        <v>2023233124</v>
      </c>
      <c r="D157" s="109" t="s">
        <v>207</v>
      </c>
      <c r="E157" s="25" t="s">
        <v>51</v>
      </c>
      <c r="F157" s="25" t="s">
        <v>46</v>
      </c>
      <c r="G157" s="25">
        <v>3</v>
      </c>
      <c r="H157" s="4"/>
    </row>
    <row r="158" ht="17.4" spans="1:8">
      <c r="A158" s="90"/>
      <c r="B158" s="108"/>
      <c r="C158" s="25">
        <v>2023233118</v>
      </c>
      <c r="D158" s="25" t="s">
        <v>208</v>
      </c>
      <c r="E158" s="25" t="s">
        <v>197</v>
      </c>
      <c r="F158" s="25" t="s">
        <v>113</v>
      </c>
      <c r="G158" s="25">
        <v>2</v>
      </c>
      <c r="H158" s="4"/>
    </row>
    <row r="159" ht="17.4" spans="1:8">
      <c r="A159" s="90"/>
      <c r="B159" s="108"/>
      <c r="C159" s="105">
        <v>2023233112</v>
      </c>
      <c r="D159" s="105" t="s">
        <v>209</v>
      </c>
      <c r="E159" s="25" t="s">
        <v>199</v>
      </c>
      <c r="F159" s="25" t="s">
        <v>46</v>
      </c>
      <c r="G159" s="105">
        <v>7</v>
      </c>
      <c r="H159" s="4"/>
    </row>
    <row r="160" ht="17.4" spans="1:8">
      <c r="A160" s="90"/>
      <c r="B160" s="108"/>
      <c r="C160" s="108"/>
      <c r="D160" s="108"/>
      <c r="E160" s="25" t="s">
        <v>196</v>
      </c>
      <c r="F160" s="25" t="s">
        <v>66</v>
      </c>
      <c r="G160" s="108"/>
      <c r="H160" s="4"/>
    </row>
    <row r="161" ht="17.4" spans="1:8">
      <c r="A161" s="90"/>
      <c r="B161" s="108"/>
      <c r="C161" s="109"/>
      <c r="D161" s="109"/>
      <c r="E161" s="25" t="s">
        <v>198</v>
      </c>
      <c r="F161" s="25" t="s">
        <v>66</v>
      </c>
      <c r="G161" s="109"/>
      <c r="H161" s="4"/>
    </row>
    <row r="162" ht="17.4" spans="1:8">
      <c r="A162" s="90"/>
      <c r="B162" s="109"/>
      <c r="C162" s="25">
        <v>2023233120</v>
      </c>
      <c r="D162" s="25" t="s">
        <v>210</v>
      </c>
      <c r="E162" s="25" t="s">
        <v>194</v>
      </c>
      <c r="F162" s="25" t="s">
        <v>61</v>
      </c>
      <c r="G162" s="25">
        <v>2</v>
      </c>
      <c r="H162" s="4"/>
    </row>
    <row r="163" ht="17.4" spans="1:8">
      <c r="A163" s="90"/>
      <c r="B163" s="105" t="s">
        <v>211</v>
      </c>
      <c r="C163" s="105">
        <v>2023303226</v>
      </c>
      <c r="D163" s="105" t="s">
        <v>212</v>
      </c>
      <c r="E163" s="25" t="s">
        <v>213</v>
      </c>
      <c r="F163" s="25" t="s">
        <v>146</v>
      </c>
      <c r="G163" s="105">
        <v>16</v>
      </c>
      <c r="H163" s="4"/>
    </row>
    <row r="164" ht="17.4" spans="1:8">
      <c r="A164" s="90"/>
      <c r="B164" s="108"/>
      <c r="C164" s="108"/>
      <c r="D164" s="108"/>
      <c r="E164" s="25" t="s">
        <v>51</v>
      </c>
      <c r="F164" s="25" t="s">
        <v>100</v>
      </c>
      <c r="G164" s="108"/>
      <c r="H164" s="4"/>
    </row>
    <row r="165" ht="17.4" spans="1:8">
      <c r="A165" s="90"/>
      <c r="B165" s="108"/>
      <c r="C165" s="108"/>
      <c r="D165" s="108"/>
      <c r="E165" s="25" t="s">
        <v>214</v>
      </c>
      <c r="F165" s="25" t="s">
        <v>66</v>
      </c>
      <c r="G165" s="108"/>
      <c r="H165" s="4"/>
    </row>
    <row r="166" ht="17.4" spans="1:8">
      <c r="A166" s="90"/>
      <c r="B166" s="108"/>
      <c r="C166" s="108"/>
      <c r="D166" s="108"/>
      <c r="E166" s="25" t="s">
        <v>215</v>
      </c>
      <c r="F166" s="25" t="s">
        <v>66</v>
      </c>
      <c r="G166" s="108"/>
      <c r="H166" s="4"/>
    </row>
    <row r="167" ht="17.4" spans="1:8">
      <c r="A167" s="90"/>
      <c r="B167" s="108"/>
      <c r="C167" s="108"/>
      <c r="D167" s="108"/>
      <c r="E167" s="25" t="s">
        <v>216</v>
      </c>
      <c r="F167" s="25" t="s">
        <v>61</v>
      </c>
      <c r="G167" s="108"/>
      <c r="H167" s="4"/>
    </row>
    <row r="168" ht="17.4" spans="1:8">
      <c r="A168" s="90"/>
      <c r="B168" s="108"/>
      <c r="C168" s="108"/>
      <c r="D168" s="108"/>
      <c r="E168" s="25" t="s">
        <v>217</v>
      </c>
      <c r="F168" s="25" t="s">
        <v>52</v>
      </c>
      <c r="G168" s="108"/>
      <c r="H168" s="4"/>
    </row>
    <row r="169" ht="17.4" spans="1:8">
      <c r="A169" s="90"/>
      <c r="B169" s="108"/>
      <c r="C169" s="109"/>
      <c r="D169" s="109"/>
      <c r="E169" s="25" t="s">
        <v>118</v>
      </c>
      <c r="F169" s="25" t="s">
        <v>61</v>
      </c>
      <c r="G169" s="109"/>
      <c r="H169" s="4"/>
    </row>
    <row r="170" ht="17.4" spans="1:8">
      <c r="A170" s="90"/>
      <c r="B170" s="108"/>
      <c r="C170" s="105">
        <v>2023303236</v>
      </c>
      <c r="D170" s="105" t="s">
        <v>218</v>
      </c>
      <c r="E170" s="25" t="s">
        <v>214</v>
      </c>
      <c r="F170" s="25" t="s">
        <v>66</v>
      </c>
      <c r="G170" s="105">
        <v>4</v>
      </c>
      <c r="H170" s="4"/>
    </row>
    <row r="171" ht="17.4" spans="1:8">
      <c r="A171" s="90"/>
      <c r="B171" s="109"/>
      <c r="C171" s="109"/>
      <c r="D171" s="109"/>
      <c r="E171" s="25" t="s">
        <v>215</v>
      </c>
      <c r="F171" s="25" t="s">
        <v>66</v>
      </c>
      <c r="G171" s="109"/>
      <c r="H171" s="4"/>
    </row>
    <row r="172" ht="17.4" spans="1:8">
      <c r="A172" s="18" t="s">
        <v>5</v>
      </c>
      <c r="B172" s="18" t="s">
        <v>219</v>
      </c>
      <c r="C172" s="3">
        <v>2023214124</v>
      </c>
      <c r="D172" s="3" t="s">
        <v>220</v>
      </c>
      <c r="E172" s="3" t="s">
        <v>221</v>
      </c>
      <c r="F172" s="3" t="s">
        <v>113</v>
      </c>
      <c r="G172" s="3">
        <v>2</v>
      </c>
      <c r="H172" s="4"/>
    </row>
    <row r="173" ht="17.4" spans="1:8">
      <c r="A173" s="19"/>
      <c r="B173" s="21"/>
      <c r="C173" s="3">
        <v>2023214133</v>
      </c>
      <c r="D173" s="3" t="s">
        <v>222</v>
      </c>
      <c r="E173" s="3" t="s">
        <v>223</v>
      </c>
      <c r="F173" s="3" t="s">
        <v>52</v>
      </c>
      <c r="G173" s="3">
        <v>3</v>
      </c>
      <c r="H173" s="4"/>
    </row>
    <row r="174" ht="17.4" spans="1:8">
      <c r="A174" s="19"/>
      <c r="B174" s="18" t="s">
        <v>224</v>
      </c>
      <c r="C174" s="18">
        <v>2023214212</v>
      </c>
      <c r="D174" s="18" t="s">
        <v>225</v>
      </c>
      <c r="E174" s="3" t="s">
        <v>226</v>
      </c>
      <c r="F174" s="3" t="s">
        <v>83</v>
      </c>
      <c r="G174" s="18">
        <v>14</v>
      </c>
      <c r="H174" s="4"/>
    </row>
    <row r="175" ht="17.4" spans="1:8">
      <c r="A175" s="19"/>
      <c r="B175" s="19"/>
      <c r="C175" s="19"/>
      <c r="D175" s="19"/>
      <c r="E175" s="3" t="s">
        <v>51</v>
      </c>
      <c r="F175" s="3" t="s">
        <v>46</v>
      </c>
      <c r="G175" s="19"/>
      <c r="H175" s="4"/>
    </row>
    <row r="176" ht="17.4" spans="1:8">
      <c r="A176" s="19"/>
      <c r="B176" s="19"/>
      <c r="C176" s="19"/>
      <c r="D176" s="19"/>
      <c r="E176" s="3" t="s">
        <v>227</v>
      </c>
      <c r="F176" s="3" t="s">
        <v>136</v>
      </c>
      <c r="G176" s="19"/>
      <c r="H176" s="4"/>
    </row>
    <row r="177" ht="17.4" spans="1:8">
      <c r="A177" s="19"/>
      <c r="B177" s="19"/>
      <c r="C177" s="19"/>
      <c r="D177" s="19"/>
      <c r="E177" s="3" t="s">
        <v>221</v>
      </c>
      <c r="F177" s="3" t="s">
        <v>66</v>
      </c>
      <c r="G177" s="19"/>
      <c r="H177" s="4"/>
    </row>
    <row r="178" ht="17.4" spans="1:8">
      <c r="A178" s="19"/>
      <c r="B178" s="21"/>
      <c r="C178" s="21"/>
      <c r="D178" s="21"/>
      <c r="E178" s="3" t="s">
        <v>223</v>
      </c>
      <c r="F178" s="3" t="s">
        <v>52</v>
      </c>
      <c r="G178" s="21"/>
      <c r="H178" s="4"/>
    </row>
    <row r="179" ht="17.4" spans="1:8">
      <c r="A179" s="19"/>
      <c r="B179" s="18" t="s">
        <v>228</v>
      </c>
      <c r="C179" s="3">
        <v>2023214310</v>
      </c>
      <c r="D179" s="3" t="s">
        <v>229</v>
      </c>
      <c r="E179" s="3" t="s">
        <v>227</v>
      </c>
      <c r="F179" s="3" t="s">
        <v>113</v>
      </c>
      <c r="G179" s="3">
        <v>2</v>
      </c>
      <c r="H179" s="4"/>
    </row>
    <row r="180" ht="17.4" spans="1:8">
      <c r="A180" s="19"/>
      <c r="B180" s="19"/>
      <c r="C180" s="3">
        <v>2023214311</v>
      </c>
      <c r="D180" s="3" t="s">
        <v>230</v>
      </c>
      <c r="E180" s="3" t="s">
        <v>227</v>
      </c>
      <c r="F180" s="3" t="s">
        <v>113</v>
      </c>
      <c r="G180" s="3">
        <v>2</v>
      </c>
      <c r="H180" s="4"/>
    </row>
    <row r="181" ht="17.4" spans="1:8">
      <c r="A181" s="21"/>
      <c r="B181" s="21"/>
      <c r="C181" s="3">
        <v>2023214313</v>
      </c>
      <c r="D181" s="3" t="s">
        <v>231</v>
      </c>
      <c r="E181" s="3" t="s">
        <v>227</v>
      </c>
      <c r="F181" s="3" t="s">
        <v>113</v>
      </c>
      <c r="G181" s="3">
        <v>2</v>
      </c>
      <c r="H181" s="4"/>
    </row>
    <row r="182" ht="17.4" spans="1:8">
      <c r="A182" s="31" t="s">
        <v>8</v>
      </c>
      <c r="B182" s="110" t="s">
        <v>232</v>
      </c>
      <c r="C182" s="104" t="s">
        <v>233</v>
      </c>
      <c r="D182" s="31" t="s">
        <v>234</v>
      </c>
      <c r="E182" s="31" t="s">
        <v>235</v>
      </c>
      <c r="F182" s="104" t="s">
        <v>236</v>
      </c>
      <c r="G182" s="31">
        <v>1</v>
      </c>
      <c r="H182" s="4"/>
    </row>
    <row r="183" ht="17.4" spans="1:8">
      <c r="A183" s="31"/>
      <c r="B183" s="110"/>
      <c r="C183" s="104" t="s">
        <v>237</v>
      </c>
      <c r="D183" s="31" t="s">
        <v>238</v>
      </c>
      <c r="E183" s="31" t="s">
        <v>235</v>
      </c>
      <c r="F183" s="104" t="s">
        <v>236</v>
      </c>
      <c r="G183" s="31">
        <v>1</v>
      </c>
      <c r="H183" s="4"/>
    </row>
    <row r="184" ht="17.4" spans="1:8">
      <c r="A184" s="31"/>
      <c r="B184" s="110"/>
      <c r="C184" s="104" t="s">
        <v>239</v>
      </c>
      <c r="D184" s="31" t="s">
        <v>240</v>
      </c>
      <c r="E184" s="31" t="s">
        <v>241</v>
      </c>
      <c r="F184" s="104" t="s">
        <v>242</v>
      </c>
      <c r="G184" s="31">
        <v>1</v>
      </c>
      <c r="H184" s="4"/>
    </row>
    <row r="185" ht="17.4" spans="1:8">
      <c r="A185" s="31"/>
      <c r="B185" s="110" t="s">
        <v>243</v>
      </c>
      <c r="C185" s="111" t="s">
        <v>244</v>
      </c>
      <c r="D185" s="31" t="s">
        <v>245</v>
      </c>
      <c r="E185" s="31" t="s">
        <v>246</v>
      </c>
      <c r="F185" s="104" t="s">
        <v>247</v>
      </c>
      <c r="G185" s="31">
        <v>4</v>
      </c>
      <c r="H185" s="4"/>
    </row>
    <row r="186" ht="17.4" spans="1:8">
      <c r="A186" s="31"/>
      <c r="B186" s="110"/>
      <c r="C186" s="112"/>
      <c r="D186" s="31"/>
      <c r="E186" s="31" t="s">
        <v>248</v>
      </c>
      <c r="F186" s="104" t="s">
        <v>249</v>
      </c>
      <c r="G186" s="31"/>
      <c r="H186" s="4"/>
    </row>
    <row r="187" ht="17.4" spans="1:8">
      <c r="A187" s="31"/>
      <c r="B187" s="110"/>
      <c r="C187" s="111" t="s">
        <v>250</v>
      </c>
      <c r="D187" s="31" t="s">
        <v>251</v>
      </c>
      <c r="E187" s="31" t="s">
        <v>246</v>
      </c>
      <c r="F187" s="104" t="s">
        <v>247</v>
      </c>
      <c r="G187" s="31">
        <v>4</v>
      </c>
      <c r="H187" s="4"/>
    </row>
    <row r="188" ht="17.4" spans="1:8">
      <c r="A188" s="31"/>
      <c r="B188" s="110"/>
      <c r="C188" s="112"/>
      <c r="D188" s="31"/>
      <c r="E188" s="31" t="s">
        <v>248</v>
      </c>
      <c r="F188" s="104" t="s">
        <v>249</v>
      </c>
      <c r="G188" s="31"/>
      <c r="H188" s="4"/>
    </row>
    <row r="189" ht="17.4" spans="1:8">
      <c r="A189" s="88" t="s">
        <v>6</v>
      </c>
      <c r="B189" s="53" t="s">
        <v>252</v>
      </c>
      <c r="C189" s="53">
        <v>2021243133</v>
      </c>
      <c r="D189" s="53" t="s">
        <v>253</v>
      </c>
      <c r="E189" s="31" t="s">
        <v>254</v>
      </c>
      <c r="F189" s="25" t="s">
        <v>66</v>
      </c>
      <c r="G189" s="31">
        <v>6</v>
      </c>
      <c r="H189" s="4"/>
    </row>
    <row r="190" ht="17.4" spans="1:8">
      <c r="A190" s="90"/>
      <c r="B190" s="54"/>
      <c r="C190" s="54"/>
      <c r="D190" s="54"/>
      <c r="E190" s="31" t="s">
        <v>255</v>
      </c>
      <c r="F190" s="25" t="s">
        <v>61</v>
      </c>
      <c r="G190" s="31"/>
      <c r="H190" s="4"/>
    </row>
    <row r="191" ht="17.4" spans="1:8">
      <c r="A191" s="90"/>
      <c r="B191" s="54"/>
      <c r="C191" s="54"/>
      <c r="D191" s="54"/>
      <c r="E191" s="31" t="s">
        <v>256</v>
      </c>
      <c r="F191" s="25" t="s">
        <v>61</v>
      </c>
      <c r="G191" s="31"/>
      <c r="H191" s="4"/>
    </row>
    <row r="192" ht="17.4" spans="1:8">
      <c r="A192" s="90"/>
      <c r="B192" s="54"/>
      <c r="C192" s="53">
        <v>2021243137</v>
      </c>
      <c r="D192" s="53" t="s">
        <v>257</v>
      </c>
      <c r="E192" s="31" t="s">
        <v>254</v>
      </c>
      <c r="F192" s="25" t="s">
        <v>66</v>
      </c>
      <c r="G192" s="31">
        <v>2</v>
      </c>
      <c r="H192" s="4"/>
    </row>
    <row r="193" ht="17.4" spans="1:8">
      <c r="A193" s="90"/>
      <c r="B193" s="53" t="s">
        <v>258</v>
      </c>
      <c r="C193" s="53">
        <v>2021243338</v>
      </c>
      <c r="D193" s="53" t="s">
        <v>259</v>
      </c>
      <c r="E193" s="25" t="s">
        <v>260</v>
      </c>
      <c r="F193" s="25" t="s">
        <v>61</v>
      </c>
      <c r="G193" s="31">
        <v>6</v>
      </c>
      <c r="H193" s="4"/>
    </row>
    <row r="194" ht="17.4" spans="1:8">
      <c r="A194" s="90"/>
      <c r="B194" s="54"/>
      <c r="C194" s="54"/>
      <c r="D194" s="54"/>
      <c r="E194" s="31" t="s">
        <v>261</v>
      </c>
      <c r="F194" s="25" t="s">
        <v>61</v>
      </c>
      <c r="G194" s="31"/>
      <c r="H194" s="4"/>
    </row>
    <row r="195" ht="17.4" spans="1:8">
      <c r="A195" s="90"/>
      <c r="B195" s="54"/>
      <c r="C195" s="55"/>
      <c r="D195" s="55"/>
      <c r="E195" s="31" t="s">
        <v>262</v>
      </c>
      <c r="F195" s="25" t="s">
        <v>61</v>
      </c>
      <c r="G195" s="31"/>
      <c r="H195" s="4"/>
    </row>
    <row r="196" ht="17.4" spans="1:8">
      <c r="A196" s="90"/>
      <c r="B196" s="54"/>
      <c r="C196" s="31">
        <v>2021243340</v>
      </c>
      <c r="D196" s="31" t="s">
        <v>263</v>
      </c>
      <c r="E196" s="31" t="s">
        <v>264</v>
      </c>
      <c r="F196" s="3" t="s">
        <v>146</v>
      </c>
      <c r="G196" s="31">
        <v>2</v>
      </c>
      <c r="H196" s="4"/>
    </row>
    <row r="197" ht="17.4" spans="1:8">
      <c r="A197" s="90"/>
      <c r="B197" s="53" t="s">
        <v>265</v>
      </c>
      <c r="C197" s="31">
        <v>2021243442</v>
      </c>
      <c r="D197" s="31" t="s">
        <v>266</v>
      </c>
      <c r="E197" s="31" t="s">
        <v>256</v>
      </c>
      <c r="F197" s="25" t="s">
        <v>59</v>
      </c>
      <c r="G197" s="31">
        <v>2</v>
      </c>
      <c r="H197" s="4"/>
    </row>
    <row r="198" ht="17.4" spans="1:8">
      <c r="A198" s="90"/>
      <c r="B198" s="54"/>
      <c r="C198" s="31">
        <v>2021243403</v>
      </c>
      <c r="D198" s="31" t="s">
        <v>267</v>
      </c>
      <c r="E198" s="31" t="s">
        <v>262</v>
      </c>
      <c r="F198" s="25" t="s">
        <v>61</v>
      </c>
      <c r="G198" s="31">
        <v>2</v>
      </c>
      <c r="H198" s="4"/>
    </row>
    <row r="199" ht="17.4" spans="1:8">
      <c r="A199" s="90"/>
      <c r="B199" s="54"/>
      <c r="C199" s="31">
        <v>2021243439</v>
      </c>
      <c r="D199" s="31" t="s">
        <v>268</v>
      </c>
      <c r="E199" s="31" t="s">
        <v>262</v>
      </c>
      <c r="F199" s="25" t="s">
        <v>61</v>
      </c>
      <c r="G199" s="31">
        <v>2</v>
      </c>
      <c r="H199" s="4"/>
    </row>
    <row r="200" ht="17.4" spans="1:8">
      <c r="A200" s="90"/>
      <c r="B200" s="53" t="s">
        <v>269</v>
      </c>
      <c r="C200" s="31">
        <v>2021253134</v>
      </c>
      <c r="D200" s="31" t="s">
        <v>270</v>
      </c>
      <c r="E200" s="31" t="s">
        <v>271</v>
      </c>
      <c r="F200" s="25" t="s">
        <v>61</v>
      </c>
      <c r="G200" s="25">
        <v>2</v>
      </c>
      <c r="H200" s="4"/>
    </row>
    <row r="201" ht="17.4" spans="1:8">
      <c r="A201" s="90"/>
      <c r="B201" s="54"/>
      <c r="C201" s="31">
        <v>2021253101</v>
      </c>
      <c r="D201" s="31" t="s">
        <v>272</v>
      </c>
      <c r="E201" s="31" t="s">
        <v>273</v>
      </c>
      <c r="F201" s="3" t="s">
        <v>146</v>
      </c>
      <c r="G201" s="31">
        <v>2</v>
      </c>
      <c r="H201" s="4"/>
    </row>
    <row r="202" ht="17.4" spans="1:8">
      <c r="A202" s="90"/>
      <c r="B202" s="54"/>
      <c r="C202" s="53">
        <v>2021253103</v>
      </c>
      <c r="D202" s="53" t="s">
        <v>274</v>
      </c>
      <c r="E202" s="31" t="s">
        <v>275</v>
      </c>
      <c r="F202" s="25" t="s">
        <v>59</v>
      </c>
      <c r="G202" s="31">
        <v>4</v>
      </c>
      <c r="H202" s="4"/>
    </row>
    <row r="203" ht="17.4" spans="1:8">
      <c r="A203" s="90"/>
      <c r="B203" s="54"/>
      <c r="C203" s="55"/>
      <c r="D203" s="55"/>
      <c r="E203" s="31" t="s">
        <v>276</v>
      </c>
      <c r="F203" s="25" t="s">
        <v>59</v>
      </c>
      <c r="G203" s="31"/>
      <c r="H203" s="4"/>
    </row>
    <row r="204" ht="17.4" spans="1:8">
      <c r="A204" s="90"/>
      <c r="B204" s="54"/>
      <c r="C204" s="53">
        <v>2021253128</v>
      </c>
      <c r="D204" s="53" t="s">
        <v>277</v>
      </c>
      <c r="E204" s="31" t="s">
        <v>278</v>
      </c>
      <c r="F204" s="25" t="s">
        <v>59</v>
      </c>
      <c r="G204" s="53">
        <v>4</v>
      </c>
      <c r="H204" s="4"/>
    </row>
    <row r="205" ht="17.4" spans="1:8">
      <c r="A205" s="90"/>
      <c r="B205" s="55"/>
      <c r="C205" s="55"/>
      <c r="D205" s="55"/>
      <c r="E205" s="31" t="s">
        <v>223</v>
      </c>
      <c r="F205" s="3" t="s">
        <v>113</v>
      </c>
      <c r="G205" s="55"/>
      <c r="H205" s="4"/>
    </row>
    <row r="206" ht="17.4" spans="1:8">
      <c r="A206" s="90"/>
      <c r="B206" s="25" t="s">
        <v>279</v>
      </c>
      <c r="C206" s="25">
        <v>2021253215</v>
      </c>
      <c r="D206" s="25" t="s">
        <v>280</v>
      </c>
      <c r="E206" s="25" t="s">
        <v>281</v>
      </c>
      <c r="F206" s="25" t="s">
        <v>59</v>
      </c>
      <c r="G206" s="31">
        <v>2</v>
      </c>
      <c r="H206" s="4"/>
    </row>
    <row r="207" ht="17.4" spans="1:8">
      <c r="A207" s="90"/>
      <c r="B207" s="25" t="s">
        <v>282</v>
      </c>
      <c r="C207" s="25">
        <v>2021253331</v>
      </c>
      <c r="D207" s="25" t="s">
        <v>283</v>
      </c>
      <c r="E207" s="25" t="s">
        <v>275</v>
      </c>
      <c r="F207" s="25" t="s">
        <v>59</v>
      </c>
      <c r="G207" s="3">
        <v>11</v>
      </c>
      <c r="H207" s="4"/>
    </row>
    <row r="208" ht="17.4" spans="1:8">
      <c r="A208" s="90"/>
      <c r="B208" s="25"/>
      <c r="C208" s="25"/>
      <c r="D208" s="25"/>
      <c r="E208" s="3" t="s">
        <v>223</v>
      </c>
      <c r="F208" s="3" t="s">
        <v>113</v>
      </c>
      <c r="G208" s="3"/>
      <c r="H208" s="4"/>
    </row>
    <row r="209" ht="17.4" spans="1:8">
      <c r="A209" s="90"/>
      <c r="B209" s="25"/>
      <c r="C209" s="25"/>
      <c r="D209" s="25"/>
      <c r="E209" s="25" t="s">
        <v>273</v>
      </c>
      <c r="F209" s="25" t="s">
        <v>66</v>
      </c>
      <c r="G209" s="3"/>
      <c r="H209" s="4"/>
    </row>
    <row r="210" ht="17.4" spans="1:8">
      <c r="A210" s="90"/>
      <c r="B210" s="25"/>
      <c r="C210" s="25"/>
      <c r="D210" s="25"/>
      <c r="E210" s="25" t="s">
        <v>284</v>
      </c>
      <c r="F210" s="25" t="s">
        <v>52</v>
      </c>
      <c r="G210" s="3"/>
      <c r="H210" s="4"/>
    </row>
    <row r="211" ht="17.4" spans="1:8">
      <c r="A211" s="90"/>
      <c r="B211" s="25"/>
      <c r="C211" s="25"/>
      <c r="D211" s="25"/>
      <c r="E211" s="25" t="s">
        <v>278</v>
      </c>
      <c r="F211" s="25" t="s">
        <v>61</v>
      </c>
      <c r="G211" s="3"/>
      <c r="H211" s="4"/>
    </row>
    <row r="212" ht="17.4" spans="1:8">
      <c r="A212" s="90"/>
      <c r="B212" s="105" t="s">
        <v>285</v>
      </c>
      <c r="C212" s="25">
        <v>2021253417</v>
      </c>
      <c r="D212" s="25" t="s">
        <v>286</v>
      </c>
      <c r="E212" s="25" t="s">
        <v>260</v>
      </c>
      <c r="F212" s="25" t="s">
        <v>59</v>
      </c>
      <c r="G212" s="3">
        <v>2</v>
      </c>
      <c r="H212" s="4"/>
    </row>
    <row r="213" ht="17.4" spans="1:8">
      <c r="A213" s="90"/>
      <c r="B213" s="108"/>
      <c r="C213" s="105">
        <v>2021253420</v>
      </c>
      <c r="D213" s="105" t="s">
        <v>287</v>
      </c>
      <c r="E213" s="25" t="s">
        <v>260</v>
      </c>
      <c r="F213" s="25" t="s">
        <v>59</v>
      </c>
      <c r="G213" s="18">
        <v>6</v>
      </c>
      <c r="H213" s="4"/>
    </row>
    <row r="214" ht="17.4" spans="1:8">
      <c r="A214" s="90"/>
      <c r="B214" s="108"/>
      <c r="C214" s="108"/>
      <c r="D214" s="108"/>
      <c r="E214" s="25" t="s">
        <v>288</v>
      </c>
      <c r="F214" s="3" t="s">
        <v>113</v>
      </c>
      <c r="G214" s="19"/>
      <c r="H214" s="4"/>
    </row>
    <row r="215" ht="17.4" spans="1:8">
      <c r="A215" s="90"/>
      <c r="B215" s="109"/>
      <c r="C215" s="109"/>
      <c r="D215" s="109"/>
      <c r="E215" s="25" t="s">
        <v>289</v>
      </c>
      <c r="F215" s="3" t="s">
        <v>113</v>
      </c>
      <c r="G215" s="21"/>
      <c r="H215" s="4"/>
    </row>
    <row r="216" ht="17.4" spans="1:8">
      <c r="A216" s="90"/>
      <c r="B216" s="3" t="s">
        <v>290</v>
      </c>
      <c r="C216" s="3">
        <v>2021253519</v>
      </c>
      <c r="D216" s="3" t="s">
        <v>291</v>
      </c>
      <c r="E216" s="3" t="s">
        <v>292</v>
      </c>
      <c r="F216" s="3" t="s">
        <v>83</v>
      </c>
      <c r="G216" s="3">
        <v>7</v>
      </c>
      <c r="H216" s="4"/>
    </row>
    <row r="217" ht="17.4" spans="1:8">
      <c r="A217" s="90"/>
      <c r="B217" s="3"/>
      <c r="C217" s="3"/>
      <c r="D217" s="3"/>
      <c r="E217" s="3" t="s">
        <v>293</v>
      </c>
      <c r="F217" s="3" t="s">
        <v>151</v>
      </c>
      <c r="G217" s="3"/>
      <c r="H217" s="4"/>
    </row>
    <row r="218" ht="17.4" spans="1:8">
      <c r="A218" s="90"/>
      <c r="B218" s="3"/>
      <c r="C218" s="3"/>
      <c r="D218" s="3"/>
      <c r="E218" s="3" t="s">
        <v>294</v>
      </c>
      <c r="F218" s="3" t="s">
        <v>61</v>
      </c>
      <c r="G218" s="3"/>
      <c r="H218" s="4"/>
    </row>
    <row r="219" ht="17.4" spans="1:8">
      <c r="A219" s="90"/>
      <c r="B219" s="3"/>
      <c r="C219" s="3">
        <v>2021253512</v>
      </c>
      <c r="D219" s="3" t="s">
        <v>295</v>
      </c>
      <c r="E219" s="3" t="s">
        <v>260</v>
      </c>
      <c r="F219" s="3" t="s">
        <v>146</v>
      </c>
      <c r="G219" s="3">
        <v>7</v>
      </c>
      <c r="H219" s="4"/>
    </row>
    <row r="220" ht="17.4" spans="1:8">
      <c r="A220" s="90"/>
      <c r="B220" s="3"/>
      <c r="C220" s="3"/>
      <c r="D220" s="3"/>
      <c r="E220" s="3" t="s">
        <v>296</v>
      </c>
      <c r="F220" s="3" t="s">
        <v>146</v>
      </c>
      <c r="G220" s="3"/>
      <c r="H220" s="4"/>
    </row>
    <row r="221" ht="17.4" spans="1:8">
      <c r="A221" s="90"/>
      <c r="B221" s="3"/>
      <c r="C221" s="3"/>
      <c r="D221" s="3"/>
      <c r="E221" s="3" t="s">
        <v>292</v>
      </c>
      <c r="F221" s="3" t="s">
        <v>83</v>
      </c>
      <c r="G221" s="3"/>
      <c r="H221" s="4"/>
    </row>
    <row r="222" ht="17.4" spans="1:8">
      <c r="A222" s="90"/>
      <c r="B222" s="3" t="s">
        <v>297</v>
      </c>
      <c r="C222" s="25">
        <v>2022243134</v>
      </c>
      <c r="D222" s="25" t="s">
        <v>298</v>
      </c>
      <c r="E222" s="25" t="s">
        <v>299</v>
      </c>
      <c r="F222" s="25" t="s">
        <v>136</v>
      </c>
      <c r="G222" s="3">
        <v>3</v>
      </c>
      <c r="H222" s="4"/>
    </row>
    <row r="223" ht="17.4" spans="1:8">
      <c r="A223" s="90"/>
      <c r="B223" s="113" t="s">
        <v>300</v>
      </c>
      <c r="C223" s="113">
        <v>2022253107</v>
      </c>
      <c r="D223" s="113" t="s">
        <v>301</v>
      </c>
      <c r="E223" s="113" t="s">
        <v>302</v>
      </c>
      <c r="F223" s="113" t="s">
        <v>59</v>
      </c>
      <c r="G223" s="25">
        <v>2</v>
      </c>
      <c r="H223" s="4"/>
    </row>
    <row r="224" ht="17.4" spans="1:8">
      <c r="A224" s="90"/>
      <c r="B224" s="113"/>
      <c r="C224" s="113">
        <v>2022233324</v>
      </c>
      <c r="D224" s="113" t="s">
        <v>303</v>
      </c>
      <c r="E224" s="113" t="s">
        <v>51</v>
      </c>
      <c r="F224" s="113" t="s">
        <v>46</v>
      </c>
      <c r="G224" s="25">
        <v>3</v>
      </c>
      <c r="H224" s="4"/>
    </row>
    <row r="225" ht="34.8" spans="1:8">
      <c r="A225" s="90"/>
      <c r="B225" s="113"/>
      <c r="C225" s="113">
        <v>2022243331</v>
      </c>
      <c r="D225" s="113" t="s">
        <v>304</v>
      </c>
      <c r="E225" s="113" t="s">
        <v>305</v>
      </c>
      <c r="F225" s="113" t="s">
        <v>66</v>
      </c>
      <c r="G225" s="25">
        <v>6</v>
      </c>
      <c r="H225" s="4"/>
    </row>
    <row r="226" ht="17.4" spans="1:8">
      <c r="A226" s="90"/>
      <c r="B226" s="113"/>
      <c r="C226" s="113"/>
      <c r="D226" s="113"/>
      <c r="E226" s="113" t="s">
        <v>306</v>
      </c>
      <c r="F226" s="113" t="s">
        <v>61</v>
      </c>
      <c r="G226" s="25"/>
      <c r="H226" s="4"/>
    </row>
    <row r="227" ht="17.4" spans="1:8">
      <c r="A227" s="90"/>
      <c r="B227" s="113"/>
      <c r="C227" s="113"/>
      <c r="D227" s="113"/>
      <c r="E227" s="113" t="s">
        <v>307</v>
      </c>
      <c r="F227" s="113" t="s">
        <v>61</v>
      </c>
      <c r="G227" s="25"/>
      <c r="H227" s="4"/>
    </row>
    <row r="228" ht="34.8" spans="1:8">
      <c r="A228" s="90"/>
      <c r="B228" s="113"/>
      <c r="C228" s="113">
        <v>2022243326</v>
      </c>
      <c r="D228" s="113" t="s">
        <v>308</v>
      </c>
      <c r="E228" s="113" t="s">
        <v>305</v>
      </c>
      <c r="F228" s="113" t="s">
        <v>66</v>
      </c>
      <c r="G228" s="25">
        <v>6</v>
      </c>
      <c r="H228" s="4"/>
    </row>
    <row r="229" ht="17.4" spans="1:8">
      <c r="A229" s="90"/>
      <c r="B229" s="113"/>
      <c r="C229" s="113"/>
      <c r="D229" s="113"/>
      <c r="E229" s="113" t="s">
        <v>306</v>
      </c>
      <c r="F229" s="113" t="s">
        <v>61</v>
      </c>
      <c r="G229" s="25"/>
      <c r="H229" s="4"/>
    </row>
    <row r="230" ht="17.4" spans="1:8">
      <c r="A230" s="90"/>
      <c r="B230" s="113"/>
      <c r="C230" s="113"/>
      <c r="D230" s="113"/>
      <c r="E230" s="113" t="s">
        <v>307</v>
      </c>
      <c r="F230" s="113" t="s">
        <v>61</v>
      </c>
      <c r="G230" s="25"/>
      <c r="H230" s="4"/>
    </row>
    <row r="231" ht="17.4" spans="1:8">
      <c r="A231" s="90"/>
      <c r="B231" s="113"/>
      <c r="C231" s="113">
        <v>2022243328</v>
      </c>
      <c r="D231" s="113" t="s">
        <v>309</v>
      </c>
      <c r="E231" s="113" t="s">
        <v>310</v>
      </c>
      <c r="F231" s="113" t="s">
        <v>61</v>
      </c>
      <c r="G231" s="25">
        <v>2</v>
      </c>
      <c r="H231" s="4"/>
    </row>
    <row r="232" ht="34.8" spans="1:8">
      <c r="A232" s="90"/>
      <c r="B232" s="113"/>
      <c r="C232" s="113">
        <v>2022243303</v>
      </c>
      <c r="D232" s="113" t="s">
        <v>311</v>
      </c>
      <c r="E232" s="113" t="s">
        <v>305</v>
      </c>
      <c r="F232" s="113" t="s">
        <v>66</v>
      </c>
      <c r="G232" s="25">
        <v>2</v>
      </c>
      <c r="H232" s="4"/>
    </row>
    <row r="233" ht="17.4" spans="1:8">
      <c r="A233" s="90"/>
      <c r="B233" s="114" t="s">
        <v>312</v>
      </c>
      <c r="C233" s="114">
        <v>2022243407</v>
      </c>
      <c r="D233" s="114" t="s">
        <v>313</v>
      </c>
      <c r="E233" s="113" t="s">
        <v>314</v>
      </c>
      <c r="F233" s="3" t="s">
        <v>119</v>
      </c>
      <c r="G233" s="105">
        <v>2</v>
      </c>
      <c r="H233" s="4"/>
    </row>
    <row r="234" ht="17.4" spans="1:8">
      <c r="A234" s="90"/>
      <c r="B234" s="115"/>
      <c r="C234" s="114">
        <v>2022243423</v>
      </c>
      <c r="D234" s="114" t="s">
        <v>315</v>
      </c>
      <c r="E234" s="113" t="s">
        <v>254</v>
      </c>
      <c r="F234" s="25" t="s">
        <v>113</v>
      </c>
      <c r="G234" s="105">
        <v>10</v>
      </c>
      <c r="H234" s="4"/>
    </row>
    <row r="235" ht="17.4" spans="1:8">
      <c r="A235" s="90"/>
      <c r="B235" s="115"/>
      <c r="C235" s="115"/>
      <c r="D235" s="115"/>
      <c r="E235" s="113" t="s">
        <v>299</v>
      </c>
      <c r="F235" s="25" t="s">
        <v>113</v>
      </c>
      <c r="G235" s="108"/>
      <c r="H235" s="4"/>
    </row>
    <row r="236" ht="34.8" spans="1:8">
      <c r="A236" s="90"/>
      <c r="B236" s="115"/>
      <c r="C236" s="115"/>
      <c r="D236" s="115"/>
      <c r="E236" s="113" t="s">
        <v>305</v>
      </c>
      <c r="F236" s="113" t="s">
        <v>66</v>
      </c>
      <c r="G236" s="108"/>
      <c r="H236" s="4"/>
    </row>
    <row r="237" ht="17.4" spans="1:8">
      <c r="A237" s="90"/>
      <c r="B237" s="115"/>
      <c r="C237" s="115"/>
      <c r="D237" s="115"/>
      <c r="E237" s="113" t="s">
        <v>302</v>
      </c>
      <c r="F237" s="113" t="s">
        <v>66</v>
      </c>
      <c r="G237" s="108"/>
      <c r="H237" s="4"/>
    </row>
    <row r="238" ht="17.4" spans="1:8">
      <c r="A238" s="90"/>
      <c r="B238" s="115"/>
      <c r="C238" s="115"/>
      <c r="D238" s="115"/>
      <c r="E238" s="113" t="s">
        <v>310</v>
      </c>
      <c r="F238" s="113" t="s">
        <v>61</v>
      </c>
      <c r="G238" s="108"/>
      <c r="H238" s="4"/>
    </row>
    <row r="239" ht="17.4" spans="1:8">
      <c r="A239" s="90"/>
      <c r="B239" s="115"/>
      <c r="C239" s="114">
        <v>2022243430</v>
      </c>
      <c r="D239" s="114" t="s">
        <v>316</v>
      </c>
      <c r="E239" s="113" t="s">
        <v>254</v>
      </c>
      <c r="F239" s="25" t="s">
        <v>113</v>
      </c>
      <c r="G239" s="25">
        <v>2</v>
      </c>
      <c r="H239" s="4"/>
    </row>
    <row r="240" ht="17.4" spans="1:8">
      <c r="A240" s="90"/>
      <c r="B240" s="115"/>
      <c r="C240" s="114">
        <v>2022243403</v>
      </c>
      <c r="D240" s="114" t="s">
        <v>317</v>
      </c>
      <c r="E240" s="113" t="s">
        <v>302</v>
      </c>
      <c r="F240" s="113" t="s">
        <v>66</v>
      </c>
      <c r="G240" s="25">
        <v>2</v>
      </c>
      <c r="H240" s="4"/>
    </row>
    <row r="241" ht="17.4" spans="1:8">
      <c r="A241" s="90"/>
      <c r="B241" s="115"/>
      <c r="C241" s="114">
        <v>2022243425</v>
      </c>
      <c r="D241" s="114" t="s">
        <v>318</v>
      </c>
      <c r="E241" s="113" t="s">
        <v>302</v>
      </c>
      <c r="F241" s="113" t="s">
        <v>66</v>
      </c>
      <c r="G241" s="105">
        <v>2</v>
      </c>
      <c r="H241" s="4"/>
    </row>
    <row r="242" ht="17.4" spans="1:8">
      <c r="A242" s="90"/>
      <c r="B242" s="115"/>
      <c r="C242" s="114">
        <v>2022243402</v>
      </c>
      <c r="D242" s="114" t="s">
        <v>319</v>
      </c>
      <c r="E242" s="113" t="s">
        <v>302</v>
      </c>
      <c r="F242" s="113" t="s">
        <v>66</v>
      </c>
      <c r="G242" s="105">
        <v>2</v>
      </c>
      <c r="H242" s="4"/>
    </row>
    <row r="243" ht="17.4" spans="1:8">
      <c r="A243" s="90"/>
      <c r="B243" s="115"/>
      <c r="C243" s="114">
        <v>2022243415</v>
      </c>
      <c r="D243" s="114" t="s">
        <v>320</v>
      </c>
      <c r="E243" s="113" t="s">
        <v>310</v>
      </c>
      <c r="F243" s="113" t="s">
        <v>61</v>
      </c>
      <c r="G243" s="105">
        <v>2</v>
      </c>
      <c r="H243" s="4"/>
    </row>
    <row r="244" ht="17.4" spans="1:8">
      <c r="A244" s="90"/>
      <c r="B244" s="114" t="s">
        <v>321</v>
      </c>
      <c r="C244" s="114">
        <v>2022243608</v>
      </c>
      <c r="D244" s="114" t="s">
        <v>322</v>
      </c>
      <c r="E244" s="113" t="s">
        <v>323</v>
      </c>
      <c r="F244" s="3" t="s">
        <v>119</v>
      </c>
      <c r="G244" s="105">
        <v>4</v>
      </c>
      <c r="H244" s="4"/>
    </row>
    <row r="245" ht="34.8" spans="1:8">
      <c r="A245" s="90"/>
      <c r="B245" s="115"/>
      <c r="C245" s="116"/>
      <c r="D245" s="116"/>
      <c r="E245" s="113" t="s">
        <v>305</v>
      </c>
      <c r="F245" s="3" t="s">
        <v>119</v>
      </c>
      <c r="G245" s="109"/>
      <c r="H245" s="4"/>
    </row>
    <row r="246" ht="34.8" spans="1:8">
      <c r="A246" s="90"/>
      <c r="B246" s="115"/>
      <c r="C246" s="114">
        <v>2022243640</v>
      </c>
      <c r="D246" s="114" t="s">
        <v>324</v>
      </c>
      <c r="E246" s="113" t="s">
        <v>305</v>
      </c>
      <c r="F246" s="3" t="s">
        <v>119</v>
      </c>
      <c r="G246" s="105">
        <v>8</v>
      </c>
      <c r="H246" s="4"/>
    </row>
    <row r="247" ht="17.4" spans="1:8">
      <c r="A247" s="90"/>
      <c r="B247" s="115"/>
      <c r="C247" s="115"/>
      <c r="D247" s="115"/>
      <c r="E247" s="113" t="s">
        <v>325</v>
      </c>
      <c r="F247" s="25" t="s">
        <v>113</v>
      </c>
      <c r="G247" s="108"/>
      <c r="H247" s="4"/>
    </row>
    <row r="248" ht="17.4" spans="1:8">
      <c r="A248" s="90"/>
      <c r="B248" s="115"/>
      <c r="C248" s="115"/>
      <c r="D248" s="115"/>
      <c r="E248" s="3" t="s">
        <v>51</v>
      </c>
      <c r="F248" s="113" t="s">
        <v>66</v>
      </c>
      <c r="G248" s="108"/>
      <c r="H248" s="4"/>
    </row>
    <row r="249" ht="17.4" spans="1:8">
      <c r="A249" s="90"/>
      <c r="B249" s="115"/>
      <c r="C249" s="116"/>
      <c r="D249" s="116"/>
      <c r="E249" s="113" t="s">
        <v>326</v>
      </c>
      <c r="F249" s="113" t="s">
        <v>66</v>
      </c>
      <c r="G249" s="109"/>
      <c r="H249" s="4"/>
    </row>
    <row r="250" ht="34.8" spans="1:8">
      <c r="A250" s="90"/>
      <c r="B250" s="115"/>
      <c r="C250" s="113">
        <v>2022243644</v>
      </c>
      <c r="D250" s="113" t="s">
        <v>327</v>
      </c>
      <c r="E250" s="113" t="s">
        <v>305</v>
      </c>
      <c r="F250" s="3" t="s">
        <v>119</v>
      </c>
      <c r="G250" s="25">
        <v>2</v>
      </c>
      <c r="H250" s="4"/>
    </row>
    <row r="251" ht="17.4" spans="1:8">
      <c r="A251" s="90"/>
      <c r="B251" s="115"/>
      <c r="C251" s="113">
        <v>2022243635</v>
      </c>
      <c r="D251" s="113" t="s">
        <v>328</v>
      </c>
      <c r="E251" s="113" t="s">
        <v>329</v>
      </c>
      <c r="F251" s="113" t="s">
        <v>59</v>
      </c>
      <c r="G251" s="25">
        <v>2</v>
      </c>
      <c r="H251" s="4"/>
    </row>
    <row r="252" ht="17.4" spans="1:8">
      <c r="A252" s="90"/>
      <c r="B252" s="115"/>
      <c r="C252" s="113">
        <v>2022243617</v>
      </c>
      <c r="D252" s="113" t="s">
        <v>330</v>
      </c>
      <c r="E252" s="113" t="s">
        <v>326</v>
      </c>
      <c r="F252" s="113" t="s">
        <v>66</v>
      </c>
      <c r="G252" s="25">
        <v>2</v>
      </c>
      <c r="H252" s="4"/>
    </row>
    <row r="253" ht="17.4" spans="1:8">
      <c r="A253" s="90"/>
      <c r="B253" s="116"/>
      <c r="C253" s="113">
        <v>2022243625</v>
      </c>
      <c r="D253" s="113" t="s">
        <v>331</v>
      </c>
      <c r="E253" s="113" t="s">
        <v>332</v>
      </c>
      <c r="F253" s="113" t="s">
        <v>61</v>
      </c>
      <c r="G253" s="25">
        <v>2</v>
      </c>
      <c r="H253" s="4"/>
    </row>
    <row r="254" ht="17.4" spans="1:8">
      <c r="A254" s="90"/>
      <c r="B254" s="25" t="s">
        <v>333</v>
      </c>
      <c r="C254" s="25">
        <v>2022253134</v>
      </c>
      <c r="D254" s="25" t="s">
        <v>334</v>
      </c>
      <c r="E254" s="25" t="s">
        <v>335</v>
      </c>
      <c r="F254" s="25" t="s">
        <v>113</v>
      </c>
      <c r="G254" s="25">
        <v>2</v>
      </c>
      <c r="H254" s="4"/>
    </row>
    <row r="255" ht="17.4" spans="1:8">
      <c r="A255" s="90"/>
      <c r="B255" s="25"/>
      <c r="C255" s="25">
        <v>2022253122</v>
      </c>
      <c r="D255" s="25" t="s">
        <v>336</v>
      </c>
      <c r="E255" s="25" t="s">
        <v>305</v>
      </c>
      <c r="F255" s="25" t="s">
        <v>61</v>
      </c>
      <c r="G255" s="25">
        <v>2</v>
      </c>
      <c r="H255" s="4"/>
    </row>
    <row r="256" ht="17.4" spans="1:8">
      <c r="A256" s="90"/>
      <c r="B256" s="117" t="s">
        <v>337</v>
      </c>
      <c r="C256" s="117">
        <v>2023243103</v>
      </c>
      <c r="D256" s="117" t="s">
        <v>338</v>
      </c>
      <c r="E256" s="117" t="s">
        <v>339</v>
      </c>
      <c r="F256" s="117" t="s">
        <v>59</v>
      </c>
      <c r="G256" s="25">
        <v>2</v>
      </c>
      <c r="H256" s="4"/>
    </row>
    <row r="257" ht="17.4" spans="1:8">
      <c r="A257" s="90"/>
      <c r="B257" s="3" t="s">
        <v>340</v>
      </c>
      <c r="C257" s="3">
        <v>2023243307</v>
      </c>
      <c r="D257" s="3" t="s">
        <v>341</v>
      </c>
      <c r="E257" s="3" t="s">
        <v>109</v>
      </c>
      <c r="F257" s="3" t="s">
        <v>113</v>
      </c>
      <c r="G257" s="3">
        <v>5</v>
      </c>
      <c r="H257" s="4"/>
    </row>
    <row r="258" ht="17.4" spans="1:8">
      <c r="A258" s="90"/>
      <c r="B258" s="3"/>
      <c r="C258" s="3"/>
      <c r="D258" s="3"/>
      <c r="E258" s="3" t="s">
        <v>33</v>
      </c>
      <c r="F258" s="3" t="s">
        <v>46</v>
      </c>
      <c r="G258" s="3"/>
      <c r="H258" s="4"/>
    </row>
    <row r="259" ht="17.4" spans="1:8">
      <c r="A259" s="90"/>
      <c r="B259" s="3"/>
      <c r="C259" s="3">
        <v>2023243329</v>
      </c>
      <c r="D259" s="3" t="s">
        <v>342</v>
      </c>
      <c r="E259" s="3" t="s">
        <v>343</v>
      </c>
      <c r="F259" s="3" t="s">
        <v>119</v>
      </c>
      <c r="G259" s="3">
        <v>13</v>
      </c>
      <c r="H259" s="4"/>
    </row>
    <row r="260" ht="17.4" spans="1:8">
      <c r="A260" s="90"/>
      <c r="B260" s="3"/>
      <c r="C260" s="3"/>
      <c r="D260" s="3"/>
      <c r="E260" s="3" t="s">
        <v>310</v>
      </c>
      <c r="F260" s="3" t="s">
        <v>119</v>
      </c>
      <c r="G260" s="3"/>
      <c r="H260" s="4"/>
    </row>
    <row r="261" ht="17.4" spans="1:8">
      <c r="A261" s="90"/>
      <c r="B261" s="3"/>
      <c r="C261" s="3"/>
      <c r="D261" s="3"/>
      <c r="E261" s="3" t="s">
        <v>344</v>
      </c>
      <c r="F261" s="3" t="s">
        <v>113</v>
      </c>
      <c r="G261" s="3"/>
      <c r="H261" s="4"/>
    </row>
    <row r="262" ht="17.4" spans="1:8">
      <c r="A262" s="90"/>
      <c r="B262" s="3"/>
      <c r="C262" s="3"/>
      <c r="D262" s="3"/>
      <c r="E262" s="3" t="s">
        <v>299</v>
      </c>
      <c r="F262" s="3" t="s">
        <v>113</v>
      </c>
      <c r="G262" s="3"/>
      <c r="H262" s="4"/>
    </row>
    <row r="263" ht="17.4" spans="1:8">
      <c r="A263" s="90"/>
      <c r="B263" s="3"/>
      <c r="C263" s="3"/>
      <c r="D263" s="3"/>
      <c r="E263" s="3" t="s">
        <v>109</v>
      </c>
      <c r="F263" s="3" t="s">
        <v>113</v>
      </c>
      <c r="G263" s="3"/>
      <c r="H263" s="4"/>
    </row>
    <row r="264" ht="17.4" spans="1:8">
      <c r="A264" s="90"/>
      <c r="B264" s="3"/>
      <c r="C264" s="3"/>
      <c r="D264" s="3"/>
      <c r="E264" s="3" t="s">
        <v>33</v>
      </c>
      <c r="F264" s="3" t="s">
        <v>46</v>
      </c>
      <c r="G264" s="3"/>
      <c r="H264" s="4"/>
    </row>
    <row r="265" ht="17.4" spans="1:8">
      <c r="A265" s="90"/>
      <c r="B265" s="18" t="s">
        <v>345</v>
      </c>
      <c r="C265" s="18">
        <v>2023243412</v>
      </c>
      <c r="D265" s="18" t="s">
        <v>346</v>
      </c>
      <c r="E265" s="3" t="s">
        <v>344</v>
      </c>
      <c r="F265" s="117" t="s">
        <v>59</v>
      </c>
      <c r="G265" s="18">
        <v>4</v>
      </c>
      <c r="H265" s="4"/>
    </row>
    <row r="266" ht="17.4" spans="1:8">
      <c r="A266" s="90"/>
      <c r="B266" s="21"/>
      <c r="C266" s="21"/>
      <c r="D266" s="21"/>
      <c r="E266" s="3" t="s">
        <v>347</v>
      </c>
      <c r="F266" s="117" t="s">
        <v>59</v>
      </c>
      <c r="G266" s="21"/>
      <c r="H266" s="4"/>
    </row>
    <row r="267" ht="17.4" spans="1:8">
      <c r="A267" s="90"/>
      <c r="B267" s="25" t="s">
        <v>348</v>
      </c>
      <c r="C267" s="25">
        <v>2023243519</v>
      </c>
      <c r="D267" s="25" t="s">
        <v>349</v>
      </c>
      <c r="E267" s="25" t="s">
        <v>51</v>
      </c>
      <c r="F267" s="25" t="s">
        <v>136</v>
      </c>
      <c r="G267" s="3">
        <v>3</v>
      </c>
      <c r="H267" s="4"/>
    </row>
    <row r="268" ht="17.4" spans="1:8">
      <c r="A268" s="90"/>
      <c r="B268" s="25"/>
      <c r="C268" s="25">
        <v>2023243520</v>
      </c>
      <c r="D268" s="25" t="s">
        <v>350</v>
      </c>
      <c r="E268" s="25" t="s">
        <v>51</v>
      </c>
      <c r="F268" s="25" t="s">
        <v>136</v>
      </c>
      <c r="G268" s="3">
        <v>3</v>
      </c>
      <c r="H268" s="4"/>
    </row>
    <row r="269" ht="17.4" spans="1:8">
      <c r="A269" s="90"/>
      <c r="B269" s="105" t="s">
        <v>351</v>
      </c>
      <c r="C269" s="105">
        <v>2023243612</v>
      </c>
      <c r="D269" s="105" t="s">
        <v>352</v>
      </c>
      <c r="E269" s="113" t="s">
        <v>114</v>
      </c>
      <c r="F269" s="25" t="s">
        <v>66</v>
      </c>
      <c r="G269" s="18">
        <v>9</v>
      </c>
      <c r="H269" s="4"/>
    </row>
    <row r="270" ht="17.4" spans="1:8">
      <c r="A270" s="90"/>
      <c r="B270" s="108"/>
      <c r="C270" s="108"/>
      <c r="D270" s="108"/>
      <c r="E270" s="3" t="s">
        <v>109</v>
      </c>
      <c r="F270" s="25" t="s">
        <v>136</v>
      </c>
      <c r="G270" s="19"/>
      <c r="H270" s="4"/>
    </row>
    <row r="271" ht="17.4" spans="1:8">
      <c r="A271" s="90"/>
      <c r="B271" s="108"/>
      <c r="C271" s="108"/>
      <c r="D271" s="108"/>
      <c r="E271" s="117" t="s">
        <v>339</v>
      </c>
      <c r="F271" s="25" t="s">
        <v>66</v>
      </c>
      <c r="G271" s="19"/>
      <c r="H271" s="4"/>
    </row>
    <row r="272" ht="17.4" spans="1:8">
      <c r="A272" s="90"/>
      <c r="B272" s="108"/>
      <c r="C272" s="109"/>
      <c r="D272" s="109"/>
      <c r="E272" s="25" t="s">
        <v>353</v>
      </c>
      <c r="F272" s="25" t="s">
        <v>61</v>
      </c>
      <c r="G272" s="21"/>
      <c r="H272" s="4"/>
    </row>
    <row r="273" ht="17.4" spans="1:8">
      <c r="A273" s="90"/>
      <c r="B273" s="108"/>
      <c r="C273" s="105">
        <v>2023243625</v>
      </c>
      <c r="D273" s="105" t="s">
        <v>354</v>
      </c>
      <c r="E273" s="25" t="s">
        <v>353</v>
      </c>
      <c r="F273" s="25" t="s">
        <v>61</v>
      </c>
      <c r="G273" s="18">
        <v>4</v>
      </c>
      <c r="H273" s="4"/>
    </row>
    <row r="274" ht="17.4" spans="1:8">
      <c r="A274" s="90"/>
      <c r="B274" s="109"/>
      <c r="C274" s="109"/>
      <c r="D274" s="109"/>
      <c r="E274" s="25" t="s">
        <v>355</v>
      </c>
      <c r="F274" s="25" t="s">
        <v>61</v>
      </c>
      <c r="G274" s="21"/>
      <c r="H274" s="4"/>
    </row>
    <row r="275" ht="17.4" spans="1:8">
      <c r="A275" s="90"/>
      <c r="B275" s="25" t="s">
        <v>356</v>
      </c>
      <c r="C275" s="25">
        <v>2023243718</v>
      </c>
      <c r="D275" s="25" t="s">
        <v>357</v>
      </c>
      <c r="E275" s="25" t="s">
        <v>358</v>
      </c>
      <c r="F275" s="3" t="s">
        <v>119</v>
      </c>
      <c r="G275" s="3">
        <v>2</v>
      </c>
      <c r="H275" s="4"/>
    </row>
    <row r="276" ht="17.4" spans="1:8">
      <c r="A276" s="90"/>
      <c r="B276" s="25" t="s">
        <v>359</v>
      </c>
      <c r="C276" s="25">
        <v>2023253121</v>
      </c>
      <c r="D276" s="25" t="s">
        <v>360</v>
      </c>
      <c r="E276" s="3" t="s">
        <v>109</v>
      </c>
      <c r="F276" s="25" t="s">
        <v>61</v>
      </c>
      <c r="G276" s="3">
        <v>2</v>
      </c>
      <c r="H276" s="4"/>
    </row>
    <row r="277" ht="17.4" spans="1:8">
      <c r="A277" s="90"/>
      <c r="B277" s="25" t="s">
        <v>361</v>
      </c>
      <c r="C277" s="25">
        <v>2023253208</v>
      </c>
      <c r="D277" s="25" t="s">
        <v>362</v>
      </c>
      <c r="E277" s="25" t="s">
        <v>108</v>
      </c>
      <c r="F277" s="25" t="s">
        <v>119</v>
      </c>
      <c r="G277" s="25">
        <v>2</v>
      </c>
      <c r="H277" s="4"/>
    </row>
    <row r="278" ht="17.4" spans="1:8">
      <c r="A278" s="90"/>
      <c r="B278" s="25">
        <v>20232533</v>
      </c>
      <c r="C278" s="25">
        <v>2023253324</v>
      </c>
      <c r="D278" s="25" t="s">
        <v>363</v>
      </c>
      <c r="E278" s="25" t="s">
        <v>364</v>
      </c>
      <c r="F278" s="25" t="s">
        <v>66</v>
      </c>
      <c r="G278" s="25">
        <v>6</v>
      </c>
      <c r="H278" s="4"/>
    </row>
    <row r="279" ht="17.4" spans="1:8">
      <c r="A279" s="90"/>
      <c r="B279" s="25"/>
      <c r="C279" s="25"/>
      <c r="D279" s="25"/>
      <c r="E279" s="25" t="s">
        <v>365</v>
      </c>
      <c r="F279" s="25" t="s">
        <v>66</v>
      </c>
      <c r="G279" s="25"/>
      <c r="H279" s="4"/>
    </row>
    <row r="280" ht="17.4" spans="1:8">
      <c r="A280" s="90"/>
      <c r="B280" s="25"/>
      <c r="C280" s="25"/>
      <c r="D280" s="25"/>
      <c r="E280" s="25" t="s">
        <v>366</v>
      </c>
      <c r="F280" s="25" t="s">
        <v>66</v>
      </c>
      <c r="G280" s="25"/>
      <c r="H280" s="4"/>
    </row>
    <row r="281" ht="17.4" spans="1:8">
      <c r="A281" s="62" t="s">
        <v>3</v>
      </c>
      <c r="B281" s="107" t="s">
        <v>367</v>
      </c>
      <c r="C281" s="107">
        <v>2022283401</v>
      </c>
      <c r="D281" s="107" t="s">
        <v>368</v>
      </c>
      <c r="E281" s="107" t="s">
        <v>51</v>
      </c>
      <c r="F281" s="107" t="s">
        <v>100</v>
      </c>
      <c r="G281" s="107">
        <v>7</v>
      </c>
      <c r="H281" s="4"/>
    </row>
    <row r="282" ht="17.4" spans="1:8">
      <c r="A282" s="62"/>
      <c r="B282" s="107"/>
      <c r="C282" s="107"/>
      <c r="D282" s="107"/>
      <c r="E282" s="107" t="s">
        <v>369</v>
      </c>
      <c r="F282" s="107" t="s">
        <v>59</v>
      </c>
      <c r="G282" s="107"/>
      <c r="H282" s="4"/>
    </row>
    <row r="283" ht="17.4" spans="1:8">
      <c r="A283" s="62"/>
      <c r="B283" s="107"/>
      <c r="C283" s="107"/>
      <c r="D283" s="107"/>
      <c r="E283" s="107" t="s">
        <v>370</v>
      </c>
      <c r="F283" s="107" t="s">
        <v>59</v>
      </c>
      <c r="G283" s="107"/>
      <c r="H283" s="4"/>
    </row>
    <row r="284" ht="17.4" spans="1:8">
      <c r="A284" s="62"/>
      <c r="B284" s="107" t="s">
        <v>371</v>
      </c>
      <c r="C284" s="107">
        <v>2022283710</v>
      </c>
      <c r="D284" s="107" t="s">
        <v>372</v>
      </c>
      <c r="E284" s="107" t="s">
        <v>373</v>
      </c>
      <c r="F284" s="107" t="s">
        <v>119</v>
      </c>
      <c r="G284" s="107">
        <v>2</v>
      </c>
      <c r="H284" s="4"/>
    </row>
    <row r="285" ht="17.4" spans="1:8">
      <c r="A285" s="62"/>
      <c r="B285" s="107" t="s">
        <v>374</v>
      </c>
      <c r="C285" s="107">
        <v>2022283638</v>
      </c>
      <c r="D285" s="107" t="s">
        <v>375</v>
      </c>
      <c r="E285" s="107" t="s">
        <v>376</v>
      </c>
      <c r="F285" s="107" t="s">
        <v>119</v>
      </c>
      <c r="G285" s="107">
        <v>21</v>
      </c>
      <c r="H285" s="4"/>
    </row>
    <row r="286" ht="17.4" spans="1:8">
      <c r="A286" s="62"/>
      <c r="B286" s="107"/>
      <c r="C286" s="107"/>
      <c r="D286" s="107"/>
      <c r="E286" s="107" t="s">
        <v>373</v>
      </c>
      <c r="F286" s="107" t="s">
        <v>119</v>
      </c>
      <c r="G286" s="107"/>
      <c r="H286" s="4"/>
    </row>
    <row r="287" ht="17.4" spans="1:8">
      <c r="A287" s="62"/>
      <c r="B287" s="107"/>
      <c r="C287" s="107"/>
      <c r="D287" s="107"/>
      <c r="E287" s="107" t="s">
        <v>51</v>
      </c>
      <c r="F287" s="107" t="s">
        <v>83</v>
      </c>
      <c r="G287" s="107"/>
      <c r="H287" s="4"/>
    </row>
    <row r="288" ht="17.4" spans="1:8">
      <c r="A288" s="62"/>
      <c r="B288" s="107"/>
      <c r="C288" s="107"/>
      <c r="D288" s="107"/>
      <c r="E288" s="107" t="s">
        <v>377</v>
      </c>
      <c r="F288" s="107" t="s">
        <v>59</v>
      </c>
      <c r="G288" s="107"/>
      <c r="H288" s="4"/>
    </row>
    <row r="289" ht="17.4" spans="1:8">
      <c r="A289" s="62"/>
      <c r="B289" s="107"/>
      <c r="C289" s="107"/>
      <c r="D289" s="107"/>
      <c r="E289" s="107" t="s">
        <v>378</v>
      </c>
      <c r="F289" s="107" t="s">
        <v>46</v>
      </c>
      <c r="G289" s="107"/>
      <c r="H289" s="4"/>
    </row>
    <row r="290" ht="17.4" spans="1:8">
      <c r="A290" s="62"/>
      <c r="B290" s="107"/>
      <c r="C290" s="107"/>
      <c r="D290" s="107"/>
      <c r="E290" s="107" t="s">
        <v>377</v>
      </c>
      <c r="F290" s="107" t="s">
        <v>66</v>
      </c>
      <c r="G290" s="107"/>
      <c r="H290" s="4"/>
    </row>
    <row r="291" ht="17.4" spans="1:8">
      <c r="A291" s="62"/>
      <c r="B291" s="107"/>
      <c r="C291" s="107"/>
      <c r="D291" s="107"/>
      <c r="E291" s="107" t="s">
        <v>370</v>
      </c>
      <c r="F291" s="107" t="s">
        <v>136</v>
      </c>
      <c r="G291" s="107"/>
      <c r="H291" s="4"/>
    </row>
    <row r="292" ht="17.4" spans="1:8">
      <c r="A292" s="62"/>
      <c r="B292" s="107"/>
      <c r="C292" s="107"/>
      <c r="D292" s="107"/>
      <c r="E292" s="107" t="s">
        <v>307</v>
      </c>
      <c r="F292" s="107" t="s">
        <v>61</v>
      </c>
      <c r="G292" s="107"/>
      <c r="H292" s="4"/>
    </row>
    <row r="293" ht="17.4" spans="1:8">
      <c r="A293" s="62"/>
      <c r="B293" s="118" t="s">
        <v>379</v>
      </c>
      <c r="C293" s="118">
        <v>2023283313</v>
      </c>
      <c r="D293" s="118" t="s">
        <v>380</v>
      </c>
      <c r="E293" s="118" t="s">
        <v>381</v>
      </c>
      <c r="F293" s="118" t="s">
        <v>119</v>
      </c>
      <c r="G293" s="118">
        <v>21</v>
      </c>
      <c r="H293" s="4"/>
    </row>
    <row r="294" ht="17.4" spans="1:8">
      <c r="A294" s="62"/>
      <c r="B294" s="107"/>
      <c r="C294" s="107"/>
      <c r="D294" s="107"/>
      <c r="E294" s="118" t="s">
        <v>382</v>
      </c>
      <c r="F294" s="118" t="s">
        <v>119</v>
      </c>
      <c r="G294" s="107"/>
      <c r="H294" s="4"/>
    </row>
    <row r="295" ht="17.4" spans="1:8">
      <c r="A295" s="62"/>
      <c r="B295" s="107"/>
      <c r="C295" s="107"/>
      <c r="D295" s="107"/>
      <c r="E295" s="118" t="s">
        <v>118</v>
      </c>
      <c r="F295" s="118" t="s">
        <v>119</v>
      </c>
      <c r="G295" s="107"/>
      <c r="H295" s="4"/>
    </row>
    <row r="296" ht="17.4" spans="1:8">
      <c r="A296" s="62"/>
      <c r="B296" s="107"/>
      <c r="C296" s="107"/>
      <c r="D296" s="107"/>
      <c r="E296" s="118" t="s">
        <v>383</v>
      </c>
      <c r="F296" s="118" t="s">
        <v>59</v>
      </c>
      <c r="G296" s="107"/>
      <c r="H296" s="4"/>
    </row>
    <row r="297" ht="17.4" spans="1:8">
      <c r="A297" s="62"/>
      <c r="B297" s="107"/>
      <c r="C297" s="107"/>
      <c r="D297" s="107"/>
      <c r="E297" s="118" t="s">
        <v>384</v>
      </c>
      <c r="F297" s="118" t="s">
        <v>59</v>
      </c>
      <c r="G297" s="107"/>
      <c r="H297" s="4"/>
    </row>
    <row r="298" ht="17.4" spans="1:8">
      <c r="A298" s="62"/>
      <c r="B298" s="107"/>
      <c r="C298" s="107"/>
      <c r="D298" s="107"/>
      <c r="E298" s="118" t="s">
        <v>381</v>
      </c>
      <c r="F298" s="118" t="s">
        <v>113</v>
      </c>
      <c r="G298" s="107"/>
      <c r="H298" s="4"/>
    </row>
    <row r="299" ht="17.4" spans="1:8">
      <c r="A299" s="62"/>
      <c r="B299" s="107"/>
      <c r="C299" s="107"/>
      <c r="D299" s="107"/>
      <c r="E299" s="118" t="s">
        <v>33</v>
      </c>
      <c r="F299" s="118" t="s">
        <v>46</v>
      </c>
      <c r="G299" s="107"/>
      <c r="H299" s="4"/>
    </row>
    <row r="300" ht="17.4" spans="1:8">
      <c r="A300" s="62"/>
      <c r="B300" s="107"/>
      <c r="C300" s="107"/>
      <c r="D300" s="107"/>
      <c r="E300" s="118" t="s">
        <v>382</v>
      </c>
      <c r="F300" s="118" t="s">
        <v>66</v>
      </c>
      <c r="G300" s="107"/>
      <c r="H300" s="4"/>
    </row>
    <row r="301" ht="17.4" spans="1:8">
      <c r="A301" s="62"/>
      <c r="B301" s="107"/>
      <c r="C301" s="107"/>
      <c r="D301" s="107"/>
      <c r="E301" s="118" t="s">
        <v>383</v>
      </c>
      <c r="F301" s="118" t="s">
        <v>66</v>
      </c>
      <c r="G301" s="107"/>
      <c r="H301" s="4"/>
    </row>
    <row r="302" ht="17.4" spans="1:8">
      <c r="A302" s="62"/>
      <c r="B302" s="107"/>
      <c r="C302" s="107"/>
      <c r="D302" s="107"/>
      <c r="E302" s="118" t="s">
        <v>385</v>
      </c>
      <c r="F302" s="118" t="s">
        <v>61</v>
      </c>
      <c r="G302" s="107"/>
      <c r="H302" s="4"/>
    </row>
    <row r="303" ht="17.4" spans="1:8">
      <c r="A303" s="62"/>
      <c r="B303" s="107"/>
      <c r="C303" s="107"/>
      <c r="D303" s="107"/>
      <c r="E303" s="118" t="s">
        <v>384</v>
      </c>
      <c r="F303" s="118" t="s">
        <v>61</v>
      </c>
      <c r="G303" s="107"/>
      <c r="H303" s="4"/>
    </row>
    <row r="304" ht="17.4" spans="1:8">
      <c r="A304" s="62"/>
      <c r="B304" s="118" t="s">
        <v>386</v>
      </c>
      <c r="C304" s="118">
        <v>2023283440</v>
      </c>
      <c r="D304" s="118" t="s">
        <v>387</v>
      </c>
      <c r="E304" s="118" t="s">
        <v>382</v>
      </c>
      <c r="F304" s="118" t="s">
        <v>119</v>
      </c>
      <c r="G304" s="118">
        <v>13</v>
      </c>
      <c r="H304" s="4"/>
    </row>
    <row r="305" ht="17.4" spans="1:8">
      <c r="A305" s="62"/>
      <c r="B305" s="107"/>
      <c r="C305" s="107"/>
      <c r="D305" s="107"/>
      <c r="E305" s="118" t="s">
        <v>118</v>
      </c>
      <c r="F305" s="118" t="s">
        <v>119</v>
      </c>
      <c r="G305" s="107"/>
      <c r="H305" s="4"/>
    </row>
    <row r="306" ht="17.4" spans="1:8">
      <c r="A306" s="62"/>
      <c r="B306" s="107"/>
      <c r="C306" s="107"/>
      <c r="D306" s="107"/>
      <c r="E306" s="118" t="s">
        <v>383</v>
      </c>
      <c r="F306" s="118" t="s">
        <v>59</v>
      </c>
      <c r="G306" s="107"/>
      <c r="H306" s="4"/>
    </row>
    <row r="307" ht="17.4" spans="1:8">
      <c r="A307" s="62"/>
      <c r="B307" s="107"/>
      <c r="C307" s="107"/>
      <c r="D307" s="107"/>
      <c r="E307" s="118" t="s">
        <v>33</v>
      </c>
      <c r="F307" s="118" t="s">
        <v>83</v>
      </c>
      <c r="G307" s="107"/>
      <c r="H307" s="4"/>
    </row>
    <row r="308" ht="17.4" spans="1:8">
      <c r="A308" s="62"/>
      <c r="B308" s="107"/>
      <c r="C308" s="107"/>
      <c r="D308" s="107"/>
      <c r="E308" s="118" t="s">
        <v>384</v>
      </c>
      <c r="F308" s="118" t="s">
        <v>59</v>
      </c>
      <c r="G308" s="107"/>
      <c r="H308" s="4"/>
    </row>
    <row r="309" ht="17.4" spans="1:8">
      <c r="A309" s="62"/>
      <c r="B309" s="107"/>
      <c r="C309" s="107"/>
      <c r="D309" s="107"/>
      <c r="E309" s="118" t="s">
        <v>381</v>
      </c>
      <c r="F309" s="118" t="s">
        <v>113</v>
      </c>
      <c r="G309" s="107"/>
      <c r="H309" s="4"/>
    </row>
    <row r="310" ht="17.4" spans="1:8">
      <c r="A310" s="62"/>
      <c r="B310" s="107"/>
      <c r="C310" s="118">
        <v>2023283421</v>
      </c>
      <c r="D310" s="118" t="s">
        <v>388</v>
      </c>
      <c r="E310" s="118" t="s">
        <v>383</v>
      </c>
      <c r="F310" s="118" t="s">
        <v>59</v>
      </c>
      <c r="G310" s="118">
        <v>5</v>
      </c>
      <c r="H310" s="4"/>
    </row>
    <row r="311" ht="17.4" spans="1:8">
      <c r="A311" s="62"/>
      <c r="B311" s="107"/>
      <c r="C311" s="107"/>
      <c r="D311" s="107"/>
      <c r="E311" s="118" t="s">
        <v>33</v>
      </c>
      <c r="F311" s="118" t="s">
        <v>83</v>
      </c>
      <c r="G311" s="107"/>
      <c r="H311" s="4"/>
    </row>
    <row r="312" ht="17.4" spans="1:8">
      <c r="A312" s="62"/>
      <c r="B312" s="107"/>
      <c r="C312" s="118">
        <v>2023283403</v>
      </c>
      <c r="D312" s="118" t="s">
        <v>389</v>
      </c>
      <c r="E312" s="118" t="s">
        <v>385</v>
      </c>
      <c r="F312" s="118" t="s">
        <v>52</v>
      </c>
      <c r="G312" s="118">
        <v>7</v>
      </c>
      <c r="H312" s="4"/>
    </row>
    <row r="313" ht="17.4" spans="1:8">
      <c r="A313" s="62"/>
      <c r="B313" s="107"/>
      <c r="C313" s="107"/>
      <c r="D313" s="107"/>
      <c r="E313" s="118" t="s">
        <v>384</v>
      </c>
      <c r="F313" s="118" t="s">
        <v>61</v>
      </c>
      <c r="G313" s="107"/>
      <c r="H313" s="4"/>
    </row>
    <row r="314" ht="17.4" spans="1:8">
      <c r="A314" s="62"/>
      <c r="B314" s="107"/>
      <c r="C314" s="107"/>
      <c r="D314" s="107"/>
      <c r="E314" s="118" t="s">
        <v>381</v>
      </c>
      <c r="F314" s="118" t="s">
        <v>61</v>
      </c>
      <c r="G314" s="107"/>
      <c r="H314" s="4"/>
    </row>
    <row r="315" ht="17.4" spans="1:8">
      <c r="A315" s="62"/>
      <c r="B315" s="118" t="s">
        <v>31</v>
      </c>
      <c r="C315" s="118">
        <v>2023283524</v>
      </c>
      <c r="D315" s="118" t="s">
        <v>390</v>
      </c>
      <c r="E315" s="118" t="s">
        <v>382</v>
      </c>
      <c r="F315" s="118" t="s">
        <v>52</v>
      </c>
      <c r="G315" s="118">
        <v>3</v>
      </c>
      <c r="H315" s="4"/>
    </row>
    <row r="316" ht="17.4" spans="1:8">
      <c r="A316" s="62"/>
      <c r="B316" s="118" t="s">
        <v>391</v>
      </c>
      <c r="C316" s="118">
        <v>2023283629</v>
      </c>
      <c r="D316" s="118" t="s">
        <v>392</v>
      </c>
      <c r="E316" s="118" t="s">
        <v>33</v>
      </c>
      <c r="F316" s="118" t="s">
        <v>100</v>
      </c>
      <c r="G316" s="118">
        <v>5</v>
      </c>
      <c r="H316" s="4"/>
    </row>
    <row r="317" ht="17.4" spans="1:8">
      <c r="A317" s="62"/>
      <c r="B317" s="107"/>
      <c r="C317" s="107"/>
      <c r="D317" s="107"/>
      <c r="E317" s="118" t="s">
        <v>118</v>
      </c>
      <c r="F317" s="118" t="s">
        <v>119</v>
      </c>
      <c r="G317" s="107"/>
      <c r="H317" s="4"/>
    </row>
    <row r="318" ht="17.4" spans="1:8">
      <c r="A318" s="62"/>
      <c r="B318" s="107"/>
      <c r="C318" s="118">
        <v>2023283620</v>
      </c>
      <c r="D318" s="118" t="s">
        <v>393</v>
      </c>
      <c r="E318" s="118" t="s">
        <v>383</v>
      </c>
      <c r="F318" s="118" t="s">
        <v>59</v>
      </c>
      <c r="G318" s="118">
        <v>13</v>
      </c>
      <c r="H318" s="4"/>
    </row>
    <row r="319" ht="17.4" spans="1:8">
      <c r="A319" s="62"/>
      <c r="B319" s="107"/>
      <c r="C319" s="107"/>
      <c r="D319" s="107"/>
      <c r="E319" s="118" t="s">
        <v>394</v>
      </c>
      <c r="F319" s="118" t="s">
        <v>59</v>
      </c>
      <c r="G319" s="107"/>
      <c r="H319" s="4"/>
    </row>
    <row r="320" ht="17.4" spans="1:8">
      <c r="A320" s="62"/>
      <c r="B320" s="107"/>
      <c r="C320" s="107"/>
      <c r="D320" s="107"/>
      <c r="E320" s="118" t="s">
        <v>395</v>
      </c>
      <c r="F320" s="118" t="s">
        <v>113</v>
      </c>
      <c r="G320" s="107"/>
      <c r="H320" s="4"/>
    </row>
    <row r="321" ht="17.4" spans="1:8">
      <c r="A321" s="62"/>
      <c r="B321" s="107"/>
      <c r="C321" s="107"/>
      <c r="D321" s="107"/>
      <c r="E321" s="118" t="s">
        <v>384</v>
      </c>
      <c r="F321" s="118" t="s">
        <v>113</v>
      </c>
      <c r="G321" s="107"/>
      <c r="H321" s="4"/>
    </row>
    <row r="322" ht="17.4" spans="1:8">
      <c r="A322" s="62"/>
      <c r="B322" s="107"/>
      <c r="C322" s="107"/>
      <c r="D322" s="107"/>
      <c r="E322" s="118" t="s">
        <v>383</v>
      </c>
      <c r="F322" s="118" t="s">
        <v>66</v>
      </c>
      <c r="G322" s="107"/>
      <c r="H322" s="4"/>
    </row>
    <row r="323" ht="17.4" spans="1:8">
      <c r="A323" s="62"/>
      <c r="B323" s="107"/>
      <c r="C323" s="107"/>
      <c r="D323" s="107"/>
      <c r="E323" s="118" t="s">
        <v>385</v>
      </c>
      <c r="F323" s="118" t="s">
        <v>136</v>
      </c>
      <c r="G323" s="107"/>
      <c r="H323" s="4"/>
    </row>
    <row r="324" ht="17.4" spans="1:8">
      <c r="A324" s="62"/>
      <c r="B324" s="107"/>
      <c r="C324" s="118">
        <v>2023283612</v>
      </c>
      <c r="D324" s="118" t="s">
        <v>396</v>
      </c>
      <c r="E324" s="118" t="s">
        <v>383</v>
      </c>
      <c r="F324" s="118" t="s">
        <v>59</v>
      </c>
      <c r="G324" s="118">
        <v>4</v>
      </c>
      <c r="H324" s="4"/>
    </row>
    <row r="325" ht="17.4" spans="1:8">
      <c r="A325" s="62"/>
      <c r="B325" s="107"/>
      <c r="C325" s="107"/>
      <c r="D325" s="107"/>
      <c r="E325" s="118" t="s">
        <v>394</v>
      </c>
      <c r="F325" s="118" t="s">
        <v>59</v>
      </c>
      <c r="G325" s="107"/>
      <c r="H325" s="4"/>
    </row>
    <row r="326" ht="17.4" spans="1:8">
      <c r="A326" s="62"/>
      <c r="B326" s="107"/>
      <c r="C326" s="118">
        <v>2023283601</v>
      </c>
      <c r="D326" s="118" t="s">
        <v>397</v>
      </c>
      <c r="E326" s="118" t="s">
        <v>395</v>
      </c>
      <c r="F326" s="118" t="s">
        <v>113</v>
      </c>
      <c r="G326" s="118">
        <v>4</v>
      </c>
      <c r="H326" s="4"/>
    </row>
    <row r="327" ht="17.4" spans="1:8">
      <c r="A327" s="62"/>
      <c r="B327" s="107"/>
      <c r="C327" s="107"/>
      <c r="D327" s="107"/>
      <c r="E327" s="118" t="s">
        <v>384</v>
      </c>
      <c r="F327" s="118" t="s">
        <v>113</v>
      </c>
      <c r="G327" s="107"/>
      <c r="H327" s="4"/>
    </row>
    <row r="328" ht="17.4" spans="1:8">
      <c r="A328" s="62"/>
      <c r="B328" s="118" t="s">
        <v>398</v>
      </c>
      <c r="C328" s="118">
        <v>2022283231</v>
      </c>
      <c r="D328" s="118" t="s">
        <v>399</v>
      </c>
      <c r="E328" s="118" t="s">
        <v>400</v>
      </c>
      <c r="F328" s="118" t="s">
        <v>136</v>
      </c>
      <c r="G328" s="118">
        <v>3</v>
      </c>
      <c r="H328" s="4"/>
    </row>
    <row r="329" ht="17.4" spans="1:8">
      <c r="A329" s="62"/>
      <c r="B329" s="107"/>
      <c r="C329" s="118">
        <v>2022283241</v>
      </c>
      <c r="D329" s="118" t="s">
        <v>401</v>
      </c>
      <c r="E329" s="118" t="s">
        <v>400</v>
      </c>
      <c r="F329" s="118" t="s">
        <v>136</v>
      </c>
      <c r="G329" s="118">
        <v>3</v>
      </c>
      <c r="H329" s="4"/>
    </row>
    <row r="330" ht="17.4" spans="1:8">
      <c r="A330" s="62"/>
      <c r="B330" s="107"/>
      <c r="C330" s="118">
        <v>2022283205</v>
      </c>
      <c r="D330" s="118" t="s">
        <v>402</v>
      </c>
      <c r="E330" s="118" t="s">
        <v>400</v>
      </c>
      <c r="F330" s="118" t="s">
        <v>136</v>
      </c>
      <c r="G330" s="118">
        <v>3</v>
      </c>
      <c r="H330" s="4"/>
    </row>
    <row r="331" ht="17.4" spans="1:8">
      <c r="A331" s="62"/>
      <c r="B331" s="107"/>
      <c r="C331" s="118">
        <v>2022283223</v>
      </c>
      <c r="D331" s="118" t="s">
        <v>403</v>
      </c>
      <c r="E331" s="118" t="s">
        <v>400</v>
      </c>
      <c r="F331" s="118" t="s">
        <v>136</v>
      </c>
      <c r="G331" s="118">
        <v>6</v>
      </c>
      <c r="H331" s="4"/>
    </row>
    <row r="332" ht="17.4" spans="1:8">
      <c r="A332" s="62"/>
      <c r="B332" s="107"/>
      <c r="C332" s="107"/>
      <c r="D332" s="107"/>
      <c r="E332" s="118" t="s">
        <v>404</v>
      </c>
      <c r="F332" s="118" t="s">
        <v>405</v>
      </c>
      <c r="G332" s="107"/>
      <c r="H332" s="4"/>
    </row>
    <row r="333" ht="17.4" spans="1:8">
      <c r="A333" s="62"/>
      <c r="B333" s="107"/>
      <c r="C333" s="118">
        <v>2020213612</v>
      </c>
      <c r="D333" s="118" t="s">
        <v>406</v>
      </c>
      <c r="E333" s="118" t="s">
        <v>400</v>
      </c>
      <c r="F333" s="118" t="s">
        <v>136</v>
      </c>
      <c r="G333" s="118">
        <v>3</v>
      </c>
      <c r="H333" s="4"/>
    </row>
    <row r="334" ht="17.4" spans="1:8">
      <c r="A334" s="62"/>
      <c r="B334" s="107"/>
      <c r="C334" s="118">
        <v>2022283211</v>
      </c>
      <c r="D334" s="118" t="s">
        <v>407</v>
      </c>
      <c r="E334" s="118" t="s">
        <v>370</v>
      </c>
      <c r="F334" s="118" t="s">
        <v>100</v>
      </c>
      <c r="G334" s="118">
        <v>5</v>
      </c>
      <c r="H334" s="4"/>
    </row>
    <row r="335" ht="17.4" spans="1:8">
      <c r="A335" s="62"/>
      <c r="B335" s="107"/>
      <c r="C335" s="107"/>
      <c r="D335" s="107"/>
      <c r="E335" s="118" t="s">
        <v>408</v>
      </c>
      <c r="F335" s="118" t="s">
        <v>119</v>
      </c>
      <c r="G335" s="107"/>
      <c r="H335" s="4"/>
    </row>
    <row r="336" ht="17.4" spans="1:8">
      <c r="A336" s="62"/>
      <c r="B336" s="118" t="s">
        <v>409</v>
      </c>
      <c r="C336" s="118">
        <v>2022283341</v>
      </c>
      <c r="D336" s="118" t="s">
        <v>410</v>
      </c>
      <c r="E336" s="118" t="s">
        <v>369</v>
      </c>
      <c r="F336" s="118" t="s">
        <v>119</v>
      </c>
      <c r="G336" s="118">
        <v>4</v>
      </c>
      <c r="H336" s="4"/>
    </row>
    <row r="337" ht="34.8" spans="1:8">
      <c r="A337" s="62"/>
      <c r="B337" s="107"/>
      <c r="C337" s="107"/>
      <c r="D337" s="107"/>
      <c r="E337" s="118" t="s">
        <v>411</v>
      </c>
      <c r="F337" s="118" t="s">
        <v>119</v>
      </c>
      <c r="G337" s="107"/>
      <c r="H337" s="4"/>
    </row>
    <row r="338" ht="17.4" spans="1:8">
      <c r="A338" s="62"/>
      <c r="B338" s="107"/>
      <c r="C338" s="118">
        <v>2022283343</v>
      </c>
      <c r="D338" s="118" t="s">
        <v>412</v>
      </c>
      <c r="E338" s="118" t="s">
        <v>369</v>
      </c>
      <c r="F338" s="118" t="s">
        <v>119</v>
      </c>
      <c r="G338" s="118">
        <v>8</v>
      </c>
      <c r="H338" s="4"/>
    </row>
    <row r="339" ht="34.8" spans="1:8">
      <c r="A339" s="62"/>
      <c r="B339" s="107"/>
      <c r="C339" s="107"/>
      <c r="D339" s="107"/>
      <c r="E339" s="118" t="s">
        <v>411</v>
      </c>
      <c r="F339" s="118" t="s">
        <v>119</v>
      </c>
      <c r="G339" s="107"/>
      <c r="H339" s="4"/>
    </row>
    <row r="340" ht="17.4" spans="1:8">
      <c r="A340" s="62"/>
      <c r="B340" s="107"/>
      <c r="C340" s="107"/>
      <c r="D340" s="107"/>
      <c r="E340" s="118" t="s">
        <v>413</v>
      </c>
      <c r="F340" s="118" t="s">
        <v>59</v>
      </c>
      <c r="G340" s="107"/>
      <c r="H340" s="4"/>
    </row>
    <row r="341" ht="17.4" spans="1:8">
      <c r="A341" s="62"/>
      <c r="B341" s="107"/>
      <c r="C341" s="107"/>
      <c r="D341" s="107"/>
      <c r="E341" s="118" t="s">
        <v>370</v>
      </c>
      <c r="F341" s="118" t="s">
        <v>59</v>
      </c>
      <c r="G341" s="107"/>
      <c r="H341" s="4"/>
    </row>
    <row r="342" ht="17.4" spans="1:8">
      <c r="A342" s="62"/>
      <c r="B342" s="118" t="s">
        <v>414</v>
      </c>
      <c r="C342" s="118">
        <v>2022273210</v>
      </c>
      <c r="D342" s="118" t="s">
        <v>415</v>
      </c>
      <c r="E342" s="118" t="s">
        <v>307</v>
      </c>
      <c r="F342" s="118" t="s">
        <v>61</v>
      </c>
      <c r="G342" s="118">
        <v>17</v>
      </c>
      <c r="H342" s="4"/>
    </row>
    <row r="343" ht="17.4" spans="1:8">
      <c r="A343" s="62"/>
      <c r="B343" s="107"/>
      <c r="C343" s="107"/>
      <c r="D343" s="107"/>
      <c r="E343" s="118" t="s">
        <v>416</v>
      </c>
      <c r="F343" s="118" t="s">
        <v>61</v>
      </c>
      <c r="G343" s="107"/>
      <c r="H343" s="4"/>
    </row>
    <row r="344" ht="17.4" spans="1:8">
      <c r="A344" s="62"/>
      <c r="B344" s="107"/>
      <c r="C344" s="107"/>
      <c r="D344" s="107"/>
      <c r="E344" s="118" t="s">
        <v>417</v>
      </c>
      <c r="F344" s="118" t="s">
        <v>66</v>
      </c>
      <c r="G344" s="107"/>
      <c r="H344" s="4"/>
    </row>
    <row r="345" ht="17.4" spans="1:8">
      <c r="A345" s="62"/>
      <c r="B345" s="107"/>
      <c r="C345" s="107"/>
      <c r="D345" s="107"/>
      <c r="E345" s="118" t="s">
        <v>418</v>
      </c>
      <c r="F345" s="118" t="s">
        <v>113</v>
      </c>
      <c r="G345" s="107"/>
      <c r="H345" s="4"/>
    </row>
    <row r="346" ht="17.4" spans="1:8">
      <c r="A346" s="62"/>
      <c r="B346" s="107"/>
      <c r="C346" s="107"/>
      <c r="D346" s="107"/>
      <c r="E346" s="118" t="s">
        <v>419</v>
      </c>
      <c r="F346" s="118" t="s">
        <v>83</v>
      </c>
      <c r="G346" s="107"/>
      <c r="H346" s="4"/>
    </row>
    <row r="347" ht="17.4" spans="1:8">
      <c r="A347" s="62"/>
      <c r="B347" s="107"/>
      <c r="C347" s="107"/>
      <c r="D347" s="107"/>
      <c r="E347" s="118" t="s">
        <v>416</v>
      </c>
      <c r="F347" s="118" t="s">
        <v>59</v>
      </c>
      <c r="G347" s="107"/>
      <c r="H347" s="4"/>
    </row>
    <row r="348" ht="17.4" spans="1:8">
      <c r="A348" s="62"/>
      <c r="B348" s="107"/>
      <c r="C348" s="107"/>
      <c r="D348" s="107"/>
      <c r="E348" s="118" t="s">
        <v>418</v>
      </c>
      <c r="F348" s="118" t="s">
        <v>119</v>
      </c>
      <c r="G348" s="107"/>
      <c r="H348" s="4"/>
    </row>
    <row r="349" ht="17.4" spans="1:8">
      <c r="A349" s="62"/>
      <c r="B349" s="107"/>
      <c r="C349" s="107"/>
      <c r="D349" s="107"/>
      <c r="E349" s="118" t="s">
        <v>420</v>
      </c>
      <c r="F349" s="118" t="s">
        <v>119</v>
      </c>
      <c r="G349" s="107"/>
      <c r="H349" s="4"/>
    </row>
    <row r="350" ht="17.4" spans="1:8">
      <c r="A350" s="62"/>
      <c r="B350" s="107"/>
      <c r="C350" s="118">
        <v>2022273217</v>
      </c>
      <c r="D350" s="118" t="s">
        <v>421</v>
      </c>
      <c r="E350" s="118" t="s">
        <v>307</v>
      </c>
      <c r="F350" s="118" t="s">
        <v>61</v>
      </c>
      <c r="G350" s="118">
        <v>4</v>
      </c>
      <c r="H350" s="4"/>
    </row>
    <row r="351" ht="17.4" spans="1:8">
      <c r="A351" s="62"/>
      <c r="B351" s="107"/>
      <c r="C351" s="107"/>
      <c r="D351" s="107"/>
      <c r="E351" s="118" t="s">
        <v>416</v>
      </c>
      <c r="F351" s="118" t="s">
        <v>61</v>
      </c>
      <c r="G351" s="107"/>
      <c r="H351" s="4"/>
    </row>
    <row r="352" ht="17.4" spans="1:8">
      <c r="A352" s="62"/>
      <c r="B352" s="118" t="s">
        <v>422</v>
      </c>
      <c r="C352" s="118">
        <v>2023284605</v>
      </c>
      <c r="D352" s="118" t="s">
        <v>423</v>
      </c>
      <c r="E352" s="118" t="s">
        <v>424</v>
      </c>
      <c r="F352" s="118" t="s">
        <v>61</v>
      </c>
      <c r="G352" s="118">
        <v>2</v>
      </c>
      <c r="H352" s="4"/>
    </row>
    <row r="353" ht="17.4" spans="1:8">
      <c r="A353" s="62"/>
      <c r="B353" s="118" t="s">
        <v>425</v>
      </c>
      <c r="C353" s="118">
        <v>2023284725</v>
      </c>
      <c r="D353" s="118" t="s">
        <v>426</v>
      </c>
      <c r="E353" s="118" t="s">
        <v>427</v>
      </c>
      <c r="F353" s="118" t="s">
        <v>136</v>
      </c>
      <c r="G353" s="118">
        <v>3</v>
      </c>
      <c r="H353" s="4"/>
    </row>
    <row r="354" ht="17.4" spans="1:8">
      <c r="A354" s="62"/>
      <c r="B354" s="107"/>
      <c r="C354" s="118">
        <v>2023284737</v>
      </c>
      <c r="D354" s="118" t="s">
        <v>428</v>
      </c>
      <c r="E354" s="118" t="s">
        <v>377</v>
      </c>
      <c r="F354" s="118" t="s">
        <v>83</v>
      </c>
      <c r="G354" s="118">
        <v>3</v>
      </c>
      <c r="H354" s="4"/>
    </row>
    <row r="355" ht="17.4" spans="1:8">
      <c r="A355" s="62"/>
      <c r="B355" s="107"/>
      <c r="C355" s="118">
        <v>2023284721</v>
      </c>
      <c r="D355" s="118" t="s">
        <v>429</v>
      </c>
      <c r="E355" s="118" t="s">
        <v>377</v>
      </c>
      <c r="F355" s="118" t="s">
        <v>83</v>
      </c>
      <c r="G355" s="118">
        <v>3</v>
      </c>
      <c r="H355" s="4"/>
    </row>
    <row r="356" ht="17.4" spans="1:8">
      <c r="A356" s="62"/>
      <c r="B356" s="107"/>
      <c r="C356" s="118">
        <v>2023284733</v>
      </c>
      <c r="D356" s="118" t="s">
        <v>430</v>
      </c>
      <c r="E356" s="118" t="s">
        <v>377</v>
      </c>
      <c r="F356" s="118" t="s">
        <v>83</v>
      </c>
      <c r="G356" s="118">
        <v>3</v>
      </c>
      <c r="H356" s="4"/>
    </row>
    <row r="357" ht="17.4" spans="1:8">
      <c r="A357" s="62"/>
      <c r="B357" s="118" t="s">
        <v>431</v>
      </c>
      <c r="C357" s="118">
        <v>2023284513</v>
      </c>
      <c r="D357" s="118" t="s">
        <v>432</v>
      </c>
      <c r="E357" s="118" t="s">
        <v>408</v>
      </c>
      <c r="F357" s="118" t="s">
        <v>119</v>
      </c>
      <c r="G357" s="118">
        <v>2</v>
      </c>
      <c r="H357" s="4"/>
    </row>
    <row r="358" ht="17.4" spans="1:8">
      <c r="A358" s="62"/>
      <c r="B358" s="107"/>
      <c r="C358" s="118">
        <v>2023284503</v>
      </c>
      <c r="D358" s="118" t="s">
        <v>433</v>
      </c>
      <c r="E358" s="118" t="s">
        <v>434</v>
      </c>
      <c r="F358" s="118" t="s">
        <v>52</v>
      </c>
      <c r="G358" s="118">
        <v>3</v>
      </c>
      <c r="H358" s="4"/>
    </row>
    <row r="359" ht="17.4" spans="1:8">
      <c r="A359" s="62"/>
      <c r="B359" s="107"/>
      <c r="C359" s="118">
        <v>2023284515</v>
      </c>
      <c r="D359" s="118" t="s">
        <v>435</v>
      </c>
      <c r="E359" s="118" t="s">
        <v>373</v>
      </c>
      <c r="F359" s="118" t="s">
        <v>46</v>
      </c>
      <c r="G359" s="118">
        <v>3</v>
      </c>
      <c r="H359" s="4"/>
    </row>
    <row r="360" ht="17.4" spans="1:8">
      <c r="A360" s="62"/>
      <c r="B360" s="118" t="s">
        <v>436</v>
      </c>
      <c r="C360" s="118">
        <v>2023284429</v>
      </c>
      <c r="D360" s="118" t="s">
        <v>437</v>
      </c>
      <c r="E360" s="118" t="s">
        <v>434</v>
      </c>
      <c r="F360" s="118" t="s">
        <v>52</v>
      </c>
      <c r="G360" s="118">
        <v>3</v>
      </c>
      <c r="H360" s="4"/>
    </row>
    <row r="361" ht="17.4" spans="1:8">
      <c r="A361" s="62"/>
      <c r="B361" s="107"/>
      <c r="C361" s="118">
        <v>2023284430</v>
      </c>
      <c r="D361" s="118" t="s">
        <v>438</v>
      </c>
      <c r="E361" s="118" t="s">
        <v>434</v>
      </c>
      <c r="F361" s="118" t="s">
        <v>52</v>
      </c>
      <c r="G361" s="118">
        <v>3</v>
      </c>
      <c r="H361" s="4"/>
    </row>
    <row r="362" ht="17.4" spans="1:8">
      <c r="A362" s="62"/>
      <c r="B362" s="118" t="s">
        <v>439</v>
      </c>
      <c r="C362" s="118">
        <v>2023283227</v>
      </c>
      <c r="D362" s="118" t="s">
        <v>440</v>
      </c>
      <c r="E362" s="118" t="s">
        <v>441</v>
      </c>
      <c r="F362" s="118" t="s">
        <v>136</v>
      </c>
      <c r="G362" s="118">
        <v>3</v>
      </c>
      <c r="H362" s="4"/>
    </row>
    <row r="363" ht="17.4" spans="1:8">
      <c r="A363" s="62"/>
      <c r="B363" s="107"/>
      <c r="C363" s="118">
        <v>2023283220</v>
      </c>
      <c r="D363" s="118" t="s">
        <v>442</v>
      </c>
      <c r="E363" s="119" t="s">
        <v>385</v>
      </c>
      <c r="F363" s="119" t="s">
        <v>52</v>
      </c>
      <c r="G363" s="119">
        <v>3</v>
      </c>
      <c r="H363" s="4"/>
    </row>
    <row r="364" ht="17.4" spans="1:8">
      <c r="A364" s="62"/>
      <c r="B364" s="118" t="s">
        <v>443</v>
      </c>
      <c r="C364" s="118">
        <v>2023273128</v>
      </c>
      <c r="D364" s="118" t="s">
        <v>444</v>
      </c>
      <c r="E364" s="118" t="s">
        <v>118</v>
      </c>
      <c r="F364" s="118" t="s">
        <v>119</v>
      </c>
      <c r="G364" s="118">
        <v>5</v>
      </c>
      <c r="H364" s="4"/>
    </row>
    <row r="365" ht="17.4" spans="1:8">
      <c r="A365" s="62"/>
      <c r="B365" s="107"/>
      <c r="C365" s="107"/>
      <c r="D365" s="107"/>
      <c r="E365" s="118" t="s">
        <v>385</v>
      </c>
      <c r="F365" s="118" t="s">
        <v>52</v>
      </c>
      <c r="G365" s="107"/>
      <c r="H365" s="4"/>
    </row>
    <row r="366" ht="17.4" spans="1:8">
      <c r="A366" s="62"/>
      <c r="B366" s="107"/>
      <c r="C366" s="118">
        <v>2023273123</v>
      </c>
      <c r="D366" s="118" t="s">
        <v>445</v>
      </c>
      <c r="E366" s="118" t="s">
        <v>446</v>
      </c>
      <c r="F366" s="118" t="s">
        <v>59</v>
      </c>
      <c r="G366" s="118">
        <v>6</v>
      </c>
      <c r="H366" s="4"/>
    </row>
    <row r="367" ht="17.4" spans="1:8">
      <c r="A367" s="62"/>
      <c r="B367" s="107"/>
      <c r="C367" s="107"/>
      <c r="D367" s="107"/>
      <c r="E367" s="118" t="s">
        <v>447</v>
      </c>
      <c r="F367" s="118" t="s">
        <v>66</v>
      </c>
      <c r="G367" s="107"/>
      <c r="H367" s="4"/>
    </row>
    <row r="368" ht="17.4" spans="1:8">
      <c r="A368" s="62"/>
      <c r="B368" s="107"/>
      <c r="C368" s="107"/>
      <c r="D368" s="107"/>
      <c r="E368" s="118" t="s">
        <v>446</v>
      </c>
      <c r="F368" s="118" t="s">
        <v>66</v>
      </c>
      <c r="G368" s="107"/>
      <c r="H368" s="4"/>
    </row>
    <row r="369" ht="17.4" spans="1:8">
      <c r="A369" s="62"/>
      <c r="B369" s="107"/>
      <c r="C369" s="118">
        <v>2023273124</v>
      </c>
      <c r="D369" s="118" t="s">
        <v>448</v>
      </c>
      <c r="E369" s="118" t="s">
        <v>447</v>
      </c>
      <c r="F369" s="118" t="s">
        <v>66</v>
      </c>
      <c r="G369" s="118">
        <v>4</v>
      </c>
      <c r="H369" s="4"/>
    </row>
    <row r="370" ht="17.4" spans="1:8">
      <c r="A370" s="62"/>
      <c r="B370" s="107"/>
      <c r="C370" s="107"/>
      <c r="D370" s="107"/>
      <c r="E370" s="118" t="s">
        <v>446</v>
      </c>
      <c r="F370" s="118" t="s">
        <v>66</v>
      </c>
      <c r="G370" s="107"/>
      <c r="H370" s="4"/>
    </row>
    <row r="371" ht="17.4" spans="1:8">
      <c r="A371" s="62"/>
      <c r="B371" s="107"/>
      <c r="C371" s="118">
        <v>2023273129</v>
      </c>
      <c r="D371" s="118" t="s">
        <v>449</v>
      </c>
      <c r="E371" s="118" t="s">
        <v>385</v>
      </c>
      <c r="F371" s="118" t="s">
        <v>52</v>
      </c>
      <c r="G371" s="118">
        <v>3</v>
      </c>
      <c r="H371" s="4"/>
    </row>
    <row r="372" ht="17.4" spans="1:8">
      <c r="A372" s="62"/>
      <c r="B372" s="118" t="s">
        <v>450</v>
      </c>
      <c r="C372" s="118">
        <v>2023273202</v>
      </c>
      <c r="D372" s="118" t="s">
        <v>451</v>
      </c>
      <c r="E372" s="118" t="s">
        <v>447</v>
      </c>
      <c r="F372" s="118" t="s">
        <v>119</v>
      </c>
      <c r="G372" s="118">
        <v>21</v>
      </c>
      <c r="H372" s="4"/>
    </row>
    <row r="373" ht="17.4" spans="1:8">
      <c r="A373" s="62"/>
      <c r="B373" s="107"/>
      <c r="C373" s="107"/>
      <c r="D373" s="107"/>
      <c r="E373" s="118" t="s">
        <v>383</v>
      </c>
      <c r="F373" s="118" t="s">
        <v>119</v>
      </c>
      <c r="G373" s="107"/>
      <c r="H373" s="4"/>
    </row>
    <row r="374" ht="17.4" spans="1:8">
      <c r="A374" s="62"/>
      <c r="B374" s="107"/>
      <c r="C374" s="107"/>
      <c r="D374" s="107"/>
      <c r="E374" s="118" t="s">
        <v>452</v>
      </c>
      <c r="F374" s="118" t="s">
        <v>83</v>
      </c>
      <c r="G374" s="107"/>
      <c r="H374" s="4"/>
    </row>
    <row r="375" ht="17.4" spans="1:8">
      <c r="A375" s="62"/>
      <c r="B375" s="107"/>
      <c r="C375" s="107"/>
      <c r="D375" s="107"/>
      <c r="E375" s="118" t="s">
        <v>383</v>
      </c>
      <c r="F375" s="118" t="s">
        <v>113</v>
      </c>
      <c r="G375" s="107"/>
      <c r="H375" s="4"/>
    </row>
    <row r="376" ht="17.4" spans="1:8">
      <c r="A376" s="62"/>
      <c r="B376" s="107"/>
      <c r="C376" s="107"/>
      <c r="D376" s="107"/>
      <c r="E376" s="118" t="s">
        <v>33</v>
      </c>
      <c r="F376" s="118" t="s">
        <v>46</v>
      </c>
      <c r="G376" s="107"/>
      <c r="H376" s="4"/>
    </row>
    <row r="377" ht="17.4" spans="1:8">
      <c r="A377" s="62"/>
      <c r="B377" s="107"/>
      <c r="C377" s="107"/>
      <c r="D377" s="107"/>
      <c r="E377" s="118" t="s">
        <v>446</v>
      </c>
      <c r="F377" s="118" t="s">
        <v>66</v>
      </c>
      <c r="G377" s="107"/>
      <c r="H377" s="4"/>
    </row>
    <row r="378" ht="17.4" spans="1:8">
      <c r="A378" s="62"/>
      <c r="B378" s="107"/>
      <c r="C378" s="107"/>
      <c r="D378" s="107"/>
      <c r="E378" s="118" t="s">
        <v>447</v>
      </c>
      <c r="F378" s="118" t="s">
        <v>66</v>
      </c>
      <c r="G378" s="107"/>
      <c r="H378" s="4"/>
    </row>
    <row r="379" ht="17.4" spans="1:8">
      <c r="A379" s="62"/>
      <c r="B379" s="107"/>
      <c r="C379" s="107"/>
      <c r="D379" s="107"/>
      <c r="E379" s="118" t="s">
        <v>385</v>
      </c>
      <c r="F379" s="118" t="s">
        <v>52</v>
      </c>
      <c r="G379" s="107"/>
      <c r="H379" s="4"/>
    </row>
    <row r="380" ht="17.4" spans="1:8">
      <c r="A380" s="62"/>
      <c r="B380" s="107"/>
      <c r="C380" s="107"/>
      <c r="D380" s="107"/>
      <c r="E380" s="118" t="s">
        <v>446</v>
      </c>
      <c r="F380" s="118" t="s">
        <v>61</v>
      </c>
      <c r="G380" s="107"/>
      <c r="H380" s="4"/>
    </row>
    <row r="381" ht="17.4" spans="1:8">
      <c r="A381" s="62"/>
      <c r="B381" s="107"/>
      <c r="C381" s="118">
        <v>2023273216</v>
      </c>
      <c r="D381" s="118" t="s">
        <v>453</v>
      </c>
      <c r="E381" s="118" t="s">
        <v>446</v>
      </c>
      <c r="F381" s="118" t="s">
        <v>66</v>
      </c>
      <c r="G381" s="118">
        <v>2</v>
      </c>
      <c r="H381" s="4"/>
    </row>
    <row r="382" ht="17.4" spans="1:8">
      <c r="A382" s="62"/>
      <c r="B382" s="107"/>
      <c r="C382" s="118">
        <v>2023273242</v>
      </c>
      <c r="D382" s="118" t="s">
        <v>454</v>
      </c>
      <c r="E382" s="118" t="s">
        <v>452</v>
      </c>
      <c r="F382" s="118" t="s">
        <v>83</v>
      </c>
      <c r="G382" s="118">
        <v>3</v>
      </c>
      <c r="H382" s="4"/>
    </row>
    <row r="383" ht="17.4" spans="1:8">
      <c r="A383" s="62"/>
      <c r="B383" s="118" t="s">
        <v>455</v>
      </c>
      <c r="C383" s="118">
        <v>2023283120</v>
      </c>
      <c r="D383" s="118" t="s">
        <v>456</v>
      </c>
      <c r="E383" s="118" t="s">
        <v>383</v>
      </c>
      <c r="F383" s="118" t="s">
        <v>61</v>
      </c>
      <c r="G383" s="118">
        <v>5</v>
      </c>
      <c r="H383" s="4"/>
    </row>
    <row r="384" ht="17.4" spans="1:8">
      <c r="A384" s="62"/>
      <c r="B384" s="107"/>
      <c r="C384" s="107"/>
      <c r="D384" s="107"/>
      <c r="E384" s="118" t="s">
        <v>385</v>
      </c>
      <c r="F384" s="118" t="s">
        <v>52</v>
      </c>
      <c r="G384" s="107"/>
      <c r="H384" s="4"/>
    </row>
    <row r="385" ht="17.4" spans="1:8">
      <c r="A385" s="62"/>
      <c r="B385" s="107"/>
      <c r="C385" s="118">
        <v>2023283124</v>
      </c>
      <c r="D385" s="118" t="s">
        <v>457</v>
      </c>
      <c r="E385" s="118" t="s">
        <v>441</v>
      </c>
      <c r="F385" s="118" t="s">
        <v>136</v>
      </c>
      <c r="G385" s="118">
        <v>5</v>
      </c>
      <c r="H385" s="4"/>
    </row>
    <row r="386" ht="17.4" spans="1:8">
      <c r="A386" s="62"/>
      <c r="B386" s="107"/>
      <c r="C386" s="107"/>
      <c r="D386" s="107"/>
      <c r="E386" s="118" t="s">
        <v>458</v>
      </c>
      <c r="F386" s="118" t="s">
        <v>66</v>
      </c>
      <c r="G386" s="107"/>
      <c r="H386" s="4"/>
    </row>
  </sheetData>
  <mergeCells count="309">
    <mergeCell ref="A1:J1"/>
    <mergeCell ref="A3:A29"/>
    <mergeCell ref="A30:A72"/>
    <mergeCell ref="A73:A171"/>
    <mergeCell ref="A172:A181"/>
    <mergeCell ref="A182:A188"/>
    <mergeCell ref="A189:A280"/>
    <mergeCell ref="A281:A386"/>
    <mergeCell ref="B3:B5"/>
    <mergeCell ref="B6:B9"/>
    <mergeCell ref="B10:B12"/>
    <mergeCell ref="B13:B15"/>
    <mergeCell ref="B16:B24"/>
    <mergeCell ref="B25:B29"/>
    <mergeCell ref="B30:B31"/>
    <mergeCell ref="B33:B34"/>
    <mergeCell ref="B36:B41"/>
    <mergeCell ref="B42:B53"/>
    <mergeCell ref="B54:B58"/>
    <mergeCell ref="B59:B66"/>
    <mergeCell ref="B67:B69"/>
    <mergeCell ref="B70:B71"/>
    <mergeCell ref="B73:B75"/>
    <mergeCell ref="B76:B94"/>
    <mergeCell ref="B95:B99"/>
    <mergeCell ref="B100:B110"/>
    <mergeCell ref="B111:B112"/>
    <mergeCell ref="B113:B115"/>
    <mergeCell ref="B116:B124"/>
    <mergeCell ref="B125:B156"/>
    <mergeCell ref="B157:B162"/>
    <mergeCell ref="B163:B171"/>
    <mergeCell ref="B172:B173"/>
    <mergeCell ref="B174:B178"/>
    <mergeCell ref="B179:B181"/>
    <mergeCell ref="B182:B184"/>
    <mergeCell ref="B185:B188"/>
    <mergeCell ref="B189:B192"/>
    <mergeCell ref="B193:B196"/>
    <mergeCell ref="B197:B199"/>
    <mergeCell ref="B200:B205"/>
    <mergeCell ref="B207:B211"/>
    <mergeCell ref="B212:B215"/>
    <mergeCell ref="B216:B221"/>
    <mergeCell ref="B223:B232"/>
    <mergeCell ref="B233:B243"/>
    <mergeCell ref="B244:B253"/>
    <mergeCell ref="B254:B255"/>
    <mergeCell ref="B257:B264"/>
    <mergeCell ref="B265:B266"/>
    <mergeCell ref="B267:B268"/>
    <mergeCell ref="B269:B274"/>
    <mergeCell ref="B278:B280"/>
    <mergeCell ref="B281:B283"/>
    <mergeCell ref="B285:B292"/>
    <mergeCell ref="B293:B303"/>
    <mergeCell ref="B304:B314"/>
    <mergeCell ref="B316:B327"/>
    <mergeCell ref="B328:B335"/>
    <mergeCell ref="B336:B341"/>
    <mergeCell ref="B342:B351"/>
    <mergeCell ref="B353:B356"/>
    <mergeCell ref="B357:B359"/>
    <mergeCell ref="B360:B361"/>
    <mergeCell ref="B362:B363"/>
    <mergeCell ref="B364:B371"/>
    <mergeCell ref="B372:B382"/>
    <mergeCell ref="B383:B386"/>
    <mergeCell ref="C3:C4"/>
    <mergeCell ref="C11:C12"/>
    <mergeCell ref="C13:C15"/>
    <mergeCell ref="C16:C19"/>
    <mergeCell ref="C20:C23"/>
    <mergeCell ref="C26:C27"/>
    <mergeCell ref="C28:C29"/>
    <mergeCell ref="C39:C41"/>
    <mergeCell ref="C42:C44"/>
    <mergeCell ref="C45:C47"/>
    <mergeCell ref="C48:C53"/>
    <mergeCell ref="C54:C55"/>
    <mergeCell ref="C57:C58"/>
    <mergeCell ref="C59:C65"/>
    <mergeCell ref="C67:C68"/>
    <mergeCell ref="C76:C80"/>
    <mergeCell ref="C81:C84"/>
    <mergeCell ref="C85:C88"/>
    <mergeCell ref="C89:C90"/>
    <mergeCell ref="C91:C92"/>
    <mergeCell ref="C96:C97"/>
    <mergeCell ref="C100:C109"/>
    <mergeCell ref="C111:C112"/>
    <mergeCell ref="C113:C115"/>
    <mergeCell ref="C116:C122"/>
    <mergeCell ref="C123:C124"/>
    <mergeCell ref="C126:C130"/>
    <mergeCell ref="C131:C135"/>
    <mergeCell ref="C136:C140"/>
    <mergeCell ref="C141:C145"/>
    <mergeCell ref="C146:C149"/>
    <mergeCell ref="C150:C153"/>
    <mergeCell ref="C154:C156"/>
    <mergeCell ref="C159:C161"/>
    <mergeCell ref="C163:C169"/>
    <mergeCell ref="C170:C171"/>
    <mergeCell ref="C174:C178"/>
    <mergeCell ref="C185:C186"/>
    <mergeCell ref="C187:C188"/>
    <mergeCell ref="C189:C191"/>
    <mergeCell ref="C193:C195"/>
    <mergeCell ref="C202:C203"/>
    <mergeCell ref="C204:C205"/>
    <mergeCell ref="C207:C211"/>
    <mergeCell ref="C213:C215"/>
    <mergeCell ref="C216:C218"/>
    <mergeCell ref="C219:C221"/>
    <mergeCell ref="C225:C227"/>
    <mergeCell ref="C228:C230"/>
    <mergeCell ref="C234:C238"/>
    <mergeCell ref="C244:C245"/>
    <mergeCell ref="C246:C249"/>
    <mergeCell ref="C257:C258"/>
    <mergeCell ref="C259:C264"/>
    <mergeCell ref="C265:C266"/>
    <mergeCell ref="C269:C272"/>
    <mergeCell ref="C273:C274"/>
    <mergeCell ref="C278:C280"/>
    <mergeCell ref="C281:C283"/>
    <mergeCell ref="C285:C292"/>
    <mergeCell ref="C293:C303"/>
    <mergeCell ref="C304:C309"/>
    <mergeCell ref="C310:C311"/>
    <mergeCell ref="C312:C314"/>
    <mergeCell ref="C316:C317"/>
    <mergeCell ref="C318:C323"/>
    <mergeCell ref="C324:C325"/>
    <mergeCell ref="C326:C327"/>
    <mergeCell ref="C331:C332"/>
    <mergeCell ref="C334:C335"/>
    <mergeCell ref="C336:C337"/>
    <mergeCell ref="C338:C341"/>
    <mergeCell ref="C342:C349"/>
    <mergeCell ref="C350:C351"/>
    <mergeCell ref="C364:C365"/>
    <mergeCell ref="C366:C368"/>
    <mergeCell ref="C369:C370"/>
    <mergeCell ref="C372:C380"/>
    <mergeCell ref="C383:C384"/>
    <mergeCell ref="C385:C386"/>
    <mergeCell ref="D3:D4"/>
    <mergeCell ref="D11:D12"/>
    <mergeCell ref="D13:D15"/>
    <mergeCell ref="D16:D19"/>
    <mergeCell ref="D20:D23"/>
    <mergeCell ref="D26:D27"/>
    <mergeCell ref="D28:D29"/>
    <mergeCell ref="D39:D41"/>
    <mergeCell ref="D42:D44"/>
    <mergeCell ref="D45:D47"/>
    <mergeCell ref="D48:D53"/>
    <mergeCell ref="D54:D55"/>
    <mergeCell ref="D57:D58"/>
    <mergeCell ref="D59:D65"/>
    <mergeCell ref="D67:D68"/>
    <mergeCell ref="D76:D80"/>
    <mergeCell ref="D81:D84"/>
    <mergeCell ref="D85:D88"/>
    <mergeCell ref="D89:D90"/>
    <mergeCell ref="D91:D92"/>
    <mergeCell ref="D96:D97"/>
    <mergeCell ref="D100:D109"/>
    <mergeCell ref="D111:D112"/>
    <mergeCell ref="D113:D115"/>
    <mergeCell ref="D116:D122"/>
    <mergeCell ref="D123:D124"/>
    <mergeCell ref="D126:D130"/>
    <mergeCell ref="D131:D135"/>
    <mergeCell ref="D136:D140"/>
    <mergeCell ref="D141:D145"/>
    <mergeCell ref="D146:D149"/>
    <mergeCell ref="D150:D153"/>
    <mergeCell ref="D154:D156"/>
    <mergeCell ref="D159:D161"/>
    <mergeCell ref="D163:D169"/>
    <mergeCell ref="D170:D171"/>
    <mergeCell ref="D174:D178"/>
    <mergeCell ref="D185:D186"/>
    <mergeCell ref="D187:D188"/>
    <mergeCell ref="D189:D191"/>
    <mergeCell ref="D193:D195"/>
    <mergeCell ref="D202:D203"/>
    <mergeCell ref="D204:D205"/>
    <mergeCell ref="D207:D211"/>
    <mergeCell ref="D213:D215"/>
    <mergeCell ref="D216:D218"/>
    <mergeCell ref="D219:D221"/>
    <mergeCell ref="D225:D227"/>
    <mergeCell ref="D228:D230"/>
    <mergeCell ref="D234:D238"/>
    <mergeCell ref="D244:D245"/>
    <mergeCell ref="D246:D249"/>
    <mergeCell ref="D257:D258"/>
    <mergeCell ref="D259:D264"/>
    <mergeCell ref="D265:D266"/>
    <mergeCell ref="D269:D272"/>
    <mergeCell ref="D273:D274"/>
    <mergeCell ref="D278:D280"/>
    <mergeCell ref="D281:D283"/>
    <mergeCell ref="D285:D292"/>
    <mergeCell ref="D293:D303"/>
    <mergeCell ref="D304:D309"/>
    <mergeCell ref="D310:D311"/>
    <mergeCell ref="D312:D314"/>
    <mergeCell ref="D316:D317"/>
    <mergeCell ref="D318:D323"/>
    <mergeCell ref="D324:D325"/>
    <mergeCell ref="D326:D327"/>
    <mergeCell ref="D331:D332"/>
    <mergeCell ref="D334:D335"/>
    <mergeCell ref="D336:D337"/>
    <mergeCell ref="D338:D341"/>
    <mergeCell ref="D342:D349"/>
    <mergeCell ref="D350:D351"/>
    <mergeCell ref="D364:D365"/>
    <mergeCell ref="D366:D368"/>
    <mergeCell ref="D369:D370"/>
    <mergeCell ref="D372:D380"/>
    <mergeCell ref="D383:D384"/>
    <mergeCell ref="D385:D386"/>
    <mergeCell ref="E111:E112"/>
    <mergeCell ref="G3:G4"/>
    <mergeCell ref="G11:G12"/>
    <mergeCell ref="G13:G15"/>
    <mergeCell ref="G16:G19"/>
    <mergeCell ref="G20:G23"/>
    <mergeCell ref="G26:G27"/>
    <mergeCell ref="G28:G29"/>
    <mergeCell ref="G30:G31"/>
    <mergeCell ref="G33:G34"/>
    <mergeCell ref="G36:G41"/>
    <mergeCell ref="G42:G53"/>
    <mergeCell ref="G54:G58"/>
    <mergeCell ref="G59:G66"/>
    <mergeCell ref="G67:G69"/>
    <mergeCell ref="G70:G71"/>
    <mergeCell ref="G76:G80"/>
    <mergeCell ref="G81:G84"/>
    <mergeCell ref="G85:G88"/>
    <mergeCell ref="G89:G90"/>
    <mergeCell ref="G91:G92"/>
    <mergeCell ref="G96:G97"/>
    <mergeCell ref="G100:G109"/>
    <mergeCell ref="G111:G112"/>
    <mergeCell ref="G113:G115"/>
    <mergeCell ref="G116:G122"/>
    <mergeCell ref="G123:G124"/>
    <mergeCell ref="G126:G130"/>
    <mergeCell ref="G131:G135"/>
    <mergeCell ref="G136:G140"/>
    <mergeCell ref="G141:G145"/>
    <mergeCell ref="G146:G149"/>
    <mergeCell ref="G150:G153"/>
    <mergeCell ref="G154:G156"/>
    <mergeCell ref="G159:G161"/>
    <mergeCell ref="G163:G169"/>
    <mergeCell ref="G170:G171"/>
    <mergeCell ref="G174:G178"/>
    <mergeCell ref="G185:G186"/>
    <mergeCell ref="G187:G188"/>
    <mergeCell ref="G189:G191"/>
    <mergeCell ref="G193:G195"/>
    <mergeCell ref="G202:G203"/>
    <mergeCell ref="G204:G205"/>
    <mergeCell ref="G207:G211"/>
    <mergeCell ref="G213:G215"/>
    <mergeCell ref="G216:G218"/>
    <mergeCell ref="G219:G221"/>
    <mergeCell ref="G225:G227"/>
    <mergeCell ref="G228:G230"/>
    <mergeCell ref="G234:G238"/>
    <mergeCell ref="G244:G245"/>
    <mergeCell ref="G246:G249"/>
    <mergeCell ref="G257:G258"/>
    <mergeCell ref="G259:G264"/>
    <mergeCell ref="G265:G266"/>
    <mergeCell ref="G269:G272"/>
    <mergeCell ref="G273:G274"/>
    <mergeCell ref="G278:G280"/>
    <mergeCell ref="G281:G283"/>
    <mergeCell ref="G285:G292"/>
    <mergeCell ref="G293:G303"/>
    <mergeCell ref="G304:G309"/>
    <mergeCell ref="G310:G311"/>
    <mergeCell ref="G312:G314"/>
    <mergeCell ref="G316:G317"/>
    <mergeCell ref="G318:G323"/>
    <mergeCell ref="G324:G325"/>
    <mergeCell ref="G326:G327"/>
    <mergeCell ref="G331:G332"/>
    <mergeCell ref="G334:G335"/>
    <mergeCell ref="G336:G337"/>
    <mergeCell ref="G338:G341"/>
    <mergeCell ref="G342:G349"/>
    <mergeCell ref="G350:G351"/>
    <mergeCell ref="G364:G365"/>
    <mergeCell ref="G366:G368"/>
    <mergeCell ref="G369:G370"/>
    <mergeCell ref="G372:G380"/>
    <mergeCell ref="G383:G384"/>
    <mergeCell ref="G385:G386"/>
  </mergeCells>
  <dataValidations count="2">
    <dataValidation type="list" allowBlank="1" showInputMessage="1" showErrorMessage="1" sqref="B289">
      <formula1>"20222844,20222843,20222842,20222841,20222837,20222836,20222835,20222834,20222833,20222832,20222831,20222732,20222731,20212843,20212842,20212841,20212832,20212831,20212731,20202833,20202832,20202831,20202731,20192833,20192832,20192831,20192731"</formula1>
    </dataValidation>
    <dataValidation type="list" allowBlank="1" showErrorMessage="1" sqref="B287:B288" errorStyle="warning">
      <formula1>"20222844,20222843,20222842,20222841,20222837,20222836,20222835,20222834,20222833,20222832,20222831,20222732,20222731,20212843,20212842,20212841,20212832,20212831,20212731,20202833,20202832,20202831,20202731,20192833,20192832,20192831,20192731"</formula1>
    </dataValidation>
  </dataValidations>
  <pageMargins left="0.7" right="0.7" top="0.75" bottom="0.75" header="0.3" footer="0.3"/>
  <headerFooter/>
  <ignoredErrors>
    <ignoredError sqref="C182:C18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2"/>
  <sheetViews>
    <sheetView workbookViewId="0">
      <selection activeCell="D205" sqref="D202:D205"/>
    </sheetView>
  </sheetViews>
  <sheetFormatPr defaultColWidth="9" defaultRowHeight="13.8"/>
  <cols>
    <col min="1" max="1" width="18.75" customWidth="1"/>
    <col min="2" max="2" width="16.9166666666667" customWidth="1"/>
    <col min="3" max="3" width="22.25" customWidth="1"/>
    <col min="4" max="4" width="21.4166666666667" customWidth="1"/>
    <col min="5" max="5" width="16.1666666666667" customWidth="1"/>
    <col min="6" max="6" width="22.25" customWidth="1"/>
    <col min="7" max="7" width="22.1666666666667" customWidth="1"/>
    <col min="8" max="8" width="17" customWidth="1"/>
  </cols>
  <sheetData>
    <row r="1" ht="22.2" spans="1:8">
      <c r="A1" s="57" t="s">
        <v>459</v>
      </c>
      <c r="B1" s="57"/>
      <c r="C1" s="57"/>
      <c r="D1" s="57"/>
      <c r="E1" s="57"/>
      <c r="F1" s="57"/>
      <c r="G1" s="57"/>
      <c r="H1" s="57"/>
    </row>
    <row r="2" ht="20.4" spans="1:8">
      <c r="A2" s="2" t="s">
        <v>23</v>
      </c>
      <c r="B2" s="2" t="s">
        <v>460</v>
      </c>
      <c r="C2" s="2" t="s">
        <v>24</v>
      </c>
      <c r="D2" s="2" t="s">
        <v>461</v>
      </c>
      <c r="E2" s="2" t="s">
        <v>462</v>
      </c>
      <c r="F2" s="73" t="s">
        <v>463</v>
      </c>
      <c r="G2" s="2" t="s">
        <v>464</v>
      </c>
      <c r="H2" s="2" t="s">
        <v>30</v>
      </c>
    </row>
    <row r="3" ht="17.4" spans="1:9">
      <c r="A3" s="3" t="s">
        <v>2</v>
      </c>
      <c r="B3" s="3">
        <v>1</v>
      </c>
      <c r="C3" s="3" t="s">
        <v>465</v>
      </c>
      <c r="D3" s="3">
        <v>0</v>
      </c>
      <c r="E3" s="3">
        <v>32</v>
      </c>
      <c r="F3" s="74">
        <f>D3/E3</f>
        <v>0</v>
      </c>
      <c r="G3" s="3">
        <f>RANK(F3,$F$3:$F$34)</f>
        <v>7</v>
      </c>
      <c r="H3" s="3"/>
      <c r="I3" s="4"/>
    </row>
    <row r="4" ht="13" customHeight="1" spans="1:9">
      <c r="A4" s="3"/>
      <c r="B4" s="3">
        <v>2</v>
      </c>
      <c r="C4" s="3" t="s">
        <v>466</v>
      </c>
      <c r="D4" s="3">
        <v>0</v>
      </c>
      <c r="E4" s="3">
        <v>32</v>
      </c>
      <c r="F4" s="74">
        <f t="shared" ref="F4:F55" si="0">D4/E4</f>
        <v>0</v>
      </c>
      <c r="G4" s="3">
        <f t="shared" ref="G4:G34" si="1">RANK(F4,$F$3:$F$34)</f>
        <v>7</v>
      </c>
      <c r="H4" s="3"/>
      <c r="I4" s="4"/>
    </row>
    <row r="5" ht="17.4" spans="1:9">
      <c r="A5" s="3"/>
      <c r="B5" s="3">
        <v>3</v>
      </c>
      <c r="C5" s="3" t="s">
        <v>467</v>
      </c>
      <c r="D5" s="3">
        <v>0</v>
      </c>
      <c r="E5" s="3">
        <v>34</v>
      </c>
      <c r="F5" s="74">
        <f t="shared" si="0"/>
        <v>0</v>
      </c>
      <c r="G5" s="3">
        <f t="shared" si="1"/>
        <v>7</v>
      </c>
      <c r="H5" s="3"/>
      <c r="I5" s="4"/>
    </row>
    <row r="6" ht="17.4" spans="1:9">
      <c r="A6" s="3"/>
      <c r="B6" s="3">
        <v>4</v>
      </c>
      <c r="C6" s="3" t="s">
        <v>468</v>
      </c>
      <c r="D6" s="3">
        <v>0</v>
      </c>
      <c r="E6" s="3">
        <v>30</v>
      </c>
      <c r="F6" s="74">
        <f t="shared" si="0"/>
        <v>0</v>
      </c>
      <c r="G6" s="3">
        <f t="shared" si="1"/>
        <v>7</v>
      </c>
      <c r="H6" s="3"/>
      <c r="I6" s="4"/>
    </row>
    <row r="7" ht="17.4" spans="1:9">
      <c r="A7" s="3"/>
      <c r="B7" s="3">
        <v>5</v>
      </c>
      <c r="C7" s="3" t="s">
        <v>469</v>
      </c>
      <c r="D7" s="3">
        <v>0</v>
      </c>
      <c r="E7" s="3">
        <v>35</v>
      </c>
      <c r="F7" s="74">
        <f t="shared" si="0"/>
        <v>0</v>
      </c>
      <c r="G7" s="3">
        <f t="shared" si="1"/>
        <v>7</v>
      </c>
      <c r="H7" s="3"/>
      <c r="I7" s="4"/>
    </row>
    <row r="8" ht="17.4" spans="1:9">
      <c r="A8" s="3"/>
      <c r="B8" s="3">
        <v>6</v>
      </c>
      <c r="C8" s="3" t="s">
        <v>470</v>
      </c>
      <c r="D8" s="3">
        <v>0</v>
      </c>
      <c r="E8" s="3">
        <v>43</v>
      </c>
      <c r="F8" s="74">
        <f t="shared" si="0"/>
        <v>0</v>
      </c>
      <c r="G8" s="3">
        <f t="shared" si="1"/>
        <v>7</v>
      </c>
      <c r="H8" s="3"/>
      <c r="I8" s="4"/>
    </row>
    <row r="9" ht="17.4" spans="1:9">
      <c r="A9" s="3"/>
      <c r="B9" s="3">
        <v>7</v>
      </c>
      <c r="C9" s="3" t="s">
        <v>471</v>
      </c>
      <c r="D9" s="3">
        <v>0</v>
      </c>
      <c r="E9" s="3">
        <v>42</v>
      </c>
      <c r="F9" s="74">
        <f t="shared" si="0"/>
        <v>0</v>
      </c>
      <c r="G9" s="3">
        <f t="shared" si="1"/>
        <v>7</v>
      </c>
      <c r="H9" s="3"/>
      <c r="I9" s="4"/>
    </row>
    <row r="10" ht="17.4" spans="1:9">
      <c r="A10" s="3"/>
      <c r="B10" s="3">
        <v>8</v>
      </c>
      <c r="C10" s="3" t="s">
        <v>472</v>
      </c>
      <c r="D10" s="3">
        <v>0</v>
      </c>
      <c r="E10" s="3">
        <v>45</v>
      </c>
      <c r="F10" s="74">
        <f t="shared" si="0"/>
        <v>0</v>
      </c>
      <c r="G10" s="3">
        <f t="shared" si="1"/>
        <v>7</v>
      </c>
      <c r="H10" s="3"/>
      <c r="I10" s="4"/>
    </row>
    <row r="11" ht="17.4" spans="1:9">
      <c r="A11" s="3"/>
      <c r="B11" s="3">
        <v>9</v>
      </c>
      <c r="C11" s="3" t="s">
        <v>473</v>
      </c>
      <c r="D11" s="3">
        <v>0</v>
      </c>
      <c r="E11" s="3">
        <v>45</v>
      </c>
      <c r="F11" s="74">
        <f t="shared" si="0"/>
        <v>0</v>
      </c>
      <c r="G11" s="3">
        <f t="shared" si="1"/>
        <v>7</v>
      </c>
      <c r="H11" s="3"/>
      <c r="I11" s="4"/>
    </row>
    <row r="12" ht="17.4" spans="1:9">
      <c r="A12" s="3"/>
      <c r="B12" s="3">
        <v>10</v>
      </c>
      <c r="C12" s="3" t="s">
        <v>474</v>
      </c>
      <c r="D12" s="3">
        <v>0</v>
      </c>
      <c r="E12" s="3">
        <v>39</v>
      </c>
      <c r="F12" s="74">
        <f t="shared" si="0"/>
        <v>0</v>
      </c>
      <c r="G12" s="3">
        <f t="shared" si="1"/>
        <v>7</v>
      </c>
      <c r="H12" s="3"/>
      <c r="I12" s="4"/>
    </row>
    <row r="13" ht="17.4" spans="1:9">
      <c r="A13" s="3"/>
      <c r="B13" s="3">
        <v>11</v>
      </c>
      <c r="C13" s="3" t="s">
        <v>475</v>
      </c>
      <c r="D13" s="3">
        <v>0</v>
      </c>
      <c r="E13" s="3">
        <v>39</v>
      </c>
      <c r="F13" s="74">
        <f t="shared" si="0"/>
        <v>0</v>
      </c>
      <c r="G13" s="3">
        <f t="shared" si="1"/>
        <v>7</v>
      </c>
      <c r="H13" s="3"/>
      <c r="I13" s="4"/>
    </row>
    <row r="14" ht="17.4" spans="1:9">
      <c r="A14" s="3"/>
      <c r="B14" s="3">
        <v>12</v>
      </c>
      <c r="C14" s="3" t="s">
        <v>476</v>
      </c>
      <c r="D14" s="3">
        <v>0</v>
      </c>
      <c r="E14" s="3">
        <v>40</v>
      </c>
      <c r="F14" s="74">
        <f t="shared" si="0"/>
        <v>0</v>
      </c>
      <c r="G14" s="3">
        <f t="shared" si="1"/>
        <v>7</v>
      </c>
      <c r="H14" s="3"/>
      <c r="I14" s="4"/>
    </row>
    <row r="15" ht="17.4" spans="1:9">
      <c r="A15" s="3"/>
      <c r="B15" s="3">
        <v>13</v>
      </c>
      <c r="C15" s="3" t="s">
        <v>477</v>
      </c>
      <c r="D15" s="3">
        <v>0</v>
      </c>
      <c r="E15" s="3">
        <v>42</v>
      </c>
      <c r="F15" s="74">
        <f t="shared" si="0"/>
        <v>0</v>
      </c>
      <c r="G15" s="3">
        <f t="shared" si="1"/>
        <v>7</v>
      </c>
      <c r="H15" s="3"/>
      <c r="I15" s="4"/>
    </row>
    <row r="16" ht="17.4" spans="1:9">
      <c r="A16" s="3"/>
      <c r="B16" s="3">
        <v>14</v>
      </c>
      <c r="C16" s="3" t="s">
        <v>478</v>
      </c>
      <c r="D16" s="3">
        <v>0</v>
      </c>
      <c r="E16" s="3">
        <v>40</v>
      </c>
      <c r="F16" s="74">
        <f t="shared" si="0"/>
        <v>0</v>
      </c>
      <c r="G16" s="3">
        <f t="shared" si="1"/>
        <v>7</v>
      </c>
      <c r="H16" s="3"/>
      <c r="I16" s="4"/>
    </row>
    <row r="17" ht="17.4" spans="1:9">
      <c r="A17" s="3"/>
      <c r="B17" s="3">
        <v>15</v>
      </c>
      <c r="C17" s="3" t="s">
        <v>479</v>
      </c>
      <c r="D17" s="3">
        <v>0</v>
      </c>
      <c r="E17" s="3">
        <v>43</v>
      </c>
      <c r="F17" s="74">
        <f t="shared" si="0"/>
        <v>0</v>
      </c>
      <c r="G17" s="3">
        <f t="shared" si="1"/>
        <v>7</v>
      </c>
      <c r="H17" s="3"/>
      <c r="I17" s="4"/>
    </row>
    <row r="18" ht="17.4" spans="1:9">
      <c r="A18" s="3"/>
      <c r="B18" s="3">
        <v>16</v>
      </c>
      <c r="C18" s="3" t="s">
        <v>69</v>
      </c>
      <c r="D18" s="3">
        <v>3</v>
      </c>
      <c r="E18" s="3">
        <v>43</v>
      </c>
      <c r="F18" s="74">
        <f t="shared" si="0"/>
        <v>0.0697674418604651</v>
      </c>
      <c r="G18" s="3">
        <f t="shared" si="1"/>
        <v>3</v>
      </c>
      <c r="H18" s="3"/>
      <c r="I18" s="4"/>
    </row>
    <row r="19" ht="17.4" spans="1:9">
      <c r="A19" s="3"/>
      <c r="B19" s="3">
        <v>17</v>
      </c>
      <c r="C19" s="3" t="s">
        <v>75</v>
      </c>
      <c r="D19" s="3">
        <v>3</v>
      </c>
      <c r="E19" s="3">
        <v>41</v>
      </c>
      <c r="F19" s="74">
        <f t="shared" si="0"/>
        <v>0.0731707317073171</v>
      </c>
      <c r="G19" s="3">
        <f t="shared" si="1"/>
        <v>2</v>
      </c>
      <c r="H19" s="3"/>
      <c r="I19" s="4"/>
    </row>
    <row r="20" ht="17.4" spans="1:9">
      <c r="A20" s="3"/>
      <c r="B20" s="3">
        <v>18</v>
      </c>
      <c r="C20" s="3" t="s">
        <v>480</v>
      </c>
      <c r="D20" s="3">
        <v>0</v>
      </c>
      <c r="E20" s="3">
        <v>44</v>
      </c>
      <c r="F20" s="74">
        <f t="shared" si="0"/>
        <v>0</v>
      </c>
      <c r="G20" s="3">
        <f t="shared" si="1"/>
        <v>7</v>
      </c>
      <c r="H20" s="3"/>
      <c r="I20" s="4"/>
    </row>
    <row r="21" ht="17.4" spans="1:9">
      <c r="A21" s="3"/>
      <c r="B21" s="3">
        <v>19</v>
      </c>
      <c r="C21" s="3" t="s">
        <v>481</v>
      </c>
      <c r="D21" s="3">
        <v>0</v>
      </c>
      <c r="E21" s="3">
        <v>44</v>
      </c>
      <c r="F21" s="74">
        <f t="shared" si="0"/>
        <v>0</v>
      </c>
      <c r="G21" s="3">
        <f t="shared" si="1"/>
        <v>7</v>
      </c>
      <c r="H21" s="3"/>
      <c r="I21" s="4"/>
    </row>
    <row r="22" ht="17.4" spans="1:9">
      <c r="A22" s="3"/>
      <c r="B22" s="3">
        <v>20</v>
      </c>
      <c r="C22" s="3" t="s">
        <v>482</v>
      </c>
      <c r="D22" s="3">
        <v>0</v>
      </c>
      <c r="E22" s="3">
        <v>44</v>
      </c>
      <c r="F22" s="74">
        <f t="shared" si="0"/>
        <v>0</v>
      </c>
      <c r="G22" s="3">
        <f t="shared" si="1"/>
        <v>7</v>
      </c>
      <c r="H22" s="3"/>
      <c r="I22" s="4"/>
    </row>
    <row r="23" ht="17.4" spans="1:9">
      <c r="A23" s="3"/>
      <c r="B23" s="3">
        <v>21</v>
      </c>
      <c r="C23" s="3" t="s">
        <v>483</v>
      </c>
      <c r="D23" s="3">
        <v>0</v>
      </c>
      <c r="E23" s="3">
        <v>43</v>
      </c>
      <c r="F23" s="74">
        <f t="shared" si="0"/>
        <v>0</v>
      </c>
      <c r="G23" s="3">
        <f t="shared" si="1"/>
        <v>7</v>
      </c>
      <c r="H23" s="3"/>
      <c r="I23" s="4"/>
    </row>
    <row r="24" ht="17.4" spans="1:9">
      <c r="A24" s="3"/>
      <c r="B24" s="3">
        <v>22</v>
      </c>
      <c r="C24" s="3" t="s">
        <v>41</v>
      </c>
      <c r="D24" s="3">
        <v>2</v>
      </c>
      <c r="E24" s="3">
        <v>42</v>
      </c>
      <c r="F24" s="74">
        <f t="shared" si="0"/>
        <v>0.0476190476190476</v>
      </c>
      <c r="G24" s="3">
        <f t="shared" si="1"/>
        <v>4</v>
      </c>
      <c r="H24" s="3"/>
      <c r="I24" s="4"/>
    </row>
    <row r="25" ht="17.4" spans="1:9">
      <c r="A25" s="3"/>
      <c r="B25" s="3">
        <v>23</v>
      </c>
      <c r="C25" s="3" t="s">
        <v>484</v>
      </c>
      <c r="D25" s="3">
        <v>0</v>
      </c>
      <c r="E25" s="3">
        <v>43</v>
      </c>
      <c r="F25" s="74">
        <f t="shared" si="0"/>
        <v>0</v>
      </c>
      <c r="G25" s="3">
        <f t="shared" si="1"/>
        <v>7</v>
      </c>
      <c r="H25" s="3"/>
      <c r="I25" s="4"/>
    </row>
    <row r="26" ht="17.4" spans="1:9">
      <c r="A26" s="3"/>
      <c r="B26" s="3">
        <v>24</v>
      </c>
      <c r="C26" s="3" t="s">
        <v>485</v>
      </c>
      <c r="D26" s="3">
        <v>0</v>
      </c>
      <c r="E26" s="3">
        <v>42</v>
      </c>
      <c r="F26" s="74">
        <f t="shared" si="0"/>
        <v>0</v>
      </c>
      <c r="G26" s="3">
        <f t="shared" si="1"/>
        <v>7</v>
      </c>
      <c r="H26" s="3"/>
      <c r="I26" s="4"/>
    </row>
    <row r="27" ht="17.4" spans="1:9">
      <c r="A27" s="3"/>
      <c r="B27" s="3">
        <v>25</v>
      </c>
      <c r="C27" s="3" t="s">
        <v>486</v>
      </c>
      <c r="D27" s="3">
        <v>0</v>
      </c>
      <c r="E27" s="3">
        <v>45</v>
      </c>
      <c r="F27" s="74">
        <f t="shared" si="0"/>
        <v>0</v>
      </c>
      <c r="G27" s="3">
        <f t="shared" si="1"/>
        <v>7</v>
      </c>
      <c r="H27" s="3"/>
      <c r="I27" s="4"/>
    </row>
    <row r="28" ht="17.4" spans="1:9">
      <c r="A28" s="3"/>
      <c r="B28" s="3">
        <v>26</v>
      </c>
      <c r="C28" s="3" t="s">
        <v>487</v>
      </c>
      <c r="D28" s="3">
        <v>0</v>
      </c>
      <c r="E28" s="3">
        <v>43</v>
      </c>
      <c r="F28" s="74">
        <f t="shared" si="0"/>
        <v>0</v>
      </c>
      <c r="G28" s="3">
        <f t="shared" si="1"/>
        <v>7</v>
      </c>
      <c r="H28" s="3"/>
      <c r="I28" s="4"/>
    </row>
    <row r="29" ht="17.4" spans="1:9">
      <c r="A29" s="3"/>
      <c r="B29" s="3">
        <v>27</v>
      </c>
      <c r="C29" s="3" t="s">
        <v>49</v>
      </c>
      <c r="D29" s="3">
        <v>5</v>
      </c>
      <c r="E29" s="3">
        <v>42</v>
      </c>
      <c r="F29" s="74">
        <f t="shared" si="0"/>
        <v>0.119047619047619</v>
      </c>
      <c r="G29" s="3">
        <f t="shared" si="1"/>
        <v>1</v>
      </c>
      <c r="H29" s="3"/>
      <c r="I29" s="4"/>
    </row>
    <row r="30" ht="14" customHeight="1" spans="1:9">
      <c r="A30" s="3"/>
      <c r="B30" s="3">
        <v>28</v>
      </c>
      <c r="C30" s="3" t="s">
        <v>488</v>
      </c>
      <c r="D30" s="3">
        <v>0</v>
      </c>
      <c r="E30" s="3">
        <v>40</v>
      </c>
      <c r="F30" s="74">
        <f t="shared" si="0"/>
        <v>0</v>
      </c>
      <c r="G30" s="3">
        <f t="shared" si="1"/>
        <v>7</v>
      </c>
      <c r="H30" s="3"/>
      <c r="I30" s="4"/>
    </row>
    <row r="31" ht="14" customHeight="1" spans="1:9">
      <c r="A31" s="3"/>
      <c r="B31" s="3">
        <v>29</v>
      </c>
      <c r="C31" s="3" t="s">
        <v>56</v>
      </c>
      <c r="D31" s="3">
        <v>2</v>
      </c>
      <c r="E31" s="3">
        <v>42</v>
      </c>
      <c r="F31" s="74">
        <f t="shared" si="0"/>
        <v>0.0476190476190476</v>
      </c>
      <c r="G31" s="3">
        <f t="shared" si="1"/>
        <v>4</v>
      </c>
      <c r="H31" s="3"/>
      <c r="I31" s="4"/>
    </row>
    <row r="32" ht="17.4" spans="1:9">
      <c r="A32" s="3"/>
      <c r="B32" s="3">
        <v>30</v>
      </c>
      <c r="C32" s="3" t="s">
        <v>489</v>
      </c>
      <c r="D32" s="3">
        <v>0</v>
      </c>
      <c r="E32" s="3">
        <v>42</v>
      </c>
      <c r="F32" s="74">
        <f t="shared" si="0"/>
        <v>0</v>
      </c>
      <c r="G32" s="3">
        <f t="shared" si="1"/>
        <v>7</v>
      </c>
      <c r="H32" s="3"/>
      <c r="I32" s="4"/>
    </row>
    <row r="33" ht="17.4" spans="1:9">
      <c r="A33" s="3"/>
      <c r="B33" s="3">
        <v>31</v>
      </c>
      <c r="C33" s="3" t="s">
        <v>490</v>
      </c>
      <c r="D33" s="3">
        <v>0</v>
      </c>
      <c r="E33" s="3">
        <v>41</v>
      </c>
      <c r="F33" s="74">
        <f t="shared" si="0"/>
        <v>0</v>
      </c>
      <c r="G33" s="3">
        <f t="shared" si="1"/>
        <v>7</v>
      </c>
      <c r="H33" s="3"/>
      <c r="I33" s="4"/>
    </row>
    <row r="34" ht="17.4" spans="1:9">
      <c r="A34" s="3"/>
      <c r="B34" s="3">
        <v>32</v>
      </c>
      <c r="C34" s="3" t="s">
        <v>63</v>
      </c>
      <c r="D34" s="3">
        <v>1</v>
      </c>
      <c r="E34" s="3">
        <v>43</v>
      </c>
      <c r="F34" s="74">
        <f t="shared" si="0"/>
        <v>0.0232558139534884</v>
      </c>
      <c r="G34" s="3">
        <f t="shared" si="1"/>
        <v>6</v>
      </c>
      <c r="H34" s="3"/>
      <c r="I34" s="4"/>
    </row>
    <row r="35" ht="17.4" spans="1:9">
      <c r="A35" s="18" t="s">
        <v>7</v>
      </c>
      <c r="B35" s="3">
        <v>33</v>
      </c>
      <c r="C35" s="62" t="s">
        <v>491</v>
      </c>
      <c r="D35" s="3">
        <v>0</v>
      </c>
      <c r="E35" s="62">
        <v>47</v>
      </c>
      <c r="F35" s="74">
        <f t="shared" si="0"/>
        <v>0</v>
      </c>
      <c r="G35" s="3">
        <f>RANK(F35,$F$35:$F$55)</f>
        <v>12</v>
      </c>
      <c r="H35" s="3"/>
      <c r="I35" s="4"/>
    </row>
    <row r="36" ht="17.4" spans="1:9">
      <c r="A36" s="19"/>
      <c r="B36" s="3">
        <v>34</v>
      </c>
      <c r="C36" s="62" t="s">
        <v>492</v>
      </c>
      <c r="D36" s="3">
        <v>0</v>
      </c>
      <c r="E36" s="62">
        <v>45</v>
      </c>
      <c r="F36" s="74">
        <f t="shared" si="0"/>
        <v>0</v>
      </c>
      <c r="G36" s="3">
        <f t="shared" ref="G36:G55" si="2">RANK(F36,$F$35:$F$55)</f>
        <v>12</v>
      </c>
      <c r="H36" s="3"/>
      <c r="I36" s="4"/>
    </row>
    <row r="37" ht="17.4" spans="1:9">
      <c r="A37" s="19"/>
      <c r="B37" s="3">
        <v>35</v>
      </c>
      <c r="C37" s="62" t="s">
        <v>493</v>
      </c>
      <c r="D37" s="3">
        <v>0</v>
      </c>
      <c r="E37" s="62">
        <v>34</v>
      </c>
      <c r="F37" s="74">
        <f t="shared" si="0"/>
        <v>0</v>
      </c>
      <c r="G37" s="3">
        <f t="shared" si="2"/>
        <v>12</v>
      </c>
      <c r="H37" s="3"/>
      <c r="I37" s="4"/>
    </row>
    <row r="38" ht="17.4" spans="1:9">
      <c r="A38" s="19"/>
      <c r="B38" s="3">
        <v>36</v>
      </c>
      <c r="C38" s="62" t="s">
        <v>494</v>
      </c>
      <c r="D38" s="3">
        <v>0</v>
      </c>
      <c r="E38" s="62">
        <v>31</v>
      </c>
      <c r="F38" s="74">
        <f t="shared" si="0"/>
        <v>0</v>
      </c>
      <c r="G38" s="3">
        <f t="shared" si="2"/>
        <v>12</v>
      </c>
      <c r="H38" s="3"/>
      <c r="I38" s="4"/>
    </row>
    <row r="39" ht="17.4" spans="1:9">
      <c r="A39" s="19"/>
      <c r="B39" s="3">
        <v>37</v>
      </c>
      <c r="C39" s="62" t="s">
        <v>495</v>
      </c>
      <c r="D39" s="3">
        <v>0</v>
      </c>
      <c r="E39" s="62">
        <v>40</v>
      </c>
      <c r="F39" s="74">
        <f t="shared" si="0"/>
        <v>0</v>
      </c>
      <c r="G39" s="3">
        <f t="shared" si="2"/>
        <v>12</v>
      </c>
      <c r="H39" s="3"/>
      <c r="I39" s="4"/>
    </row>
    <row r="40" ht="17.4" spans="1:9">
      <c r="A40" s="19"/>
      <c r="B40" s="3">
        <v>38</v>
      </c>
      <c r="C40" s="62" t="s">
        <v>80</v>
      </c>
      <c r="D40" s="3">
        <v>1</v>
      </c>
      <c r="E40" s="62">
        <v>41</v>
      </c>
      <c r="F40" s="74">
        <f t="shared" si="0"/>
        <v>0.024390243902439</v>
      </c>
      <c r="G40" s="3">
        <f t="shared" si="2"/>
        <v>10</v>
      </c>
      <c r="H40" s="3"/>
      <c r="I40" s="4"/>
    </row>
    <row r="41" ht="17.4" spans="1:9">
      <c r="A41" s="19"/>
      <c r="B41" s="3">
        <v>39</v>
      </c>
      <c r="C41" s="62" t="s">
        <v>86</v>
      </c>
      <c r="D41" s="3">
        <v>1</v>
      </c>
      <c r="E41" s="62">
        <v>41</v>
      </c>
      <c r="F41" s="74">
        <f t="shared" si="0"/>
        <v>0.024390243902439</v>
      </c>
      <c r="G41" s="3">
        <f t="shared" si="2"/>
        <v>10</v>
      </c>
      <c r="H41" s="3"/>
      <c r="I41" s="4"/>
    </row>
    <row r="42" ht="17.4" spans="1:9">
      <c r="A42" s="19"/>
      <c r="B42" s="3">
        <v>40</v>
      </c>
      <c r="C42" s="62" t="s">
        <v>90</v>
      </c>
      <c r="D42" s="3">
        <v>2</v>
      </c>
      <c r="E42" s="62">
        <v>39</v>
      </c>
      <c r="F42" s="74">
        <f t="shared" si="0"/>
        <v>0.0512820512820513</v>
      </c>
      <c r="G42" s="3">
        <f t="shared" si="2"/>
        <v>7</v>
      </c>
      <c r="H42" s="3"/>
      <c r="I42" s="4"/>
    </row>
    <row r="43" ht="17.4" spans="1:9">
      <c r="A43" s="19"/>
      <c r="B43" s="3">
        <v>41</v>
      </c>
      <c r="C43" s="62" t="s">
        <v>94</v>
      </c>
      <c r="D43" s="3">
        <v>1</v>
      </c>
      <c r="E43" s="62">
        <v>36</v>
      </c>
      <c r="F43" s="74">
        <f t="shared" si="0"/>
        <v>0.0277777777777778</v>
      </c>
      <c r="G43" s="3">
        <f t="shared" si="2"/>
        <v>9</v>
      </c>
      <c r="H43" s="3"/>
      <c r="I43" s="4"/>
    </row>
    <row r="44" ht="17.4" spans="1:9">
      <c r="A44" s="19"/>
      <c r="B44" s="3">
        <v>42</v>
      </c>
      <c r="C44" s="62" t="s">
        <v>98</v>
      </c>
      <c r="D44" s="3">
        <v>6</v>
      </c>
      <c r="E44" s="62">
        <v>36</v>
      </c>
      <c r="F44" s="74">
        <f t="shared" si="0"/>
        <v>0.166666666666667</v>
      </c>
      <c r="G44" s="3">
        <f t="shared" si="2"/>
        <v>1</v>
      </c>
      <c r="H44" s="3"/>
      <c r="I44" s="4"/>
    </row>
    <row r="45" ht="17.4" spans="1:9">
      <c r="A45" s="19"/>
      <c r="B45" s="3">
        <v>43</v>
      </c>
      <c r="C45" s="62" t="s">
        <v>496</v>
      </c>
      <c r="D45" s="3">
        <v>0</v>
      </c>
      <c r="E45" s="62">
        <v>36</v>
      </c>
      <c r="F45" s="74">
        <f t="shared" si="0"/>
        <v>0</v>
      </c>
      <c r="G45" s="3">
        <f t="shared" si="2"/>
        <v>12</v>
      </c>
      <c r="H45" s="3"/>
      <c r="I45" s="4"/>
    </row>
    <row r="46" ht="17.4" spans="1:9">
      <c r="A46" s="19"/>
      <c r="B46" s="3">
        <v>44</v>
      </c>
      <c r="C46" s="62" t="s">
        <v>497</v>
      </c>
      <c r="D46" s="3">
        <v>0</v>
      </c>
      <c r="E46" s="62">
        <v>36</v>
      </c>
      <c r="F46" s="74">
        <f t="shared" si="0"/>
        <v>0</v>
      </c>
      <c r="G46" s="3">
        <f t="shared" si="2"/>
        <v>12</v>
      </c>
      <c r="H46" s="3"/>
      <c r="I46" s="4"/>
    </row>
    <row r="47" ht="17.4" spans="1:9">
      <c r="A47" s="19"/>
      <c r="B47" s="3">
        <v>45</v>
      </c>
      <c r="C47" s="62" t="s">
        <v>498</v>
      </c>
      <c r="D47" s="3">
        <v>0</v>
      </c>
      <c r="E47" s="62">
        <v>35</v>
      </c>
      <c r="F47" s="74">
        <f t="shared" si="0"/>
        <v>0</v>
      </c>
      <c r="G47" s="3">
        <f t="shared" si="2"/>
        <v>12</v>
      </c>
      <c r="H47" s="3"/>
      <c r="I47" s="4"/>
    </row>
    <row r="48" ht="17.4" spans="1:9">
      <c r="A48" s="19"/>
      <c r="B48" s="3">
        <v>46</v>
      </c>
      <c r="C48" s="62" t="s">
        <v>499</v>
      </c>
      <c r="D48" s="3">
        <v>0</v>
      </c>
      <c r="E48" s="62">
        <v>44</v>
      </c>
      <c r="F48" s="74">
        <f t="shared" si="0"/>
        <v>0</v>
      </c>
      <c r="G48" s="3">
        <f t="shared" si="2"/>
        <v>12</v>
      </c>
      <c r="H48" s="3"/>
      <c r="I48" s="4"/>
    </row>
    <row r="49" ht="17.4" spans="1:9">
      <c r="A49" s="19"/>
      <c r="B49" s="3">
        <v>47</v>
      </c>
      <c r="C49" s="62" t="s">
        <v>500</v>
      </c>
      <c r="D49" s="3">
        <v>0</v>
      </c>
      <c r="E49" s="62">
        <v>37</v>
      </c>
      <c r="F49" s="74">
        <f t="shared" si="0"/>
        <v>0</v>
      </c>
      <c r="G49" s="3">
        <f t="shared" si="2"/>
        <v>12</v>
      </c>
      <c r="H49" s="3"/>
      <c r="I49" s="4"/>
    </row>
    <row r="50" ht="17.4" spans="1:9">
      <c r="A50" s="19"/>
      <c r="B50" s="3">
        <v>48</v>
      </c>
      <c r="C50" s="62" t="s">
        <v>105</v>
      </c>
      <c r="D50" s="3">
        <v>3</v>
      </c>
      <c r="E50" s="62">
        <v>32</v>
      </c>
      <c r="F50" s="74">
        <f t="shared" si="0"/>
        <v>0.09375</v>
      </c>
      <c r="G50" s="3">
        <f t="shared" si="2"/>
        <v>2</v>
      </c>
      <c r="H50" s="3"/>
      <c r="I50" s="4"/>
    </row>
    <row r="51" ht="17.4" spans="1:9">
      <c r="A51" s="19"/>
      <c r="B51" s="3">
        <v>49</v>
      </c>
      <c r="C51" s="62" t="s">
        <v>116</v>
      </c>
      <c r="D51" s="3">
        <v>3</v>
      </c>
      <c r="E51" s="62">
        <v>32</v>
      </c>
      <c r="F51" s="74">
        <f t="shared" si="0"/>
        <v>0.09375</v>
      </c>
      <c r="G51" s="3">
        <f t="shared" si="2"/>
        <v>2</v>
      </c>
      <c r="H51" s="3"/>
      <c r="I51" s="4"/>
    </row>
    <row r="52" ht="17.4" spans="1:9">
      <c r="A52" s="19"/>
      <c r="B52" s="3">
        <v>50</v>
      </c>
      <c r="C52" s="62" t="s">
        <v>122</v>
      </c>
      <c r="D52" s="3">
        <v>2</v>
      </c>
      <c r="E52" s="62">
        <v>33</v>
      </c>
      <c r="F52" s="74">
        <f t="shared" si="0"/>
        <v>0.0606060606060606</v>
      </c>
      <c r="G52" s="3">
        <f t="shared" si="2"/>
        <v>4</v>
      </c>
      <c r="H52" s="3"/>
      <c r="I52" s="4"/>
    </row>
    <row r="53" ht="17.4" spans="1:9">
      <c r="A53" s="19"/>
      <c r="B53" s="3">
        <v>51</v>
      </c>
      <c r="C53" s="62" t="s">
        <v>127</v>
      </c>
      <c r="D53" s="3">
        <v>2</v>
      </c>
      <c r="E53" s="62">
        <v>33</v>
      </c>
      <c r="F53" s="74">
        <f t="shared" si="0"/>
        <v>0.0606060606060606</v>
      </c>
      <c r="G53" s="3">
        <f t="shared" si="2"/>
        <v>4</v>
      </c>
      <c r="H53" s="3"/>
      <c r="I53" s="4"/>
    </row>
    <row r="54" ht="17.4" spans="1:9">
      <c r="A54" s="19"/>
      <c r="B54" s="3">
        <v>52</v>
      </c>
      <c r="C54" s="62" t="s">
        <v>131</v>
      </c>
      <c r="D54" s="3">
        <v>2</v>
      </c>
      <c r="E54" s="62">
        <v>33</v>
      </c>
      <c r="F54" s="74">
        <f t="shared" si="0"/>
        <v>0.0606060606060606</v>
      </c>
      <c r="G54" s="3">
        <f t="shared" si="2"/>
        <v>4</v>
      </c>
      <c r="H54" s="3"/>
      <c r="I54" s="4"/>
    </row>
    <row r="55" ht="17.4" spans="1:9">
      <c r="A55" s="21"/>
      <c r="B55" s="3">
        <v>53</v>
      </c>
      <c r="C55" s="62" t="s">
        <v>134</v>
      </c>
      <c r="D55" s="3">
        <v>1</v>
      </c>
      <c r="E55" s="62">
        <v>34</v>
      </c>
      <c r="F55" s="74">
        <f t="shared" si="0"/>
        <v>0.0294117647058824</v>
      </c>
      <c r="G55" s="3">
        <f t="shared" si="2"/>
        <v>8</v>
      </c>
      <c r="H55" s="3"/>
      <c r="I55" s="4"/>
    </row>
    <row r="56" ht="17.4" spans="1:9">
      <c r="A56" s="85" t="s">
        <v>4</v>
      </c>
      <c r="B56" s="3">
        <v>54</v>
      </c>
      <c r="C56" s="3" t="s">
        <v>501</v>
      </c>
      <c r="D56" s="3">
        <v>0</v>
      </c>
      <c r="E56" s="3" t="s">
        <v>502</v>
      </c>
      <c r="F56" s="74">
        <f t="shared" ref="F56:F96" si="3">IFERROR(D56/E56,"")</f>
        <v>0</v>
      </c>
      <c r="G56" s="3">
        <f>RANK(F56,$F$56:$F$96)</f>
        <v>14</v>
      </c>
      <c r="H56" s="3"/>
      <c r="I56" s="4"/>
    </row>
    <row r="57" ht="17.4" spans="1:9">
      <c r="A57" s="92"/>
      <c r="B57" s="3">
        <v>55</v>
      </c>
      <c r="C57" s="3" t="s">
        <v>503</v>
      </c>
      <c r="D57" s="3">
        <v>0</v>
      </c>
      <c r="E57" s="3" t="s">
        <v>504</v>
      </c>
      <c r="F57" s="74">
        <f t="shared" si="3"/>
        <v>0</v>
      </c>
      <c r="G57" s="3">
        <f t="shared" ref="G57:G96" si="4">RANK(F57,$F$56:$F$96)</f>
        <v>14</v>
      </c>
      <c r="H57" s="3"/>
      <c r="I57" s="4"/>
    </row>
    <row r="58" ht="17.4" spans="1:9">
      <c r="A58" s="92"/>
      <c r="B58" s="3">
        <v>56</v>
      </c>
      <c r="C58" s="3" t="s">
        <v>505</v>
      </c>
      <c r="D58" s="3">
        <v>0</v>
      </c>
      <c r="E58" s="3" t="s">
        <v>506</v>
      </c>
      <c r="F58" s="74">
        <f t="shared" si="3"/>
        <v>0</v>
      </c>
      <c r="G58" s="3">
        <f t="shared" si="4"/>
        <v>14</v>
      </c>
      <c r="H58" s="3"/>
      <c r="I58" s="4"/>
    </row>
    <row r="59" ht="17.4" spans="1:9">
      <c r="A59" s="92"/>
      <c r="B59" s="3">
        <v>57</v>
      </c>
      <c r="C59" s="3" t="s">
        <v>507</v>
      </c>
      <c r="D59" s="3">
        <v>0</v>
      </c>
      <c r="E59" s="3" t="s">
        <v>508</v>
      </c>
      <c r="F59" s="74">
        <f t="shared" si="3"/>
        <v>0</v>
      </c>
      <c r="G59" s="3">
        <f t="shared" si="4"/>
        <v>14</v>
      </c>
      <c r="H59" s="3"/>
      <c r="I59" s="4"/>
    </row>
    <row r="60" ht="17.4" spans="1:9">
      <c r="A60" s="92"/>
      <c r="B60" s="3">
        <v>58</v>
      </c>
      <c r="C60" s="3" t="s">
        <v>509</v>
      </c>
      <c r="D60" s="3">
        <v>0</v>
      </c>
      <c r="E60" s="3" t="s">
        <v>510</v>
      </c>
      <c r="F60" s="74">
        <f t="shared" si="3"/>
        <v>0</v>
      </c>
      <c r="G60" s="3">
        <f t="shared" si="4"/>
        <v>14</v>
      </c>
      <c r="H60" s="3"/>
      <c r="I60" s="4"/>
    </row>
    <row r="61" ht="17.4" spans="1:9">
      <c r="A61" s="92"/>
      <c r="B61" s="3">
        <v>59</v>
      </c>
      <c r="C61" s="3" t="s">
        <v>511</v>
      </c>
      <c r="D61" s="3">
        <v>0</v>
      </c>
      <c r="E61" s="3" t="s">
        <v>512</v>
      </c>
      <c r="F61" s="74">
        <f t="shared" si="3"/>
        <v>0</v>
      </c>
      <c r="G61" s="3">
        <f t="shared" si="4"/>
        <v>14</v>
      </c>
      <c r="H61" s="3"/>
      <c r="I61" s="4"/>
    </row>
    <row r="62" ht="17.4" spans="1:9">
      <c r="A62" s="92"/>
      <c r="B62" s="3">
        <v>60</v>
      </c>
      <c r="C62" s="3" t="s">
        <v>513</v>
      </c>
      <c r="D62" s="3">
        <v>0</v>
      </c>
      <c r="E62" s="3" t="s">
        <v>514</v>
      </c>
      <c r="F62" s="74">
        <f t="shared" si="3"/>
        <v>0</v>
      </c>
      <c r="G62" s="3">
        <f t="shared" si="4"/>
        <v>14</v>
      </c>
      <c r="H62" s="3"/>
      <c r="I62" s="4"/>
    </row>
    <row r="63" ht="17.4" spans="1:9">
      <c r="A63" s="92"/>
      <c r="B63" s="3">
        <v>61</v>
      </c>
      <c r="C63" s="3" t="s">
        <v>515</v>
      </c>
      <c r="D63" s="3">
        <v>0</v>
      </c>
      <c r="E63" s="3" t="s">
        <v>516</v>
      </c>
      <c r="F63" s="74">
        <f t="shared" si="3"/>
        <v>0</v>
      </c>
      <c r="G63" s="3">
        <f t="shared" si="4"/>
        <v>14</v>
      </c>
      <c r="H63" s="3"/>
      <c r="I63" s="4"/>
    </row>
    <row r="64" ht="17.4" spans="1:9">
      <c r="A64" s="92"/>
      <c r="B64" s="3">
        <v>62</v>
      </c>
      <c r="C64" s="3" t="s">
        <v>517</v>
      </c>
      <c r="D64" s="3">
        <v>0</v>
      </c>
      <c r="E64" s="3" t="s">
        <v>518</v>
      </c>
      <c r="F64" s="74">
        <f t="shared" si="3"/>
        <v>0</v>
      </c>
      <c r="G64" s="3">
        <f t="shared" si="4"/>
        <v>14</v>
      </c>
      <c r="H64" s="3"/>
      <c r="I64" s="4"/>
    </row>
    <row r="65" ht="17.4" spans="1:9">
      <c r="A65" s="92"/>
      <c r="B65" s="3">
        <v>63</v>
      </c>
      <c r="C65" s="3" t="s">
        <v>519</v>
      </c>
      <c r="D65" s="3">
        <v>0</v>
      </c>
      <c r="E65" s="3" t="s">
        <v>512</v>
      </c>
      <c r="F65" s="74">
        <f t="shared" si="3"/>
        <v>0</v>
      </c>
      <c r="G65" s="3">
        <f t="shared" si="4"/>
        <v>14</v>
      </c>
      <c r="H65" s="3"/>
      <c r="I65" s="4"/>
    </row>
    <row r="66" ht="17.4" spans="1:9">
      <c r="A66" s="92"/>
      <c r="B66" s="3">
        <v>64</v>
      </c>
      <c r="C66" s="3" t="s">
        <v>520</v>
      </c>
      <c r="D66" s="3">
        <v>0</v>
      </c>
      <c r="E66" s="3" t="s">
        <v>521</v>
      </c>
      <c r="F66" s="74">
        <f t="shared" si="3"/>
        <v>0</v>
      </c>
      <c r="G66" s="3">
        <f t="shared" si="4"/>
        <v>14</v>
      </c>
      <c r="H66" s="3"/>
      <c r="I66" s="4"/>
    </row>
    <row r="67" ht="17.4" spans="1:9">
      <c r="A67" s="92"/>
      <c r="B67" s="3">
        <v>65</v>
      </c>
      <c r="C67" s="3" t="s">
        <v>137</v>
      </c>
      <c r="D67" s="3">
        <v>2</v>
      </c>
      <c r="E67" s="3" t="s">
        <v>522</v>
      </c>
      <c r="F67" s="74">
        <f t="shared" si="3"/>
        <v>0.0625</v>
      </c>
      <c r="G67" s="3">
        <f t="shared" si="4"/>
        <v>5</v>
      </c>
      <c r="H67" s="3"/>
      <c r="I67" s="4"/>
    </row>
    <row r="68" ht="17.4" spans="1:9">
      <c r="A68" s="92"/>
      <c r="B68" s="3">
        <v>66</v>
      </c>
      <c r="C68" s="3" t="s">
        <v>523</v>
      </c>
      <c r="D68" s="3">
        <v>0</v>
      </c>
      <c r="E68" s="3" t="s">
        <v>522</v>
      </c>
      <c r="F68" s="74">
        <f t="shared" si="3"/>
        <v>0</v>
      </c>
      <c r="G68" s="3">
        <f t="shared" si="4"/>
        <v>14</v>
      </c>
      <c r="H68" s="3"/>
      <c r="I68" s="4"/>
    </row>
    <row r="69" ht="17.4" spans="1:9">
      <c r="A69" s="92"/>
      <c r="B69" s="3">
        <v>67</v>
      </c>
      <c r="C69" s="3" t="s">
        <v>524</v>
      </c>
      <c r="D69" s="3">
        <v>0</v>
      </c>
      <c r="E69" s="3" t="s">
        <v>525</v>
      </c>
      <c r="F69" s="74">
        <f t="shared" si="3"/>
        <v>0</v>
      </c>
      <c r="G69" s="3">
        <f t="shared" si="4"/>
        <v>14</v>
      </c>
      <c r="H69" s="3"/>
      <c r="I69" s="4"/>
    </row>
    <row r="70" ht="17.4" spans="1:9">
      <c r="A70" s="92"/>
      <c r="B70" s="3">
        <v>68</v>
      </c>
      <c r="C70" s="3" t="s">
        <v>526</v>
      </c>
      <c r="D70" s="3">
        <v>1</v>
      </c>
      <c r="E70" s="3" t="s">
        <v>527</v>
      </c>
      <c r="F70" s="74">
        <f t="shared" si="3"/>
        <v>0.024390243902439</v>
      </c>
      <c r="G70" s="3">
        <f t="shared" si="4"/>
        <v>12</v>
      </c>
      <c r="H70" s="3"/>
      <c r="I70" s="4"/>
    </row>
    <row r="71" ht="17.4" spans="1:9">
      <c r="A71" s="92"/>
      <c r="B71" s="3">
        <v>69</v>
      </c>
      <c r="C71" s="3" t="s">
        <v>528</v>
      </c>
      <c r="D71" s="3">
        <v>0</v>
      </c>
      <c r="E71" s="3" t="s">
        <v>504</v>
      </c>
      <c r="F71" s="74">
        <f t="shared" si="3"/>
        <v>0</v>
      </c>
      <c r="G71" s="3">
        <f t="shared" si="4"/>
        <v>14</v>
      </c>
      <c r="H71" s="3"/>
      <c r="I71" s="4"/>
    </row>
    <row r="72" ht="17.4" spans="1:9">
      <c r="A72" s="92"/>
      <c r="B72" s="3">
        <v>70</v>
      </c>
      <c r="C72" s="3" t="s">
        <v>529</v>
      </c>
      <c r="D72" s="3">
        <v>0</v>
      </c>
      <c r="E72" s="3" t="s">
        <v>530</v>
      </c>
      <c r="F72" s="74">
        <f t="shared" si="3"/>
        <v>0</v>
      </c>
      <c r="G72" s="3">
        <f t="shared" si="4"/>
        <v>14</v>
      </c>
      <c r="H72" s="3"/>
      <c r="I72" s="4"/>
    </row>
    <row r="73" ht="17.4" spans="1:9">
      <c r="A73" s="92"/>
      <c r="B73" s="3">
        <v>71</v>
      </c>
      <c r="C73" s="3" t="s">
        <v>531</v>
      </c>
      <c r="D73" s="3">
        <v>0</v>
      </c>
      <c r="E73" s="3" t="s">
        <v>530</v>
      </c>
      <c r="F73" s="74">
        <f t="shared" si="3"/>
        <v>0</v>
      </c>
      <c r="G73" s="3">
        <f t="shared" si="4"/>
        <v>14</v>
      </c>
      <c r="H73" s="3"/>
      <c r="I73" s="4"/>
    </row>
    <row r="74" ht="17.4" spans="1:9">
      <c r="A74" s="92"/>
      <c r="B74" s="3">
        <v>72</v>
      </c>
      <c r="C74" s="3" t="s">
        <v>532</v>
      </c>
      <c r="D74" s="3">
        <v>3</v>
      </c>
      <c r="E74" s="3" t="s">
        <v>533</v>
      </c>
      <c r="F74" s="74">
        <f t="shared" si="3"/>
        <v>0.0681818181818182</v>
      </c>
      <c r="G74" s="3">
        <f t="shared" si="4"/>
        <v>4</v>
      </c>
      <c r="H74" s="3"/>
      <c r="I74" s="4"/>
    </row>
    <row r="75" ht="17.4" spans="1:9">
      <c r="A75" s="92"/>
      <c r="B75" s="3">
        <v>73</v>
      </c>
      <c r="C75" s="3" t="s">
        <v>143</v>
      </c>
      <c r="D75" s="3">
        <v>1</v>
      </c>
      <c r="E75" s="3" t="s">
        <v>534</v>
      </c>
      <c r="F75" s="74">
        <f t="shared" si="3"/>
        <v>0.0285714285714286</v>
      </c>
      <c r="G75" s="3">
        <f t="shared" si="4"/>
        <v>10</v>
      </c>
      <c r="H75" s="3"/>
      <c r="I75" s="4"/>
    </row>
    <row r="76" ht="17.4" spans="1:9">
      <c r="A76" s="92"/>
      <c r="B76" s="3">
        <v>74</v>
      </c>
      <c r="C76" s="3" t="s">
        <v>535</v>
      </c>
      <c r="D76" s="3">
        <v>0</v>
      </c>
      <c r="E76" s="3" t="s">
        <v>534</v>
      </c>
      <c r="F76" s="74">
        <f t="shared" si="3"/>
        <v>0</v>
      </c>
      <c r="G76" s="3">
        <f t="shared" si="4"/>
        <v>14</v>
      </c>
      <c r="H76" s="3"/>
      <c r="I76" s="4"/>
    </row>
    <row r="77" ht="17.4" spans="1:9">
      <c r="A77" s="92"/>
      <c r="B77" s="3">
        <v>75</v>
      </c>
      <c r="C77" s="3" t="s">
        <v>536</v>
      </c>
      <c r="D77" s="3">
        <v>0</v>
      </c>
      <c r="E77" s="3" t="s">
        <v>522</v>
      </c>
      <c r="F77" s="74">
        <f t="shared" si="3"/>
        <v>0</v>
      </c>
      <c r="G77" s="3">
        <f t="shared" si="4"/>
        <v>14</v>
      </c>
      <c r="H77" s="3"/>
      <c r="I77" s="4"/>
    </row>
    <row r="78" ht="17.4" spans="1:9">
      <c r="A78" s="92"/>
      <c r="B78" s="3">
        <v>76</v>
      </c>
      <c r="C78" s="3" t="s">
        <v>537</v>
      </c>
      <c r="D78" s="3">
        <v>0</v>
      </c>
      <c r="E78" s="3" t="s">
        <v>522</v>
      </c>
      <c r="F78" s="74">
        <f t="shared" si="3"/>
        <v>0</v>
      </c>
      <c r="G78" s="3">
        <f t="shared" si="4"/>
        <v>14</v>
      </c>
      <c r="H78" s="3"/>
      <c r="I78" s="4"/>
    </row>
    <row r="79" ht="17.4" spans="1:9">
      <c r="A79" s="92"/>
      <c r="B79" s="3">
        <v>77</v>
      </c>
      <c r="C79" s="3" t="s">
        <v>538</v>
      </c>
      <c r="D79" s="3">
        <v>0</v>
      </c>
      <c r="E79" s="3" t="s">
        <v>510</v>
      </c>
      <c r="F79" s="74">
        <f t="shared" si="3"/>
        <v>0</v>
      </c>
      <c r="G79" s="3">
        <f t="shared" si="4"/>
        <v>14</v>
      </c>
      <c r="H79" s="3"/>
      <c r="I79" s="4"/>
    </row>
    <row r="80" ht="17.4" spans="1:9">
      <c r="A80" s="92"/>
      <c r="B80" s="3">
        <v>78</v>
      </c>
      <c r="C80" s="3" t="s">
        <v>539</v>
      </c>
      <c r="D80" s="3">
        <v>0</v>
      </c>
      <c r="E80" s="3" t="s">
        <v>527</v>
      </c>
      <c r="F80" s="74">
        <f t="shared" si="3"/>
        <v>0</v>
      </c>
      <c r="G80" s="3">
        <f t="shared" si="4"/>
        <v>14</v>
      </c>
      <c r="H80" s="3"/>
      <c r="I80" s="4"/>
    </row>
    <row r="81" ht="17.4" spans="1:9">
      <c r="A81" s="92"/>
      <c r="B81" s="3">
        <v>79</v>
      </c>
      <c r="C81" s="3" t="s">
        <v>161</v>
      </c>
      <c r="D81" s="3">
        <v>3</v>
      </c>
      <c r="E81" s="3" t="s">
        <v>527</v>
      </c>
      <c r="F81" s="74">
        <f t="shared" si="3"/>
        <v>0.0731707317073171</v>
      </c>
      <c r="G81" s="3">
        <f t="shared" si="4"/>
        <v>3</v>
      </c>
      <c r="H81" s="3"/>
      <c r="I81" s="4"/>
    </row>
    <row r="82" ht="17.4" spans="1:9">
      <c r="A82" s="92"/>
      <c r="B82" s="3">
        <v>80</v>
      </c>
      <c r="C82" s="3" t="s">
        <v>180</v>
      </c>
      <c r="D82" s="3">
        <v>1</v>
      </c>
      <c r="E82" s="3" t="s">
        <v>540</v>
      </c>
      <c r="F82" s="74">
        <f t="shared" si="3"/>
        <v>0.0232558139534884</v>
      </c>
      <c r="G82" s="3">
        <f t="shared" si="4"/>
        <v>13</v>
      </c>
      <c r="H82" s="82"/>
      <c r="I82" s="4"/>
    </row>
    <row r="83" ht="17.4" spans="1:9">
      <c r="A83" s="92"/>
      <c r="B83" s="3">
        <v>81</v>
      </c>
      <c r="C83" s="3" t="s">
        <v>541</v>
      </c>
      <c r="D83" s="3">
        <v>0</v>
      </c>
      <c r="E83" s="3" t="s">
        <v>530</v>
      </c>
      <c r="F83" s="74">
        <f t="shared" si="3"/>
        <v>0</v>
      </c>
      <c r="G83" s="3">
        <f t="shared" si="4"/>
        <v>14</v>
      </c>
      <c r="H83" s="82"/>
      <c r="I83" s="4"/>
    </row>
    <row r="84" ht="17.4" spans="1:9">
      <c r="A84" s="92"/>
      <c r="B84" s="3">
        <v>82</v>
      </c>
      <c r="C84" s="3" t="s">
        <v>542</v>
      </c>
      <c r="D84" s="3">
        <v>0</v>
      </c>
      <c r="E84" s="3" t="s">
        <v>543</v>
      </c>
      <c r="F84" s="74">
        <f t="shared" si="3"/>
        <v>0</v>
      </c>
      <c r="G84" s="3">
        <f t="shared" si="4"/>
        <v>14</v>
      </c>
      <c r="H84" s="82"/>
      <c r="I84" s="4"/>
    </row>
    <row r="85" ht="17.4" spans="1:9">
      <c r="A85" s="92"/>
      <c r="B85" s="3">
        <v>83</v>
      </c>
      <c r="C85" s="3" t="s">
        <v>168</v>
      </c>
      <c r="D85" s="3">
        <v>2</v>
      </c>
      <c r="E85" s="3" t="s">
        <v>512</v>
      </c>
      <c r="F85" s="74">
        <f t="shared" si="3"/>
        <v>0.0392156862745098</v>
      </c>
      <c r="G85" s="3">
        <f t="shared" si="4"/>
        <v>9</v>
      </c>
      <c r="H85" s="82"/>
      <c r="I85" s="4"/>
    </row>
    <row r="86" ht="17.4" spans="1:9">
      <c r="A86" s="92"/>
      <c r="B86" s="3">
        <v>84</v>
      </c>
      <c r="C86" s="3" t="s">
        <v>182</v>
      </c>
      <c r="D86" s="3">
        <v>1</v>
      </c>
      <c r="E86" s="3" t="s">
        <v>534</v>
      </c>
      <c r="F86" s="74">
        <f t="shared" si="3"/>
        <v>0.0285714285714286</v>
      </c>
      <c r="G86" s="3">
        <f t="shared" si="4"/>
        <v>10</v>
      </c>
      <c r="H86" s="82"/>
      <c r="I86" s="4"/>
    </row>
    <row r="87" ht="17.4" spans="1:9">
      <c r="A87" s="92"/>
      <c r="B87" s="3">
        <v>85</v>
      </c>
      <c r="C87" s="3" t="s">
        <v>544</v>
      </c>
      <c r="D87" s="3">
        <v>0</v>
      </c>
      <c r="E87" s="3" t="s">
        <v>534</v>
      </c>
      <c r="F87" s="74">
        <f t="shared" si="3"/>
        <v>0</v>
      </c>
      <c r="G87" s="3">
        <f t="shared" si="4"/>
        <v>14</v>
      </c>
      <c r="H87" s="83"/>
      <c r="I87" s="4"/>
    </row>
    <row r="88" ht="17.4" spans="1:9">
      <c r="A88" s="92"/>
      <c r="B88" s="3">
        <v>86</v>
      </c>
      <c r="C88" s="3" t="s">
        <v>206</v>
      </c>
      <c r="D88" s="3">
        <v>0</v>
      </c>
      <c r="E88" s="3">
        <v>34</v>
      </c>
      <c r="F88" s="74">
        <f t="shared" si="3"/>
        <v>0</v>
      </c>
      <c r="G88" s="3">
        <f t="shared" si="4"/>
        <v>14</v>
      </c>
      <c r="H88" s="3"/>
      <c r="I88" s="4"/>
    </row>
    <row r="89" ht="17.4" spans="1:9">
      <c r="A89" s="92"/>
      <c r="B89" s="3">
        <v>87</v>
      </c>
      <c r="C89" s="3" t="s">
        <v>192</v>
      </c>
      <c r="D89" s="3">
        <v>3</v>
      </c>
      <c r="E89" s="3">
        <v>33</v>
      </c>
      <c r="F89" s="74">
        <f t="shared" si="3"/>
        <v>0.0909090909090909</v>
      </c>
      <c r="G89" s="3">
        <f t="shared" si="4"/>
        <v>2</v>
      </c>
      <c r="H89" s="3"/>
      <c r="I89" s="4"/>
    </row>
    <row r="90" ht="17.4" spans="1:9">
      <c r="A90" s="92"/>
      <c r="B90" s="3">
        <v>88</v>
      </c>
      <c r="C90" s="3" t="s">
        <v>545</v>
      </c>
      <c r="D90" s="3">
        <v>0</v>
      </c>
      <c r="E90" s="3">
        <v>45</v>
      </c>
      <c r="F90" s="74">
        <f t="shared" si="3"/>
        <v>0</v>
      </c>
      <c r="G90" s="3">
        <f t="shared" si="4"/>
        <v>14</v>
      </c>
      <c r="H90" s="3"/>
      <c r="I90" s="4"/>
    </row>
    <row r="91" ht="17.4" spans="1:9">
      <c r="A91" s="92"/>
      <c r="B91" s="3">
        <v>89</v>
      </c>
      <c r="C91" s="3" t="s">
        <v>546</v>
      </c>
      <c r="D91" s="3">
        <v>0</v>
      </c>
      <c r="E91" s="3">
        <v>45</v>
      </c>
      <c r="F91" s="74">
        <f t="shared" si="3"/>
        <v>0</v>
      </c>
      <c r="G91" s="3">
        <f t="shared" si="4"/>
        <v>14</v>
      </c>
      <c r="H91" s="3"/>
      <c r="I91" s="4"/>
    </row>
    <row r="92" ht="17.4" spans="1:9">
      <c r="A92" s="92"/>
      <c r="B92" s="3">
        <v>90</v>
      </c>
      <c r="C92" s="3" t="s">
        <v>185</v>
      </c>
      <c r="D92" s="3">
        <v>2</v>
      </c>
      <c r="E92" s="3">
        <v>40</v>
      </c>
      <c r="F92" s="74">
        <f t="shared" si="3"/>
        <v>0.05</v>
      </c>
      <c r="G92" s="3">
        <f t="shared" si="4"/>
        <v>6</v>
      </c>
      <c r="H92" s="3"/>
      <c r="I92" s="4"/>
    </row>
    <row r="93" ht="17.4" spans="1:9">
      <c r="A93" s="92"/>
      <c r="B93" s="3">
        <v>91</v>
      </c>
      <c r="C93" s="3" t="s">
        <v>547</v>
      </c>
      <c r="D93" s="3">
        <v>2</v>
      </c>
      <c r="E93" s="3">
        <v>50</v>
      </c>
      <c r="F93" s="74">
        <f t="shared" si="3"/>
        <v>0.04</v>
      </c>
      <c r="G93" s="3">
        <f t="shared" si="4"/>
        <v>8</v>
      </c>
      <c r="H93" s="3"/>
      <c r="I93" s="4"/>
    </row>
    <row r="94" ht="17.4" spans="1:9">
      <c r="A94" s="92"/>
      <c r="B94" s="3">
        <v>92</v>
      </c>
      <c r="C94" s="3" t="s">
        <v>548</v>
      </c>
      <c r="D94" s="3">
        <v>0</v>
      </c>
      <c r="E94" s="3">
        <v>45</v>
      </c>
      <c r="F94" s="74">
        <f t="shared" si="3"/>
        <v>0</v>
      </c>
      <c r="G94" s="3">
        <f t="shared" si="4"/>
        <v>14</v>
      </c>
      <c r="H94" s="3"/>
      <c r="I94" s="4"/>
    </row>
    <row r="95" ht="17.4" spans="1:9">
      <c r="A95" s="92"/>
      <c r="B95" s="3">
        <v>93</v>
      </c>
      <c r="C95" s="3" t="s">
        <v>211</v>
      </c>
      <c r="D95" s="3">
        <v>6</v>
      </c>
      <c r="E95" s="3">
        <v>45</v>
      </c>
      <c r="F95" s="74">
        <f t="shared" si="3"/>
        <v>0.133333333333333</v>
      </c>
      <c r="G95" s="3">
        <f t="shared" si="4"/>
        <v>1</v>
      </c>
      <c r="H95" s="3"/>
      <c r="I95" s="4"/>
    </row>
    <row r="96" ht="17.4" spans="1:9">
      <c r="A96" s="92"/>
      <c r="B96" s="3">
        <v>94</v>
      </c>
      <c r="C96" s="3" t="s">
        <v>549</v>
      </c>
      <c r="D96" s="3">
        <v>2</v>
      </c>
      <c r="E96" s="3">
        <v>45</v>
      </c>
      <c r="F96" s="74">
        <f t="shared" si="3"/>
        <v>0.0444444444444444</v>
      </c>
      <c r="G96" s="3">
        <f t="shared" si="4"/>
        <v>7</v>
      </c>
      <c r="H96" s="3"/>
      <c r="I96" s="4"/>
    </row>
    <row r="97" ht="17.4" spans="1:9">
      <c r="A97" s="18" t="s">
        <v>5</v>
      </c>
      <c r="B97" s="3">
        <v>95</v>
      </c>
      <c r="C97" s="3" t="s">
        <v>550</v>
      </c>
      <c r="D97" s="3">
        <v>0</v>
      </c>
      <c r="E97" s="3">
        <v>40</v>
      </c>
      <c r="F97" s="84">
        <f t="shared" ref="F97:F138" si="5">D97/E97</f>
        <v>0</v>
      </c>
      <c r="G97" s="3">
        <f>RANK(F97,$F$97:$F$138)</f>
        <v>4</v>
      </c>
      <c r="H97" s="3"/>
      <c r="I97" s="4"/>
    </row>
    <row r="98" ht="17.4" spans="1:9">
      <c r="A98" s="19"/>
      <c r="B98" s="3">
        <v>96</v>
      </c>
      <c r="C98" s="3" t="s">
        <v>551</v>
      </c>
      <c r="D98" s="3">
        <v>0</v>
      </c>
      <c r="E98" s="3">
        <v>38</v>
      </c>
      <c r="F98" s="84">
        <f t="shared" si="5"/>
        <v>0</v>
      </c>
      <c r="G98" s="3">
        <f t="shared" ref="G98:G138" si="6">RANK(F98,$F$97:$F$138)</f>
        <v>4</v>
      </c>
      <c r="H98" s="3"/>
      <c r="I98" s="4"/>
    </row>
    <row r="99" ht="17.4" spans="1:9">
      <c r="A99" s="19"/>
      <c r="B99" s="3">
        <v>97</v>
      </c>
      <c r="C99" s="3" t="s">
        <v>552</v>
      </c>
      <c r="D99" s="3">
        <v>0</v>
      </c>
      <c r="E99" s="3">
        <v>35</v>
      </c>
      <c r="F99" s="84">
        <f t="shared" si="5"/>
        <v>0</v>
      </c>
      <c r="G99" s="3">
        <f t="shared" si="6"/>
        <v>4</v>
      </c>
      <c r="H99" s="3"/>
      <c r="I99" s="4"/>
    </row>
    <row r="100" ht="17.4" spans="1:9">
      <c r="A100" s="19"/>
      <c r="B100" s="3">
        <v>98</v>
      </c>
      <c r="C100" s="3" t="s">
        <v>553</v>
      </c>
      <c r="D100" s="3">
        <v>0</v>
      </c>
      <c r="E100" s="3">
        <v>34</v>
      </c>
      <c r="F100" s="84">
        <f t="shared" si="5"/>
        <v>0</v>
      </c>
      <c r="G100" s="3">
        <f t="shared" si="6"/>
        <v>4</v>
      </c>
      <c r="H100" s="3"/>
      <c r="I100" s="4"/>
    </row>
    <row r="101" ht="17.4" spans="1:9">
      <c r="A101" s="19"/>
      <c r="B101" s="3">
        <v>99</v>
      </c>
      <c r="C101" s="3" t="s">
        <v>554</v>
      </c>
      <c r="D101" s="3">
        <v>0</v>
      </c>
      <c r="E101" s="3">
        <v>55</v>
      </c>
      <c r="F101" s="84">
        <f t="shared" si="5"/>
        <v>0</v>
      </c>
      <c r="G101" s="3">
        <f t="shared" si="6"/>
        <v>4</v>
      </c>
      <c r="H101" s="3"/>
      <c r="I101" s="4"/>
    </row>
    <row r="102" ht="17.4" spans="1:9">
      <c r="A102" s="19"/>
      <c r="B102" s="3">
        <v>100</v>
      </c>
      <c r="C102" s="3" t="s">
        <v>555</v>
      </c>
      <c r="D102" s="3">
        <v>0</v>
      </c>
      <c r="E102" s="3">
        <v>37</v>
      </c>
      <c r="F102" s="84">
        <f t="shared" si="5"/>
        <v>0</v>
      </c>
      <c r="G102" s="3">
        <f t="shared" si="6"/>
        <v>4</v>
      </c>
      <c r="H102" s="3"/>
      <c r="I102" s="4"/>
    </row>
    <row r="103" ht="17.4" spans="1:9">
      <c r="A103" s="19"/>
      <c r="B103" s="3">
        <v>101</v>
      </c>
      <c r="C103" s="3" t="s">
        <v>556</v>
      </c>
      <c r="D103" s="3">
        <v>0</v>
      </c>
      <c r="E103" s="3">
        <v>33</v>
      </c>
      <c r="F103" s="84">
        <f t="shared" si="5"/>
        <v>0</v>
      </c>
      <c r="G103" s="3">
        <f t="shared" si="6"/>
        <v>4</v>
      </c>
      <c r="H103" s="3"/>
      <c r="I103" s="4"/>
    </row>
    <row r="104" ht="17.4" spans="1:9">
      <c r="A104" s="19"/>
      <c r="B104" s="3">
        <v>102</v>
      </c>
      <c r="C104" s="3" t="s">
        <v>557</v>
      </c>
      <c r="D104" s="3">
        <v>0</v>
      </c>
      <c r="E104" s="3">
        <v>30</v>
      </c>
      <c r="F104" s="84">
        <f t="shared" si="5"/>
        <v>0</v>
      </c>
      <c r="G104" s="3">
        <f t="shared" si="6"/>
        <v>4</v>
      </c>
      <c r="H104" s="3"/>
      <c r="I104" s="4"/>
    </row>
    <row r="105" ht="17.4" spans="1:9">
      <c r="A105" s="19"/>
      <c r="B105" s="3">
        <v>103</v>
      </c>
      <c r="C105" s="3" t="s">
        <v>558</v>
      </c>
      <c r="D105" s="3">
        <v>0</v>
      </c>
      <c r="E105" s="3">
        <v>33</v>
      </c>
      <c r="F105" s="84">
        <f t="shared" si="5"/>
        <v>0</v>
      </c>
      <c r="G105" s="3">
        <f t="shared" si="6"/>
        <v>4</v>
      </c>
      <c r="H105" s="3"/>
      <c r="I105" s="4"/>
    </row>
    <row r="106" ht="17.4" spans="1:9">
      <c r="A106" s="19"/>
      <c r="B106" s="3">
        <v>104</v>
      </c>
      <c r="C106" s="3" t="s">
        <v>559</v>
      </c>
      <c r="D106" s="3">
        <v>0</v>
      </c>
      <c r="E106" s="3">
        <v>28</v>
      </c>
      <c r="F106" s="84">
        <f t="shared" si="5"/>
        <v>0</v>
      </c>
      <c r="G106" s="3">
        <f t="shared" si="6"/>
        <v>4</v>
      </c>
      <c r="H106" s="3"/>
      <c r="I106" s="4"/>
    </row>
    <row r="107" ht="17.4" spans="1:9">
      <c r="A107" s="19"/>
      <c r="B107" s="3">
        <v>105</v>
      </c>
      <c r="C107" s="3" t="s">
        <v>560</v>
      </c>
      <c r="D107" s="3">
        <v>0</v>
      </c>
      <c r="E107" s="67">
        <v>31</v>
      </c>
      <c r="F107" s="84">
        <f t="shared" si="5"/>
        <v>0</v>
      </c>
      <c r="G107" s="3">
        <f t="shared" si="6"/>
        <v>4</v>
      </c>
      <c r="H107" s="3"/>
      <c r="I107" s="4"/>
    </row>
    <row r="108" ht="17.4" spans="1:9">
      <c r="A108" s="19"/>
      <c r="B108" s="3">
        <v>106</v>
      </c>
      <c r="C108" s="3" t="s">
        <v>561</v>
      </c>
      <c r="D108" s="3">
        <v>0</v>
      </c>
      <c r="E108" s="67">
        <v>36</v>
      </c>
      <c r="F108" s="84">
        <f t="shared" si="5"/>
        <v>0</v>
      </c>
      <c r="G108" s="3">
        <f t="shared" si="6"/>
        <v>4</v>
      </c>
      <c r="H108" s="3"/>
      <c r="I108" s="4"/>
    </row>
    <row r="109" ht="17.4" spans="1:9">
      <c r="A109" s="19"/>
      <c r="B109" s="3">
        <v>107</v>
      </c>
      <c r="C109" s="3" t="s">
        <v>562</v>
      </c>
      <c r="D109" s="3">
        <v>0</v>
      </c>
      <c r="E109" s="67">
        <v>35</v>
      </c>
      <c r="F109" s="84">
        <f t="shared" si="5"/>
        <v>0</v>
      </c>
      <c r="G109" s="3">
        <f t="shared" si="6"/>
        <v>4</v>
      </c>
      <c r="H109" s="3"/>
      <c r="I109" s="4"/>
    </row>
    <row r="110" ht="17.4" spans="1:9">
      <c r="A110" s="19"/>
      <c r="B110" s="3">
        <v>108</v>
      </c>
      <c r="C110" s="3" t="s">
        <v>563</v>
      </c>
      <c r="D110" s="3">
        <v>0</v>
      </c>
      <c r="E110" s="67">
        <v>37</v>
      </c>
      <c r="F110" s="84">
        <f t="shared" si="5"/>
        <v>0</v>
      </c>
      <c r="G110" s="3">
        <f t="shared" si="6"/>
        <v>4</v>
      </c>
      <c r="H110" s="3"/>
      <c r="I110" s="4"/>
    </row>
    <row r="111" ht="17.4" spans="1:9">
      <c r="A111" s="19"/>
      <c r="B111" s="3">
        <v>109</v>
      </c>
      <c r="C111" s="3" t="s">
        <v>564</v>
      </c>
      <c r="D111" s="3">
        <v>0</v>
      </c>
      <c r="E111" s="3">
        <v>36</v>
      </c>
      <c r="F111" s="84">
        <f t="shared" si="5"/>
        <v>0</v>
      </c>
      <c r="G111" s="3">
        <f t="shared" si="6"/>
        <v>4</v>
      </c>
      <c r="H111" s="3"/>
      <c r="I111" s="4"/>
    </row>
    <row r="112" ht="17.4" spans="1:9">
      <c r="A112" s="19"/>
      <c r="B112" s="3">
        <v>110</v>
      </c>
      <c r="C112" s="3" t="s">
        <v>565</v>
      </c>
      <c r="D112" s="3">
        <v>0</v>
      </c>
      <c r="E112" s="3">
        <v>29</v>
      </c>
      <c r="F112" s="84">
        <f t="shared" si="5"/>
        <v>0</v>
      </c>
      <c r="G112" s="3">
        <f t="shared" si="6"/>
        <v>4</v>
      </c>
      <c r="H112" s="3"/>
      <c r="I112" s="4"/>
    </row>
    <row r="113" ht="17.4" spans="1:9">
      <c r="A113" s="19"/>
      <c r="B113" s="3">
        <v>111</v>
      </c>
      <c r="C113" s="3" t="s">
        <v>566</v>
      </c>
      <c r="D113" s="3">
        <v>0</v>
      </c>
      <c r="E113" s="3">
        <v>35</v>
      </c>
      <c r="F113" s="84">
        <f t="shared" si="5"/>
        <v>0</v>
      </c>
      <c r="G113" s="3">
        <f t="shared" si="6"/>
        <v>4</v>
      </c>
      <c r="H113" s="3"/>
      <c r="I113" s="4"/>
    </row>
    <row r="114" ht="17.4" spans="1:9">
      <c r="A114" s="19"/>
      <c r="B114" s="3">
        <v>112</v>
      </c>
      <c r="C114" s="3" t="s">
        <v>567</v>
      </c>
      <c r="D114" s="3">
        <v>0</v>
      </c>
      <c r="E114" s="3">
        <v>10</v>
      </c>
      <c r="F114" s="84">
        <f t="shared" si="5"/>
        <v>0</v>
      </c>
      <c r="G114" s="3">
        <f t="shared" si="6"/>
        <v>4</v>
      </c>
      <c r="H114" s="3"/>
      <c r="I114" s="4"/>
    </row>
    <row r="115" ht="17.4" spans="1:9">
      <c r="A115" s="19"/>
      <c r="B115" s="3">
        <v>113</v>
      </c>
      <c r="C115" s="3" t="s">
        <v>568</v>
      </c>
      <c r="D115" s="3">
        <v>0</v>
      </c>
      <c r="E115" s="3">
        <v>10</v>
      </c>
      <c r="F115" s="84">
        <f t="shared" si="5"/>
        <v>0</v>
      </c>
      <c r="G115" s="3">
        <f t="shared" si="6"/>
        <v>4</v>
      </c>
      <c r="H115" s="3"/>
      <c r="I115" s="4"/>
    </row>
    <row r="116" ht="17.4" spans="1:9">
      <c r="A116" s="19"/>
      <c r="B116" s="3">
        <v>114</v>
      </c>
      <c r="C116" s="3" t="s">
        <v>569</v>
      </c>
      <c r="D116" s="3">
        <v>0</v>
      </c>
      <c r="E116" s="3">
        <v>9</v>
      </c>
      <c r="F116" s="84">
        <f t="shared" si="5"/>
        <v>0</v>
      </c>
      <c r="G116" s="3">
        <f t="shared" si="6"/>
        <v>4</v>
      </c>
      <c r="H116" s="3"/>
      <c r="I116" s="4"/>
    </row>
    <row r="117" ht="17.4" spans="1:9">
      <c r="A117" s="19"/>
      <c r="B117" s="3">
        <v>115</v>
      </c>
      <c r="C117" s="3" t="s">
        <v>570</v>
      </c>
      <c r="D117" s="3">
        <v>0</v>
      </c>
      <c r="E117" s="3">
        <v>41</v>
      </c>
      <c r="F117" s="84">
        <f t="shared" si="5"/>
        <v>0</v>
      </c>
      <c r="G117" s="3">
        <f t="shared" si="6"/>
        <v>4</v>
      </c>
      <c r="H117" s="3"/>
      <c r="I117" s="4"/>
    </row>
    <row r="118" ht="17.4" spans="1:9">
      <c r="A118" s="19"/>
      <c r="B118" s="3">
        <v>116</v>
      </c>
      <c r="C118" s="3" t="s">
        <v>571</v>
      </c>
      <c r="D118" s="3">
        <v>0</v>
      </c>
      <c r="E118" s="3">
        <v>38</v>
      </c>
      <c r="F118" s="84">
        <f t="shared" si="5"/>
        <v>0</v>
      </c>
      <c r="G118" s="3">
        <f t="shared" si="6"/>
        <v>4</v>
      </c>
      <c r="H118" s="3"/>
      <c r="I118" s="4"/>
    </row>
    <row r="119" ht="17.4" spans="1:9">
      <c r="A119" s="19"/>
      <c r="B119" s="3">
        <v>117</v>
      </c>
      <c r="C119" s="3" t="s">
        <v>572</v>
      </c>
      <c r="D119" s="3">
        <v>0</v>
      </c>
      <c r="E119" s="3">
        <v>29</v>
      </c>
      <c r="F119" s="84">
        <f t="shared" si="5"/>
        <v>0</v>
      </c>
      <c r="G119" s="3">
        <f t="shared" si="6"/>
        <v>4</v>
      </c>
      <c r="H119" s="3"/>
      <c r="I119" s="4"/>
    </row>
    <row r="120" ht="17.4" spans="1:9">
      <c r="A120" s="19"/>
      <c r="B120" s="3">
        <v>118</v>
      </c>
      <c r="C120" s="3" t="s">
        <v>573</v>
      </c>
      <c r="D120" s="3">
        <v>0</v>
      </c>
      <c r="E120" s="3">
        <v>37</v>
      </c>
      <c r="F120" s="84">
        <f t="shared" si="5"/>
        <v>0</v>
      </c>
      <c r="G120" s="3">
        <f t="shared" si="6"/>
        <v>4</v>
      </c>
      <c r="H120" s="3"/>
      <c r="I120" s="4"/>
    </row>
    <row r="121" ht="17.4" spans="1:9">
      <c r="A121" s="19"/>
      <c r="B121" s="3">
        <v>119</v>
      </c>
      <c r="C121" s="3" t="s">
        <v>574</v>
      </c>
      <c r="D121" s="3">
        <v>0</v>
      </c>
      <c r="E121" s="3">
        <v>36</v>
      </c>
      <c r="F121" s="84">
        <f t="shared" si="5"/>
        <v>0</v>
      </c>
      <c r="G121" s="3">
        <f t="shared" si="6"/>
        <v>4</v>
      </c>
      <c r="H121" s="3"/>
      <c r="I121" s="4"/>
    </row>
    <row r="122" ht="17.4" spans="1:9">
      <c r="A122" s="19"/>
      <c r="B122" s="3">
        <v>120</v>
      </c>
      <c r="C122" s="3" t="s">
        <v>575</v>
      </c>
      <c r="D122" s="3">
        <v>0</v>
      </c>
      <c r="E122" s="3">
        <v>29</v>
      </c>
      <c r="F122" s="84">
        <f t="shared" si="5"/>
        <v>0</v>
      </c>
      <c r="G122" s="3">
        <f t="shared" si="6"/>
        <v>4</v>
      </c>
      <c r="H122" s="3"/>
      <c r="I122" s="4"/>
    </row>
    <row r="123" ht="17.4" spans="1:9">
      <c r="A123" s="19"/>
      <c r="B123" s="3">
        <v>121</v>
      </c>
      <c r="C123" s="3" t="s">
        <v>576</v>
      </c>
      <c r="D123" s="3">
        <v>0</v>
      </c>
      <c r="E123" s="3">
        <v>34</v>
      </c>
      <c r="F123" s="84">
        <f t="shared" si="5"/>
        <v>0</v>
      </c>
      <c r="G123" s="3">
        <f t="shared" si="6"/>
        <v>4</v>
      </c>
      <c r="H123" s="3"/>
      <c r="I123" s="4"/>
    </row>
    <row r="124" ht="17.4" spans="1:9">
      <c r="A124" s="19"/>
      <c r="B124" s="3">
        <v>122</v>
      </c>
      <c r="C124" s="3" t="s">
        <v>577</v>
      </c>
      <c r="D124" s="3">
        <v>0</v>
      </c>
      <c r="E124" s="3">
        <v>42</v>
      </c>
      <c r="F124" s="84">
        <f t="shared" si="5"/>
        <v>0</v>
      </c>
      <c r="G124" s="3">
        <f t="shared" si="6"/>
        <v>4</v>
      </c>
      <c r="H124" s="3"/>
      <c r="I124" s="4"/>
    </row>
    <row r="125" ht="17.4" spans="1:9">
      <c r="A125" s="19"/>
      <c r="B125" s="3">
        <v>123</v>
      </c>
      <c r="C125" s="3" t="s">
        <v>578</v>
      </c>
      <c r="D125" s="3">
        <v>0</v>
      </c>
      <c r="E125" s="3">
        <v>42</v>
      </c>
      <c r="F125" s="84">
        <f t="shared" si="5"/>
        <v>0</v>
      </c>
      <c r="G125" s="3">
        <f t="shared" si="6"/>
        <v>4</v>
      </c>
      <c r="H125" s="3"/>
      <c r="I125" s="4"/>
    </row>
    <row r="126" ht="17.4" spans="1:9">
      <c r="A126" s="19"/>
      <c r="B126" s="3">
        <v>124</v>
      </c>
      <c r="C126" s="3" t="s">
        <v>579</v>
      </c>
      <c r="D126" s="3">
        <v>0</v>
      </c>
      <c r="E126" s="3">
        <v>45</v>
      </c>
      <c r="F126" s="84">
        <f t="shared" si="5"/>
        <v>0</v>
      </c>
      <c r="G126" s="3">
        <f t="shared" si="6"/>
        <v>4</v>
      </c>
      <c r="H126" s="3"/>
      <c r="I126" s="4"/>
    </row>
    <row r="127" ht="17.4" spans="1:9">
      <c r="A127" s="19"/>
      <c r="B127" s="3">
        <v>125</v>
      </c>
      <c r="C127" s="3" t="s">
        <v>580</v>
      </c>
      <c r="D127" s="3">
        <v>0</v>
      </c>
      <c r="E127" s="3">
        <v>44</v>
      </c>
      <c r="F127" s="84">
        <f t="shared" si="5"/>
        <v>0</v>
      </c>
      <c r="G127" s="3">
        <f t="shared" si="6"/>
        <v>4</v>
      </c>
      <c r="H127" s="3"/>
      <c r="I127" s="4"/>
    </row>
    <row r="128" ht="17.4" spans="1:9">
      <c r="A128" s="19"/>
      <c r="B128" s="3">
        <v>126</v>
      </c>
      <c r="C128" s="3" t="s">
        <v>581</v>
      </c>
      <c r="D128" s="3">
        <v>0</v>
      </c>
      <c r="E128" s="3">
        <v>13</v>
      </c>
      <c r="F128" s="84">
        <f t="shared" si="5"/>
        <v>0</v>
      </c>
      <c r="G128" s="3">
        <f t="shared" si="6"/>
        <v>4</v>
      </c>
      <c r="H128" s="3"/>
      <c r="I128" s="4"/>
    </row>
    <row r="129" ht="17.4" spans="1:9">
      <c r="A129" s="19"/>
      <c r="B129" s="3">
        <v>127</v>
      </c>
      <c r="C129" s="3" t="s">
        <v>582</v>
      </c>
      <c r="D129" s="3">
        <v>0</v>
      </c>
      <c r="E129" s="3">
        <v>9</v>
      </c>
      <c r="F129" s="84">
        <f t="shared" si="5"/>
        <v>0</v>
      </c>
      <c r="G129" s="3">
        <f t="shared" si="6"/>
        <v>4</v>
      </c>
      <c r="H129" s="3"/>
      <c r="I129" s="4"/>
    </row>
    <row r="130" ht="17.4" spans="1:9">
      <c r="A130" s="19"/>
      <c r="B130" s="3">
        <v>128</v>
      </c>
      <c r="C130" s="3" t="s">
        <v>583</v>
      </c>
      <c r="D130" s="3">
        <v>0</v>
      </c>
      <c r="E130" s="3">
        <v>40</v>
      </c>
      <c r="F130" s="84">
        <f t="shared" si="5"/>
        <v>0</v>
      </c>
      <c r="G130" s="3">
        <f t="shared" si="6"/>
        <v>4</v>
      </c>
      <c r="H130" s="3"/>
      <c r="I130" s="4"/>
    </row>
    <row r="131" ht="17.4" spans="1:9">
      <c r="A131" s="19"/>
      <c r="B131" s="3">
        <v>129</v>
      </c>
      <c r="C131" s="3" t="s">
        <v>584</v>
      </c>
      <c r="D131" s="3">
        <v>0</v>
      </c>
      <c r="E131" s="3">
        <v>40</v>
      </c>
      <c r="F131" s="84">
        <f t="shared" si="5"/>
        <v>0</v>
      </c>
      <c r="G131" s="3">
        <f t="shared" si="6"/>
        <v>4</v>
      </c>
      <c r="H131" s="3"/>
      <c r="I131" s="4"/>
    </row>
    <row r="132" ht="17.4" spans="1:9">
      <c r="A132" s="19"/>
      <c r="B132" s="3">
        <v>130</v>
      </c>
      <c r="C132" s="3" t="s">
        <v>585</v>
      </c>
      <c r="D132" s="3">
        <v>0</v>
      </c>
      <c r="E132" s="3">
        <v>40</v>
      </c>
      <c r="F132" s="84">
        <f t="shared" si="5"/>
        <v>0</v>
      </c>
      <c r="G132" s="3">
        <f t="shared" si="6"/>
        <v>4</v>
      </c>
      <c r="H132" s="3"/>
      <c r="I132" s="4"/>
    </row>
    <row r="133" ht="17.4" spans="1:9">
      <c r="A133" s="19"/>
      <c r="B133" s="3">
        <v>131</v>
      </c>
      <c r="C133" s="3" t="s">
        <v>586</v>
      </c>
      <c r="D133" s="3">
        <v>0</v>
      </c>
      <c r="E133" s="3">
        <v>40</v>
      </c>
      <c r="F133" s="84">
        <f t="shared" si="5"/>
        <v>0</v>
      </c>
      <c r="G133" s="3">
        <f t="shared" si="6"/>
        <v>4</v>
      </c>
      <c r="H133" s="3"/>
      <c r="I133" s="4"/>
    </row>
    <row r="134" ht="17.4" spans="1:9">
      <c r="A134" s="19"/>
      <c r="B134" s="3">
        <v>132</v>
      </c>
      <c r="C134" s="3" t="s">
        <v>587</v>
      </c>
      <c r="D134" s="3">
        <v>0</v>
      </c>
      <c r="E134" s="3">
        <v>40</v>
      </c>
      <c r="F134" s="84">
        <f t="shared" si="5"/>
        <v>0</v>
      </c>
      <c r="G134" s="3">
        <f t="shared" si="6"/>
        <v>4</v>
      </c>
      <c r="H134" s="3"/>
      <c r="I134" s="4"/>
    </row>
    <row r="135" ht="17.4" spans="1:9">
      <c r="A135" s="19"/>
      <c r="B135" s="3">
        <v>133</v>
      </c>
      <c r="C135" s="3" t="s">
        <v>588</v>
      </c>
      <c r="D135" s="3">
        <v>0</v>
      </c>
      <c r="E135" s="3">
        <v>45</v>
      </c>
      <c r="F135" s="84">
        <f t="shared" si="5"/>
        <v>0</v>
      </c>
      <c r="G135" s="3">
        <f t="shared" si="6"/>
        <v>4</v>
      </c>
      <c r="H135" s="3"/>
      <c r="I135" s="4"/>
    </row>
    <row r="136" ht="17.4" spans="1:9">
      <c r="A136" s="19"/>
      <c r="B136" s="3">
        <v>134</v>
      </c>
      <c r="C136" s="3" t="s">
        <v>219</v>
      </c>
      <c r="D136" s="3">
        <v>2</v>
      </c>
      <c r="E136" s="3">
        <v>51</v>
      </c>
      <c r="F136" s="84">
        <f t="shared" si="5"/>
        <v>0.0392156862745098</v>
      </c>
      <c r="G136" s="3">
        <f t="shared" si="6"/>
        <v>3</v>
      </c>
      <c r="H136" s="3"/>
      <c r="I136" s="4"/>
    </row>
    <row r="137" ht="17.4" spans="1:9">
      <c r="A137" s="19"/>
      <c r="B137" s="3">
        <v>135</v>
      </c>
      <c r="C137" s="3" t="s">
        <v>224</v>
      </c>
      <c r="D137" s="3">
        <v>5</v>
      </c>
      <c r="E137" s="3">
        <v>51</v>
      </c>
      <c r="F137" s="84">
        <f t="shared" si="5"/>
        <v>0.0980392156862745</v>
      </c>
      <c r="G137" s="3">
        <f t="shared" si="6"/>
        <v>1</v>
      </c>
      <c r="H137" s="3"/>
      <c r="I137" s="4"/>
    </row>
    <row r="138" ht="17.4" spans="1:9">
      <c r="A138" s="21"/>
      <c r="B138" s="3">
        <v>136</v>
      </c>
      <c r="C138" s="3" t="s">
        <v>228</v>
      </c>
      <c r="D138" s="3">
        <v>3</v>
      </c>
      <c r="E138" s="3">
        <v>35</v>
      </c>
      <c r="F138" s="84">
        <f t="shared" si="5"/>
        <v>0.0857142857142857</v>
      </c>
      <c r="G138" s="3">
        <f t="shared" si="6"/>
        <v>2</v>
      </c>
      <c r="H138" s="3"/>
      <c r="I138" s="4"/>
    </row>
    <row r="139" ht="17.4" spans="1:9">
      <c r="A139" s="18" t="s">
        <v>8</v>
      </c>
      <c r="B139" s="3">
        <v>137</v>
      </c>
      <c r="C139" s="3" t="s">
        <v>232</v>
      </c>
      <c r="D139" s="3">
        <v>2</v>
      </c>
      <c r="E139" s="3">
        <v>46</v>
      </c>
      <c r="F139" s="84">
        <f t="shared" ref="F139:F185" si="7">D139/E139</f>
        <v>0.0434782608695652</v>
      </c>
      <c r="G139" s="3">
        <f>RANK(F139,$F$139:$F$140)</f>
        <v>2</v>
      </c>
      <c r="H139" s="20"/>
      <c r="I139" s="4"/>
    </row>
    <row r="140" ht="17.4" spans="1:9">
      <c r="A140" s="21"/>
      <c r="B140" s="3">
        <v>138</v>
      </c>
      <c r="C140" s="3" t="s">
        <v>589</v>
      </c>
      <c r="D140" s="3">
        <v>8</v>
      </c>
      <c r="E140" s="3">
        <v>45</v>
      </c>
      <c r="F140" s="84">
        <f t="shared" si="7"/>
        <v>0.177777777777778</v>
      </c>
      <c r="G140" s="3">
        <f>RANK(F140,$F$139:$F$140)</f>
        <v>1</v>
      </c>
      <c r="H140" s="20"/>
      <c r="I140" s="4"/>
    </row>
    <row r="141" ht="17.4" spans="1:9">
      <c r="A141" s="18" t="s">
        <v>6</v>
      </c>
      <c r="B141" s="3">
        <v>139</v>
      </c>
      <c r="C141" s="62" t="s">
        <v>590</v>
      </c>
      <c r="D141" s="3">
        <v>0</v>
      </c>
      <c r="E141" s="3">
        <v>41</v>
      </c>
      <c r="F141" s="74">
        <f t="shared" si="7"/>
        <v>0</v>
      </c>
      <c r="G141" s="3">
        <f>RANK(F141,$F$141:$F$185)</f>
        <v>23</v>
      </c>
      <c r="H141" s="3"/>
      <c r="I141" s="4"/>
    </row>
    <row r="142" ht="17.4" spans="1:9">
      <c r="A142" s="19"/>
      <c r="B142" s="3">
        <v>140</v>
      </c>
      <c r="C142" s="62" t="s">
        <v>591</v>
      </c>
      <c r="D142" s="3">
        <v>0</v>
      </c>
      <c r="E142" s="3">
        <v>42</v>
      </c>
      <c r="F142" s="74">
        <f t="shared" si="7"/>
        <v>0</v>
      </c>
      <c r="G142" s="3">
        <f t="shared" ref="G142:G185" si="8">RANK(F142,$F$141:$F$185)</f>
        <v>23</v>
      </c>
      <c r="H142" s="3"/>
      <c r="I142" s="4"/>
    </row>
    <row r="143" ht="17.4" spans="1:9">
      <c r="A143" s="19"/>
      <c r="B143" s="3">
        <v>141</v>
      </c>
      <c r="C143" s="62" t="s">
        <v>592</v>
      </c>
      <c r="D143" s="3">
        <v>0</v>
      </c>
      <c r="E143" s="3">
        <v>40</v>
      </c>
      <c r="F143" s="74">
        <f t="shared" si="7"/>
        <v>0</v>
      </c>
      <c r="G143" s="3">
        <f t="shared" si="8"/>
        <v>23</v>
      </c>
      <c r="H143" s="3"/>
      <c r="I143" s="4"/>
    </row>
    <row r="144" ht="17.4" spans="1:9">
      <c r="A144" s="19"/>
      <c r="B144" s="3">
        <v>142</v>
      </c>
      <c r="C144" s="62" t="s">
        <v>593</v>
      </c>
      <c r="D144" s="3">
        <v>0</v>
      </c>
      <c r="E144" s="3">
        <v>39</v>
      </c>
      <c r="F144" s="74">
        <f t="shared" si="7"/>
        <v>0</v>
      </c>
      <c r="G144" s="3">
        <f t="shared" si="8"/>
        <v>23</v>
      </c>
      <c r="H144" s="3"/>
      <c r="I144" s="4"/>
    </row>
    <row r="145" ht="17.4" spans="1:9">
      <c r="A145" s="19"/>
      <c r="B145" s="3">
        <v>143</v>
      </c>
      <c r="C145" s="62" t="s">
        <v>594</v>
      </c>
      <c r="D145" s="3">
        <v>0</v>
      </c>
      <c r="E145" s="3">
        <v>43</v>
      </c>
      <c r="F145" s="74">
        <f t="shared" si="7"/>
        <v>0</v>
      </c>
      <c r="G145" s="3">
        <f t="shared" si="8"/>
        <v>23</v>
      </c>
      <c r="H145" s="3"/>
      <c r="I145" s="4"/>
    </row>
    <row r="146" ht="17.4" spans="1:9">
      <c r="A146" s="19"/>
      <c r="B146" s="3">
        <v>144</v>
      </c>
      <c r="C146" s="62" t="s">
        <v>595</v>
      </c>
      <c r="D146" s="3">
        <v>0</v>
      </c>
      <c r="E146" s="3">
        <v>50</v>
      </c>
      <c r="F146" s="74">
        <f t="shared" si="7"/>
        <v>0</v>
      </c>
      <c r="G146" s="3">
        <f t="shared" si="8"/>
        <v>23</v>
      </c>
      <c r="H146" s="3"/>
      <c r="I146" s="4"/>
    </row>
    <row r="147" ht="17.4" spans="1:9">
      <c r="A147" s="19"/>
      <c r="B147" s="3">
        <v>145</v>
      </c>
      <c r="C147" s="62" t="s">
        <v>596</v>
      </c>
      <c r="D147" s="3">
        <v>0</v>
      </c>
      <c r="E147" s="3">
        <v>39</v>
      </c>
      <c r="F147" s="74">
        <f t="shared" si="7"/>
        <v>0</v>
      </c>
      <c r="G147" s="3">
        <f t="shared" si="8"/>
        <v>23</v>
      </c>
      <c r="H147" s="3"/>
      <c r="I147" s="4"/>
    </row>
    <row r="148" ht="17.4" spans="1:9">
      <c r="A148" s="19"/>
      <c r="B148" s="3">
        <v>146</v>
      </c>
      <c r="C148" s="62" t="s">
        <v>597</v>
      </c>
      <c r="D148" s="3">
        <v>0</v>
      </c>
      <c r="E148" s="3">
        <v>34</v>
      </c>
      <c r="F148" s="74">
        <f t="shared" si="7"/>
        <v>0</v>
      </c>
      <c r="G148" s="3">
        <f t="shared" si="8"/>
        <v>23</v>
      </c>
      <c r="H148" s="3"/>
      <c r="I148" s="4"/>
    </row>
    <row r="149" ht="17.4" spans="1:9">
      <c r="A149" s="19"/>
      <c r="B149" s="3">
        <v>147</v>
      </c>
      <c r="C149" s="62" t="s">
        <v>598</v>
      </c>
      <c r="D149" s="3">
        <v>0</v>
      </c>
      <c r="E149" s="3">
        <v>40</v>
      </c>
      <c r="F149" s="74">
        <f t="shared" si="7"/>
        <v>0</v>
      </c>
      <c r="G149" s="3">
        <f t="shared" si="8"/>
        <v>23</v>
      </c>
      <c r="H149" s="3"/>
      <c r="I149" s="4"/>
    </row>
    <row r="150" ht="17.4" spans="1:9">
      <c r="A150" s="19"/>
      <c r="B150" s="3">
        <v>148</v>
      </c>
      <c r="C150" s="62" t="s">
        <v>599</v>
      </c>
      <c r="D150" s="3">
        <v>0</v>
      </c>
      <c r="E150" s="3">
        <v>36</v>
      </c>
      <c r="F150" s="74">
        <f t="shared" si="7"/>
        <v>0</v>
      </c>
      <c r="G150" s="3">
        <f t="shared" si="8"/>
        <v>23</v>
      </c>
      <c r="H150" s="3"/>
      <c r="I150" s="4"/>
    </row>
    <row r="151" ht="17.4" spans="1:9">
      <c r="A151" s="19"/>
      <c r="B151" s="3">
        <v>149</v>
      </c>
      <c r="C151" s="62" t="s">
        <v>600</v>
      </c>
      <c r="D151" s="3">
        <v>0</v>
      </c>
      <c r="E151" s="3">
        <v>27</v>
      </c>
      <c r="F151" s="74">
        <f t="shared" si="7"/>
        <v>0</v>
      </c>
      <c r="G151" s="3">
        <f t="shared" si="8"/>
        <v>23</v>
      </c>
      <c r="H151" s="3"/>
      <c r="I151" s="4"/>
    </row>
    <row r="152" ht="17.4" spans="1:9">
      <c r="A152" s="19"/>
      <c r="B152" s="3">
        <v>150</v>
      </c>
      <c r="C152" s="62" t="s">
        <v>601</v>
      </c>
      <c r="D152" s="3">
        <v>0</v>
      </c>
      <c r="E152" s="3">
        <v>26</v>
      </c>
      <c r="F152" s="74">
        <f t="shared" si="7"/>
        <v>0</v>
      </c>
      <c r="G152" s="3">
        <f t="shared" si="8"/>
        <v>23</v>
      </c>
      <c r="H152" s="3"/>
      <c r="I152" s="4"/>
    </row>
    <row r="153" ht="17.4" spans="1:9">
      <c r="A153" s="19"/>
      <c r="B153" s="3">
        <v>151</v>
      </c>
      <c r="C153" s="62" t="s">
        <v>252</v>
      </c>
      <c r="D153" s="3">
        <v>4</v>
      </c>
      <c r="E153" s="3">
        <v>50</v>
      </c>
      <c r="F153" s="74">
        <f t="shared" si="7"/>
        <v>0.08</v>
      </c>
      <c r="G153" s="3">
        <f t="shared" si="8"/>
        <v>12</v>
      </c>
      <c r="H153" s="3"/>
      <c r="I153" s="4"/>
    </row>
    <row r="154" ht="17.4" spans="1:9">
      <c r="A154" s="19"/>
      <c r="B154" s="3">
        <v>152</v>
      </c>
      <c r="C154" s="62" t="s">
        <v>602</v>
      </c>
      <c r="D154" s="3">
        <v>0</v>
      </c>
      <c r="E154" s="3">
        <v>50</v>
      </c>
      <c r="F154" s="74">
        <f t="shared" si="7"/>
        <v>0</v>
      </c>
      <c r="G154" s="3">
        <f t="shared" si="8"/>
        <v>23</v>
      </c>
      <c r="H154" s="3"/>
      <c r="I154" s="4"/>
    </row>
    <row r="155" ht="17.4" spans="1:9">
      <c r="A155" s="19"/>
      <c r="B155" s="3">
        <v>153</v>
      </c>
      <c r="C155" s="62" t="s">
        <v>258</v>
      </c>
      <c r="D155" s="3">
        <v>4</v>
      </c>
      <c r="E155" s="3">
        <v>49</v>
      </c>
      <c r="F155" s="74">
        <f t="shared" si="7"/>
        <v>0.0816326530612245</v>
      </c>
      <c r="G155" s="3">
        <f t="shared" si="8"/>
        <v>11</v>
      </c>
      <c r="H155" s="3"/>
      <c r="I155" s="4"/>
    </row>
    <row r="156" ht="17.4" spans="1:9">
      <c r="A156" s="19"/>
      <c r="B156" s="3">
        <v>154</v>
      </c>
      <c r="C156" s="62" t="s">
        <v>265</v>
      </c>
      <c r="D156" s="3">
        <v>3</v>
      </c>
      <c r="E156" s="3">
        <v>49</v>
      </c>
      <c r="F156" s="74">
        <f t="shared" si="7"/>
        <v>0.0612244897959184</v>
      </c>
      <c r="G156" s="3">
        <f t="shared" si="8"/>
        <v>15</v>
      </c>
      <c r="H156" s="3"/>
      <c r="I156" s="4"/>
    </row>
    <row r="157" ht="17.4" spans="1:9">
      <c r="A157" s="19"/>
      <c r="B157" s="3">
        <v>155</v>
      </c>
      <c r="C157" s="62" t="s">
        <v>603</v>
      </c>
      <c r="D157" s="3">
        <v>0</v>
      </c>
      <c r="E157" s="3">
        <v>49</v>
      </c>
      <c r="F157" s="74">
        <f t="shared" si="7"/>
        <v>0</v>
      </c>
      <c r="G157" s="3">
        <f t="shared" si="8"/>
        <v>23</v>
      </c>
      <c r="H157" s="3"/>
      <c r="I157" s="4"/>
    </row>
    <row r="158" ht="17.4" spans="1:9">
      <c r="A158" s="19"/>
      <c r="B158" s="3">
        <v>156</v>
      </c>
      <c r="C158" s="62" t="s">
        <v>269</v>
      </c>
      <c r="D158" s="3">
        <v>6</v>
      </c>
      <c r="E158" s="3">
        <v>33</v>
      </c>
      <c r="F158" s="74">
        <f t="shared" si="7"/>
        <v>0.181818181818182</v>
      </c>
      <c r="G158" s="3">
        <f t="shared" si="8"/>
        <v>7</v>
      </c>
      <c r="H158" s="3"/>
      <c r="I158" s="4"/>
    </row>
    <row r="159" ht="17.4" spans="1:9">
      <c r="A159" s="19"/>
      <c r="B159" s="3">
        <v>157</v>
      </c>
      <c r="C159" s="62" t="s">
        <v>279</v>
      </c>
      <c r="D159" s="3">
        <v>1</v>
      </c>
      <c r="E159" s="3">
        <v>35</v>
      </c>
      <c r="F159" s="74">
        <f t="shared" si="7"/>
        <v>0.0285714285714286</v>
      </c>
      <c r="G159" s="3">
        <f t="shared" si="8"/>
        <v>21</v>
      </c>
      <c r="H159" s="3"/>
      <c r="I159" s="4"/>
    </row>
    <row r="160" ht="17.4" spans="1:9">
      <c r="A160" s="19"/>
      <c r="B160" s="3">
        <v>158</v>
      </c>
      <c r="C160" s="62" t="s">
        <v>282</v>
      </c>
      <c r="D160" s="3">
        <v>5</v>
      </c>
      <c r="E160" s="3">
        <v>30</v>
      </c>
      <c r="F160" s="74">
        <f t="shared" si="7"/>
        <v>0.166666666666667</v>
      </c>
      <c r="G160" s="3">
        <f t="shared" si="8"/>
        <v>8</v>
      </c>
      <c r="H160" s="3"/>
      <c r="I160" s="4"/>
    </row>
    <row r="161" ht="17.4" spans="1:9">
      <c r="A161" s="19"/>
      <c r="B161" s="3">
        <v>159</v>
      </c>
      <c r="C161" s="62" t="s">
        <v>285</v>
      </c>
      <c r="D161" s="3">
        <v>4</v>
      </c>
      <c r="E161" s="3">
        <v>39</v>
      </c>
      <c r="F161" s="74">
        <f t="shared" si="7"/>
        <v>0.102564102564103</v>
      </c>
      <c r="G161" s="3">
        <f t="shared" si="8"/>
        <v>9</v>
      </c>
      <c r="H161" s="3"/>
      <c r="I161" s="4"/>
    </row>
    <row r="162" ht="17.4" spans="1:9">
      <c r="A162" s="19"/>
      <c r="B162" s="3">
        <v>160</v>
      </c>
      <c r="C162" s="62" t="s">
        <v>290</v>
      </c>
      <c r="D162" s="3">
        <v>6</v>
      </c>
      <c r="E162" s="3">
        <v>27</v>
      </c>
      <c r="F162" s="74">
        <f t="shared" si="7"/>
        <v>0.222222222222222</v>
      </c>
      <c r="G162" s="3">
        <f t="shared" si="8"/>
        <v>4</v>
      </c>
      <c r="H162" s="3"/>
      <c r="I162" s="4"/>
    </row>
    <row r="163" ht="17.4" spans="1:9">
      <c r="A163" s="19"/>
      <c r="B163" s="3">
        <v>161</v>
      </c>
      <c r="C163" s="62" t="s">
        <v>297</v>
      </c>
      <c r="D163" s="3">
        <v>1</v>
      </c>
      <c r="E163" s="3">
        <v>34</v>
      </c>
      <c r="F163" s="74">
        <f t="shared" si="7"/>
        <v>0.0294117647058824</v>
      </c>
      <c r="G163" s="3">
        <f t="shared" si="8"/>
        <v>20</v>
      </c>
      <c r="H163" s="3"/>
      <c r="I163" s="4"/>
    </row>
    <row r="164" ht="17.4" spans="1:9">
      <c r="A164" s="19"/>
      <c r="B164" s="3">
        <v>162</v>
      </c>
      <c r="C164" s="62" t="s">
        <v>604</v>
      </c>
      <c r="D164" s="3">
        <v>0</v>
      </c>
      <c r="E164" s="3">
        <v>34</v>
      </c>
      <c r="F164" s="74">
        <f t="shared" si="7"/>
        <v>0</v>
      </c>
      <c r="G164" s="3">
        <f t="shared" si="8"/>
        <v>23</v>
      </c>
      <c r="H164" s="3"/>
      <c r="I164" s="4"/>
    </row>
    <row r="165" ht="17.4" spans="1:9">
      <c r="A165" s="19"/>
      <c r="B165" s="3">
        <v>163</v>
      </c>
      <c r="C165" s="62" t="s">
        <v>300</v>
      </c>
      <c r="D165" s="3">
        <v>10</v>
      </c>
      <c r="E165" s="3">
        <v>34</v>
      </c>
      <c r="F165" s="74">
        <f t="shared" si="7"/>
        <v>0.294117647058824</v>
      </c>
      <c r="G165" s="3">
        <f t="shared" si="8"/>
        <v>2</v>
      </c>
      <c r="H165" s="3"/>
      <c r="I165" s="4"/>
    </row>
    <row r="166" ht="17.4" spans="1:9">
      <c r="A166" s="19"/>
      <c r="B166" s="3">
        <v>164</v>
      </c>
      <c r="C166" s="62" t="s">
        <v>312</v>
      </c>
      <c r="D166" s="3">
        <v>11</v>
      </c>
      <c r="E166" s="3">
        <v>33</v>
      </c>
      <c r="F166" s="74">
        <f t="shared" si="7"/>
        <v>0.333333333333333</v>
      </c>
      <c r="G166" s="3">
        <f t="shared" si="8"/>
        <v>1</v>
      </c>
      <c r="H166" s="3"/>
      <c r="I166" s="4"/>
    </row>
    <row r="167" ht="17.4" spans="1:9">
      <c r="A167" s="19"/>
      <c r="B167" s="3">
        <v>165</v>
      </c>
      <c r="C167" s="62" t="s">
        <v>605</v>
      </c>
      <c r="D167" s="3">
        <v>0</v>
      </c>
      <c r="E167" s="3">
        <v>45</v>
      </c>
      <c r="F167" s="74">
        <f t="shared" si="7"/>
        <v>0</v>
      </c>
      <c r="G167" s="3">
        <f t="shared" si="8"/>
        <v>23</v>
      </c>
      <c r="H167" s="3"/>
      <c r="I167" s="4"/>
    </row>
    <row r="168" ht="17.4" spans="1:9">
      <c r="A168" s="19"/>
      <c r="B168" s="3">
        <v>166</v>
      </c>
      <c r="C168" s="62" t="s">
        <v>321</v>
      </c>
      <c r="D168" s="3">
        <v>10</v>
      </c>
      <c r="E168" s="3">
        <v>45</v>
      </c>
      <c r="F168" s="74">
        <f t="shared" si="7"/>
        <v>0.222222222222222</v>
      </c>
      <c r="G168" s="3">
        <f t="shared" si="8"/>
        <v>4</v>
      </c>
      <c r="H168" s="3"/>
      <c r="I168" s="4"/>
    </row>
    <row r="169" ht="17.4" spans="1:9">
      <c r="A169" s="19"/>
      <c r="B169" s="3">
        <v>167</v>
      </c>
      <c r="C169" s="62" t="s">
        <v>606</v>
      </c>
      <c r="D169" s="3">
        <v>0</v>
      </c>
      <c r="E169" s="3">
        <v>50</v>
      </c>
      <c r="F169" s="74">
        <f t="shared" si="7"/>
        <v>0</v>
      </c>
      <c r="G169" s="3">
        <f t="shared" si="8"/>
        <v>23</v>
      </c>
      <c r="H169" s="3"/>
      <c r="I169" s="4"/>
    </row>
    <row r="170" ht="17.4" spans="1:9">
      <c r="A170" s="19"/>
      <c r="B170" s="3">
        <v>168</v>
      </c>
      <c r="C170" s="62" t="s">
        <v>333</v>
      </c>
      <c r="D170" s="3">
        <v>2</v>
      </c>
      <c r="E170" s="3">
        <v>35</v>
      </c>
      <c r="F170" s="74">
        <f t="shared" si="7"/>
        <v>0.0571428571428571</v>
      </c>
      <c r="G170" s="3">
        <f t="shared" si="8"/>
        <v>16</v>
      </c>
      <c r="H170" s="3"/>
      <c r="I170" s="4"/>
    </row>
    <row r="171" ht="17.4" spans="1:9">
      <c r="A171" s="19"/>
      <c r="B171" s="3">
        <v>169</v>
      </c>
      <c r="C171" s="62" t="s">
        <v>607</v>
      </c>
      <c r="D171" s="3">
        <v>0</v>
      </c>
      <c r="E171" s="3">
        <v>35</v>
      </c>
      <c r="F171" s="74">
        <f t="shared" si="7"/>
        <v>0</v>
      </c>
      <c r="G171" s="3">
        <f t="shared" si="8"/>
        <v>23</v>
      </c>
      <c r="H171" s="3"/>
      <c r="I171" s="4"/>
    </row>
    <row r="172" ht="17.4" spans="1:9">
      <c r="A172" s="19"/>
      <c r="B172" s="3">
        <v>170</v>
      </c>
      <c r="C172" s="62" t="s">
        <v>608</v>
      </c>
      <c r="D172" s="3">
        <v>0</v>
      </c>
      <c r="E172" s="3">
        <v>35</v>
      </c>
      <c r="F172" s="74">
        <f t="shared" si="7"/>
        <v>0</v>
      </c>
      <c r="G172" s="3">
        <f t="shared" si="8"/>
        <v>23</v>
      </c>
      <c r="H172" s="3"/>
      <c r="I172" s="4"/>
    </row>
    <row r="173" ht="17.4" spans="1:9">
      <c r="A173" s="19"/>
      <c r="B173" s="3">
        <v>171</v>
      </c>
      <c r="C173" s="62" t="s">
        <v>609</v>
      </c>
      <c r="D173" s="3">
        <v>0</v>
      </c>
      <c r="E173" s="3">
        <v>38</v>
      </c>
      <c r="F173" s="74">
        <f t="shared" si="7"/>
        <v>0</v>
      </c>
      <c r="G173" s="3">
        <f t="shared" si="8"/>
        <v>23</v>
      </c>
      <c r="H173" s="3"/>
      <c r="I173" s="4"/>
    </row>
    <row r="174" ht="17.4" spans="1:9">
      <c r="A174" s="19"/>
      <c r="B174" s="3">
        <v>172</v>
      </c>
      <c r="C174" s="62" t="s">
        <v>337</v>
      </c>
      <c r="D174" s="3">
        <v>1</v>
      </c>
      <c r="E174" s="3">
        <v>30</v>
      </c>
      <c r="F174" s="74">
        <f t="shared" si="7"/>
        <v>0.0333333333333333</v>
      </c>
      <c r="G174" s="3">
        <f t="shared" si="8"/>
        <v>17</v>
      </c>
      <c r="H174" s="3"/>
      <c r="I174" s="4"/>
    </row>
    <row r="175" ht="17.4" spans="1:9">
      <c r="A175" s="19"/>
      <c r="B175" s="3">
        <v>173</v>
      </c>
      <c r="C175" s="62" t="s">
        <v>610</v>
      </c>
      <c r="D175" s="3">
        <v>0</v>
      </c>
      <c r="E175" s="3">
        <v>30</v>
      </c>
      <c r="F175" s="74">
        <f t="shared" si="7"/>
        <v>0</v>
      </c>
      <c r="G175" s="3">
        <f t="shared" si="8"/>
        <v>23</v>
      </c>
      <c r="H175" s="3"/>
      <c r="I175" s="4"/>
    </row>
    <row r="176" ht="17.4" spans="1:9">
      <c r="A176" s="19"/>
      <c r="B176" s="3">
        <v>174</v>
      </c>
      <c r="C176" s="62" t="s">
        <v>340</v>
      </c>
      <c r="D176" s="3">
        <v>8</v>
      </c>
      <c r="E176" s="3">
        <v>30</v>
      </c>
      <c r="F176" s="74">
        <f t="shared" si="7"/>
        <v>0.266666666666667</v>
      </c>
      <c r="G176" s="3">
        <f t="shared" si="8"/>
        <v>3</v>
      </c>
      <c r="H176" s="3"/>
      <c r="I176" s="4"/>
    </row>
    <row r="177" ht="17.4" spans="1:9">
      <c r="A177" s="19"/>
      <c r="B177" s="3">
        <v>175</v>
      </c>
      <c r="C177" s="62" t="s">
        <v>345</v>
      </c>
      <c r="D177" s="3">
        <v>2</v>
      </c>
      <c r="E177" s="3">
        <v>30</v>
      </c>
      <c r="F177" s="74">
        <f t="shared" si="7"/>
        <v>0.0666666666666667</v>
      </c>
      <c r="G177" s="3">
        <f t="shared" si="8"/>
        <v>13</v>
      </c>
      <c r="H177" s="3"/>
      <c r="I177" s="4"/>
    </row>
    <row r="178" ht="17.4" spans="1:9">
      <c r="A178" s="19"/>
      <c r="B178" s="3">
        <v>176</v>
      </c>
      <c r="C178" s="62" t="s">
        <v>348</v>
      </c>
      <c r="D178" s="3">
        <v>2</v>
      </c>
      <c r="E178" s="3">
        <v>30</v>
      </c>
      <c r="F178" s="74">
        <f t="shared" si="7"/>
        <v>0.0666666666666667</v>
      </c>
      <c r="G178" s="3">
        <f t="shared" si="8"/>
        <v>13</v>
      </c>
      <c r="H178" s="3"/>
      <c r="I178" s="4"/>
    </row>
    <row r="179" ht="17.4" spans="1:9">
      <c r="A179" s="19"/>
      <c r="B179" s="3">
        <v>177</v>
      </c>
      <c r="C179" s="62" t="s">
        <v>351</v>
      </c>
      <c r="D179" s="3">
        <v>6</v>
      </c>
      <c r="E179" s="3">
        <v>30</v>
      </c>
      <c r="F179" s="74">
        <f t="shared" si="7"/>
        <v>0.2</v>
      </c>
      <c r="G179" s="3">
        <f t="shared" si="8"/>
        <v>6</v>
      </c>
      <c r="H179" s="3"/>
      <c r="I179" s="4"/>
    </row>
    <row r="180" ht="17.4" spans="1:9">
      <c r="A180" s="19"/>
      <c r="B180" s="3">
        <v>178</v>
      </c>
      <c r="C180" s="62" t="s">
        <v>356</v>
      </c>
      <c r="D180" s="3">
        <v>1</v>
      </c>
      <c r="E180" s="3">
        <v>30</v>
      </c>
      <c r="F180" s="74">
        <f t="shared" si="7"/>
        <v>0.0333333333333333</v>
      </c>
      <c r="G180" s="3">
        <f t="shared" si="8"/>
        <v>17</v>
      </c>
      <c r="H180" s="3"/>
      <c r="I180" s="4"/>
    </row>
    <row r="181" ht="17.4" spans="1:9">
      <c r="A181" s="19"/>
      <c r="B181" s="3">
        <v>179</v>
      </c>
      <c r="C181" s="62" t="s">
        <v>611</v>
      </c>
      <c r="D181" s="3">
        <v>0</v>
      </c>
      <c r="E181" s="3">
        <v>30</v>
      </c>
      <c r="F181" s="74">
        <f t="shared" si="7"/>
        <v>0</v>
      </c>
      <c r="G181" s="3">
        <f t="shared" si="8"/>
        <v>23</v>
      </c>
      <c r="H181" s="3"/>
      <c r="I181" s="4"/>
    </row>
    <row r="182" ht="17.4" spans="1:9">
      <c r="A182" s="19"/>
      <c r="B182" s="3">
        <v>180</v>
      </c>
      <c r="C182" s="3" t="s">
        <v>612</v>
      </c>
      <c r="D182" s="3">
        <v>0</v>
      </c>
      <c r="E182" s="3">
        <v>42</v>
      </c>
      <c r="F182" s="74">
        <f t="shared" si="7"/>
        <v>0</v>
      </c>
      <c r="G182" s="3">
        <f t="shared" si="8"/>
        <v>23</v>
      </c>
      <c r="H182" s="3"/>
      <c r="I182" s="4"/>
    </row>
    <row r="183" ht="17.4" spans="1:9">
      <c r="A183" s="19"/>
      <c r="B183" s="3">
        <v>181</v>
      </c>
      <c r="C183" s="62" t="s">
        <v>359</v>
      </c>
      <c r="D183" s="3">
        <v>1</v>
      </c>
      <c r="E183" s="3">
        <v>42</v>
      </c>
      <c r="F183" s="74">
        <f t="shared" si="7"/>
        <v>0.0238095238095238</v>
      </c>
      <c r="G183" s="3">
        <f t="shared" si="8"/>
        <v>22</v>
      </c>
      <c r="H183" s="3"/>
      <c r="I183" s="4"/>
    </row>
    <row r="184" ht="17.4" spans="1:9">
      <c r="A184" s="19"/>
      <c r="B184" s="3">
        <v>182</v>
      </c>
      <c r="C184" s="62" t="s">
        <v>361</v>
      </c>
      <c r="D184" s="3">
        <v>1</v>
      </c>
      <c r="E184" s="3">
        <v>30</v>
      </c>
      <c r="F184" s="74">
        <f t="shared" si="7"/>
        <v>0.0333333333333333</v>
      </c>
      <c r="G184" s="3">
        <f t="shared" si="8"/>
        <v>17</v>
      </c>
      <c r="H184" s="3"/>
      <c r="I184" s="4"/>
    </row>
    <row r="185" ht="17.4" spans="1:9">
      <c r="A185" s="21"/>
      <c r="B185" s="3">
        <v>183</v>
      </c>
      <c r="C185" s="62" t="s">
        <v>613</v>
      </c>
      <c r="D185" s="3">
        <v>3</v>
      </c>
      <c r="E185" s="3">
        <v>30</v>
      </c>
      <c r="F185" s="74">
        <f t="shared" si="7"/>
        <v>0.1</v>
      </c>
      <c r="G185" s="3">
        <f t="shared" si="8"/>
        <v>10</v>
      </c>
      <c r="H185" s="3"/>
      <c r="I185" s="4"/>
    </row>
    <row r="186" ht="17.4" spans="1:9">
      <c r="A186" s="3" t="s">
        <v>3</v>
      </c>
      <c r="B186" s="3">
        <v>184</v>
      </c>
      <c r="C186" s="3" t="s">
        <v>614</v>
      </c>
      <c r="D186" s="3"/>
      <c r="E186" s="3" t="s">
        <v>615</v>
      </c>
      <c r="F186" s="74">
        <f t="shared" ref="F186:F221" si="9">D186/E186</f>
        <v>0</v>
      </c>
      <c r="G186" s="3"/>
      <c r="H186" s="3" t="s">
        <v>616</v>
      </c>
      <c r="I186" s="4"/>
    </row>
    <row r="187" ht="17.4" spans="1:9">
      <c r="A187" s="3"/>
      <c r="B187" s="3">
        <v>185</v>
      </c>
      <c r="C187" s="3" t="s">
        <v>617</v>
      </c>
      <c r="D187" s="3"/>
      <c r="E187" s="3" t="s">
        <v>516</v>
      </c>
      <c r="F187" s="74">
        <f t="shared" si="9"/>
        <v>0</v>
      </c>
      <c r="G187" s="3"/>
      <c r="H187" s="3" t="s">
        <v>616</v>
      </c>
      <c r="I187" s="4"/>
    </row>
    <row r="188" ht="17.4" spans="1:9">
      <c r="A188" s="3"/>
      <c r="B188" s="3">
        <v>186</v>
      </c>
      <c r="C188" s="3" t="s">
        <v>618</v>
      </c>
      <c r="D188" s="3"/>
      <c r="E188" s="3" t="s">
        <v>619</v>
      </c>
      <c r="F188" s="74">
        <f t="shared" si="9"/>
        <v>0</v>
      </c>
      <c r="G188" s="3"/>
      <c r="H188" s="3" t="s">
        <v>616</v>
      </c>
      <c r="I188" s="4"/>
    </row>
    <row r="189" ht="17.4" spans="1:9">
      <c r="A189" s="3"/>
      <c r="B189" s="3">
        <v>187</v>
      </c>
      <c r="C189" s="3" t="s">
        <v>620</v>
      </c>
      <c r="D189" s="3"/>
      <c r="E189" s="3" t="s">
        <v>508</v>
      </c>
      <c r="F189" s="74">
        <f t="shared" si="9"/>
        <v>0</v>
      </c>
      <c r="G189" s="3"/>
      <c r="H189" s="3" t="s">
        <v>616</v>
      </c>
      <c r="I189" s="4"/>
    </row>
    <row r="190" ht="17.4" spans="1:9">
      <c r="A190" s="3"/>
      <c r="B190" s="3">
        <v>188</v>
      </c>
      <c r="C190" s="3" t="s">
        <v>621</v>
      </c>
      <c r="D190" s="3">
        <v>0</v>
      </c>
      <c r="E190" s="3" t="s">
        <v>502</v>
      </c>
      <c r="F190" s="74">
        <f t="shared" si="9"/>
        <v>0</v>
      </c>
      <c r="G190" s="3">
        <f t="shared" ref="G187:G221" si="10">RANK(F190,$F$186:$F$221)</f>
        <v>19</v>
      </c>
      <c r="H190" s="3"/>
      <c r="I190" s="4"/>
    </row>
    <row r="191" ht="17.4" spans="1:9">
      <c r="A191" s="3"/>
      <c r="B191" s="3">
        <v>189</v>
      </c>
      <c r="C191" s="3" t="s">
        <v>622</v>
      </c>
      <c r="D191" s="3">
        <v>0</v>
      </c>
      <c r="E191" s="3" t="s">
        <v>516</v>
      </c>
      <c r="F191" s="74">
        <f t="shared" si="9"/>
        <v>0</v>
      </c>
      <c r="G191" s="3">
        <f t="shared" si="10"/>
        <v>19</v>
      </c>
      <c r="H191" s="3"/>
      <c r="I191" s="4"/>
    </row>
    <row r="192" ht="17.4" spans="1:9">
      <c r="A192" s="3"/>
      <c r="B192" s="3">
        <v>190</v>
      </c>
      <c r="C192" s="3" t="s">
        <v>623</v>
      </c>
      <c r="D192" s="3">
        <v>0</v>
      </c>
      <c r="E192" s="3" t="s">
        <v>530</v>
      </c>
      <c r="F192" s="74">
        <f t="shared" si="9"/>
        <v>0</v>
      </c>
      <c r="G192" s="3">
        <f t="shared" si="10"/>
        <v>19</v>
      </c>
      <c r="H192" s="3"/>
      <c r="I192" s="4"/>
    </row>
    <row r="193" ht="17.4" spans="1:9">
      <c r="A193" s="3"/>
      <c r="B193" s="3">
        <v>191</v>
      </c>
      <c r="C193" s="3" t="s">
        <v>624</v>
      </c>
      <c r="D193" s="3">
        <v>0</v>
      </c>
      <c r="E193" s="3" t="s">
        <v>530</v>
      </c>
      <c r="F193" s="74">
        <f t="shared" si="9"/>
        <v>0</v>
      </c>
      <c r="G193" s="3">
        <f t="shared" si="10"/>
        <v>19</v>
      </c>
      <c r="H193" s="3"/>
      <c r="I193" s="4"/>
    </row>
    <row r="194" ht="17.4" spans="1:9">
      <c r="A194" s="3"/>
      <c r="B194" s="3">
        <v>192</v>
      </c>
      <c r="C194" s="3" t="s">
        <v>414</v>
      </c>
      <c r="D194" s="3">
        <v>10</v>
      </c>
      <c r="E194" s="3" t="s">
        <v>625</v>
      </c>
      <c r="F194" s="74">
        <f t="shared" si="9"/>
        <v>0.238095238095238</v>
      </c>
      <c r="G194" s="3">
        <f t="shared" si="10"/>
        <v>4</v>
      </c>
      <c r="H194" s="3"/>
      <c r="I194" s="4"/>
    </row>
    <row r="195" ht="17.4" spans="1:9">
      <c r="A195" s="3"/>
      <c r="B195" s="3">
        <v>193</v>
      </c>
      <c r="C195" s="3" t="s">
        <v>626</v>
      </c>
      <c r="D195" s="3">
        <v>0</v>
      </c>
      <c r="E195" s="3" t="s">
        <v>533</v>
      </c>
      <c r="F195" s="74">
        <f t="shared" si="9"/>
        <v>0</v>
      </c>
      <c r="G195" s="3">
        <f t="shared" si="10"/>
        <v>19</v>
      </c>
      <c r="H195" s="3"/>
      <c r="I195" s="4"/>
    </row>
    <row r="196" ht="17.4" spans="1:9">
      <c r="A196" s="3"/>
      <c r="B196" s="3">
        <v>194</v>
      </c>
      <c r="C196" s="3" t="s">
        <v>398</v>
      </c>
      <c r="D196" s="3">
        <v>8</v>
      </c>
      <c r="E196" s="3" t="s">
        <v>540</v>
      </c>
      <c r="F196" s="74">
        <f t="shared" si="9"/>
        <v>0.186046511627907</v>
      </c>
      <c r="G196" s="3">
        <f t="shared" si="10"/>
        <v>7</v>
      </c>
      <c r="H196" s="3"/>
      <c r="I196" s="4"/>
    </row>
    <row r="197" ht="17.4" spans="1:9">
      <c r="A197" s="3"/>
      <c r="B197" s="3">
        <v>195</v>
      </c>
      <c r="C197" s="3" t="s">
        <v>409</v>
      </c>
      <c r="D197" s="3">
        <v>6</v>
      </c>
      <c r="E197" s="3" t="s">
        <v>543</v>
      </c>
      <c r="F197" s="74">
        <f t="shared" si="9"/>
        <v>0.133333333333333</v>
      </c>
      <c r="G197" s="3">
        <f t="shared" si="10"/>
        <v>8</v>
      </c>
      <c r="H197" s="3"/>
      <c r="I197" s="4"/>
    </row>
    <row r="198" ht="17.4" spans="1:9">
      <c r="A198" s="3"/>
      <c r="B198" s="3">
        <v>196</v>
      </c>
      <c r="C198" s="3" t="s">
        <v>367</v>
      </c>
      <c r="D198" s="3">
        <v>3</v>
      </c>
      <c r="E198" s="3" t="s">
        <v>543</v>
      </c>
      <c r="F198" s="74">
        <f t="shared" si="9"/>
        <v>0.0666666666666667</v>
      </c>
      <c r="G198" s="3">
        <f t="shared" si="10"/>
        <v>13</v>
      </c>
      <c r="H198" s="3"/>
      <c r="I198" s="4"/>
    </row>
    <row r="199" ht="17.4" spans="1:9">
      <c r="A199" s="3"/>
      <c r="B199" s="3">
        <v>197</v>
      </c>
      <c r="C199" s="3" t="s">
        <v>627</v>
      </c>
      <c r="D199" s="3">
        <v>0</v>
      </c>
      <c r="E199" s="3" t="s">
        <v>543</v>
      </c>
      <c r="F199" s="74">
        <f t="shared" si="9"/>
        <v>0</v>
      </c>
      <c r="G199" s="3">
        <f t="shared" si="10"/>
        <v>19</v>
      </c>
      <c r="H199" s="3"/>
      <c r="I199" s="4"/>
    </row>
    <row r="200" ht="17.4" spans="1:9">
      <c r="A200" s="3"/>
      <c r="B200" s="3">
        <v>198</v>
      </c>
      <c r="C200" s="3" t="s">
        <v>374</v>
      </c>
      <c r="D200" s="3">
        <v>8</v>
      </c>
      <c r="E200" s="3" t="s">
        <v>530</v>
      </c>
      <c r="F200" s="74">
        <f t="shared" si="9"/>
        <v>0.2</v>
      </c>
      <c r="G200" s="3">
        <f t="shared" si="10"/>
        <v>5</v>
      </c>
      <c r="H200" s="20"/>
      <c r="I200" s="4"/>
    </row>
    <row r="201" ht="17.4" spans="1:9">
      <c r="A201" s="3"/>
      <c r="B201" s="3">
        <v>199</v>
      </c>
      <c r="C201" s="3" t="s">
        <v>371</v>
      </c>
      <c r="D201" s="3">
        <v>1</v>
      </c>
      <c r="E201" s="3" t="s">
        <v>530</v>
      </c>
      <c r="F201" s="74">
        <f t="shared" si="9"/>
        <v>0.025</v>
      </c>
      <c r="G201" s="3">
        <f t="shared" si="10"/>
        <v>16</v>
      </c>
      <c r="H201" s="20"/>
      <c r="I201" s="4"/>
    </row>
    <row r="202" ht="17.4" spans="1:9">
      <c r="A202" s="3"/>
      <c r="B202" s="3">
        <v>200</v>
      </c>
      <c r="C202" s="3" t="s">
        <v>628</v>
      </c>
      <c r="D202" s="3"/>
      <c r="E202" s="3" t="s">
        <v>629</v>
      </c>
      <c r="F202" s="74">
        <f t="shared" si="9"/>
        <v>0</v>
      </c>
      <c r="G202" s="3"/>
      <c r="H202" s="3" t="s">
        <v>616</v>
      </c>
      <c r="I202" s="4"/>
    </row>
    <row r="203" ht="17.4" spans="1:9">
      <c r="A203" s="3"/>
      <c r="B203" s="3">
        <v>201</v>
      </c>
      <c r="C203" s="3" t="s">
        <v>630</v>
      </c>
      <c r="D203" s="3"/>
      <c r="E203" s="3" t="s">
        <v>504</v>
      </c>
      <c r="F203" s="74">
        <f t="shared" si="9"/>
        <v>0</v>
      </c>
      <c r="G203" s="3"/>
      <c r="H203" s="3" t="s">
        <v>616</v>
      </c>
      <c r="I203" s="4"/>
    </row>
    <row r="204" ht="17.4" spans="1:9">
      <c r="A204" s="3"/>
      <c r="B204" s="3">
        <v>202</v>
      </c>
      <c r="C204" s="3" t="s">
        <v>631</v>
      </c>
      <c r="D204" s="3"/>
      <c r="E204" s="3" t="s">
        <v>504</v>
      </c>
      <c r="F204" s="74">
        <f t="shared" si="9"/>
        <v>0</v>
      </c>
      <c r="G204" s="3"/>
      <c r="H204" s="3" t="s">
        <v>616</v>
      </c>
      <c r="I204" s="4"/>
    </row>
    <row r="205" ht="17.4" spans="1:9">
      <c r="A205" s="3"/>
      <c r="B205" s="3">
        <v>203</v>
      </c>
      <c r="C205" s="3" t="s">
        <v>632</v>
      </c>
      <c r="D205" s="3"/>
      <c r="E205" s="3" t="s">
        <v>629</v>
      </c>
      <c r="F205" s="74">
        <f t="shared" si="9"/>
        <v>0</v>
      </c>
      <c r="G205" s="3"/>
      <c r="H205" s="3" t="s">
        <v>616</v>
      </c>
      <c r="I205" s="4"/>
    </row>
    <row r="206" ht="17.4" spans="1:9">
      <c r="A206" s="3"/>
      <c r="B206" s="3">
        <v>204</v>
      </c>
      <c r="C206" s="3" t="s">
        <v>443</v>
      </c>
      <c r="D206" s="3">
        <v>5</v>
      </c>
      <c r="E206" s="3">
        <v>43</v>
      </c>
      <c r="F206" s="74">
        <f t="shared" si="9"/>
        <v>0.116279069767442</v>
      </c>
      <c r="G206" s="3">
        <f t="shared" si="10"/>
        <v>9</v>
      </c>
      <c r="H206" s="20"/>
      <c r="I206" s="4"/>
    </row>
    <row r="207" ht="17.4" spans="1:9">
      <c r="A207" s="3"/>
      <c r="B207" s="3">
        <v>205</v>
      </c>
      <c r="C207" s="3" t="s">
        <v>450</v>
      </c>
      <c r="D207" s="3">
        <v>8</v>
      </c>
      <c r="E207" s="3">
        <v>42</v>
      </c>
      <c r="F207" s="74">
        <f t="shared" si="9"/>
        <v>0.19047619047619</v>
      </c>
      <c r="G207" s="3">
        <f t="shared" si="10"/>
        <v>6</v>
      </c>
      <c r="H207" s="20"/>
      <c r="I207" s="4"/>
    </row>
    <row r="208" ht="17.4" spans="1:9">
      <c r="A208" s="3"/>
      <c r="B208" s="3">
        <v>206</v>
      </c>
      <c r="C208" s="3" t="s">
        <v>455</v>
      </c>
      <c r="D208" s="3">
        <v>4</v>
      </c>
      <c r="E208" s="3">
        <v>43</v>
      </c>
      <c r="F208" s="74">
        <f t="shared" si="9"/>
        <v>0.0930232558139535</v>
      </c>
      <c r="G208" s="3">
        <f t="shared" si="10"/>
        <v>11</v>
      </c>
      <c r="H208" s="20"/>
      <c r="I208" s="4"/>
    </row>
    <row r="209" ht="17.4" spans="1:9">
      <c r="A209" s="3"/>
      <c r="B209" s="3">
        <v>207</v>
      </c>
      <c r="C209" s="3" t="s">
        <v>439</v>
      </c>
      <c r="D209" s="3">
        <v>2</v>
      </c>
      <c r="E209" s="3">
        <v>42</v>
      </c>
      <c r="F209" s="74">
        <f t="shared" si="9"/>
        <v>0.0476190476190476</v>
      </c>
      <c r="G209" s="3">
        <f t="shared" si="10"/>
        <v>15</v>
      </c>
      <c r="H209" s="20"/>
      <c r="I209" s="4"/>
    </row>
    <row r="210" ht="17.4" spans="1:9">
      <c r="A210" s="3"/>
      <c r="B210" s="3">
        <v>208</v>
      </c>
      <c r="C210" s="3" t="s">
        <v>379</v>
      </c>
      <c r="D210" s="3">
        <v>11</v>
      </c>
      <c r="E210" s="3">
        <v>45</v>
      </c>
      <c r="F210" s="74">
        <f t="shared" si="9"/>
        <v>0.244444444444444</v>
      </c>
      <c r="G210" s="3">
        <f t="shared" si="10"/>
        <v>2</v>
      </c>
      <c r="H210" s="20"/>
      <c r="I210" s="4"/>
    </row>
    <row r="211" ht="17.4" spans="1:9">
      <c r="A211" s="3"/>
      <c r="B211" s="3">
        <v>209</v>
      </c>
      <c r="C211" s="3" t="s">
        <v>386</v>
      </c>
      <c r="D211" s="3">
        <v>11</v>
      </c>
      <c r="E211" s="3">
        <v>45</v>
      </c>
      <c r="F211" s="74">
        <f t="shared" si="9"/>
        <v>0.244444444444444</v>
      </c>
      <c r="G211" s="3">
        <f t="shared" si="10"/>
        <v>2</v>
      </c>
      <c r="H211" s="20"/>
      <c r="I211" s="4"/>
    </row>
    <row r="212" ht="17.4" spans="1:9">
      <c r="A212" s="3"/>
      <c r="B212" s="3">
        <v>210</v>
      </c>
      <c r="C212" s="3" t="s">
        <v>31</v>
      </c>
      <c r="D212" s="18">
        <v>1</v>
      </c>
      <c r="E212" s="3">
        <v>45</v>
      </c>
      <c r="F212" s="74">
        <f t="shared" si="9"/>
        <v>0.0222222222222222</v>
      </c>
      <c r="G212" s="3">
        <f t="shared" si="10"/>
        <v>18</v>
      </c>
      <c r="H212" s="20"/>
      <c r="I212" s="4"/>
    </row>
    <row r="213" ht="17.4" spans="1:9">
      <c r="A213" s="3"/>
      <c r="B213" s="3">
        <v>211</v>
      </c>
      <c r="C213" s="37" t="s">
        <v>391</v>
      </c>
      <c r="D213" s="3">
        <v>12</v>
      </c>
      <c r="E213" s="34">
        <v>43</v>
      </c>
      <c r="F213" s="74">
        <f t="shared" si="9"/>
        <v>0.27906976744186</v>
      </c>
      <c r="G213" s="3">
        <f t="shared" si="10"/>
        <v>1</v>
      </c>
      <c r="H213" s="20"/>
      <c r="I213" s="4"/>
    </row>
    <row r="214" ht="17.4" spans="1:9">
      <c r="A214" s="3"/>
      <c r="B214" s="3">
        <v>212</v>
      </c>
      <c r="C214" s="37" t="s">
        <v>633</v>
      </c>
      <c r="D214" s="3">
        <v>0</v>
      </c>
      <c r="E214" s="34">
        <v>42</v>
      </c>
      <c r="F214" s="74">
        <f t="shared" si="9"/>
        <v>0</v>
      </c>
      <c r="G214" s="3">
        <f t="shared" si="10"/>
        <v>19</v>
      </c>
      <c r="H214" s="20"/>
      <c r="I214" s="4"/>
    </row>
    <row r="215" ht="17.4" spans="1:9">
      <c r="A215" s="3"/>
      <c r="B215" s="3">
        <v>213</v>
      </c>
      <c r="C215" s="37" t="s">
        <v>634</v>
      </c>
      <c r="D215" s="3">
        <v>0</v>
      </c>
      <c r="E215" s="34">
        <v>40</v>
      </c>
      <c r="F215" s="74">
        <f t="shared" si="9"/>
        <v>0</v>
      </c>
      <c r="G215" s="3">
        <f t="shared" si="10"/>
        <v>19</v>
      </c>
      <c r="H215" s="20"/>
      <c r="I215" s="4"/>
    </row>
    <row r="216" ht="17.4" spans="1:9">
      <c r="A216" s="3"/>
      <c r="B216" s="3">
        <v>214</v>
      </c>
      <c r="C216" s="37" t="s">
        <v>635</v>
      </c>
      <c r="D216" s="3">
        <v>0</v>
      </c>
      <c r="E216" s="34">
        <v>39</v>
      </c>
      <c r="F216" s="74">
        <f t="shared" si="9"/>
        <v>0</v>
      </c>
      <c r="G216" s="3">
        <f t="shared" si="10"/>
        <v>19</v>
      </c>
      <c r="H216" s="20"/>
      <c r="I216" s="4"/>
    </row>
    <row r="217" ht="17.4" spans="1:9">
      <c r="A217" s="3"/>
      <c r="B217" s="3">
        <v>215</v>
      </c>
      <c r="C217" s="37" t="s">
        <v>636</v>
      </c>
      <c r="D217" s="3">
        <v>0</v>
      </c>
      <c r="E217" s="34">
        <v>39</v>
      </c>
      <c r="F217" s="74">
        <f t="shared" si="9"/>
        <v>0</v>
      </c>
      <c r="G217" s="3">
        <f t="shared" si="10"/>
        <v>19</v>
      </c>
      <c r="H217" s="20"/>
      <c r="I217" s="4"/>
    </row>
    <row r="218" ht="17.4" spans="1:9">
      <c r="A218" s="3"/>
      <c r="B218" s="3">
        <v>216</v>
      </c>
      <c r="C218" s="37" t="s">
        <v>436</v>
      </c>
      <c r="D218" s="3">
        <v>2</v>
      </c>
      <c r="E218" s="34">
        <v>30</v>
      </c>
      <c r="F218" s="74">
        <f t="shared" si="9"/>
        <v>0.0666666666666667</v>
      </c>
      <c r="G218" s="3">
        <f t="shared" si="10"/>
        <v>13</v>
      </c>
      <c r="H218" s="20"/>
      <c r="I218" s="4"/>
    </row>
    <row r="219" ht="17.4" spans="1:9">
      <c r="A219" s="3"/>
      <c r="B219" s="3">
        <v>217</v>
      </c>
      <c r="C219" s="37" t="s">
        <v>431</v>
      </c>
      <c r="D219" s="3">
        <v>3</v>
      </c>
      <c r="E219" s="34">
        <v>30</v>
      </c>
      <c r="F219" s="74">
        <f t="shared" si="9"/>
        <v>0.1</v>
      </c>
      <c r="G219" s="3">
        <f t="shared" si="10"/>
        <v>10</v>
      </c>
      <c r="H219" s="20"/>
      <c r="I219" s="4"/>
    </row>
    <row r="220" ht="17.4" spans="1:9">
      <c r="A220" s="3"/>
      <c r="B220" s="3">
        <v>218</v>
      </c>
      <c r="C220" s="37" t="s">
        <v>422</v>
      </c>
      <c r="D220" s="3">
        <v>1</v>
      </c>
      <c r="E220" s="34">
        <v>44</v>
      </c>
      <c r="F220" s="74">
        <f t="shared" si="9"/>
        <v>0.0227272727272727</v>
      </c>
      <c r="G220" s="3">
        <f t="shared" si="10"/>
        <v>17</v>
      </c>
      <c r="H220" s="20"/>
      <c r="I220" s="4"/>
    </row>
    <row r="221" ht="17.4" spans="1:9">
      <c r="A221" s="3"/>
      <c r="B221" s="3">
        <v>219</v>
      </c>
      <c r="C221" s="94" t="s">
        <v>425</v>
      </c>
      <c r="D221" s="3">
        <v>4</v>
      </c>
      <c r="E221" s="91">
        <v>43</v>
      </c>
      <c r="F221" s="95">
        <f t="shared" si="9"/>
        <v>0.0930232558139535</v>
      </c>
      <c r="G221" s="3">
        <f t="shared" si="10"/>
        <v>11</v>
      </c>
      <c r="H221" s="96"/>
      <c r="I221" s="4"/>
    </row>
    <row r="222" spans="5:5">
      <c r="E222" s="97"/>
    </row>
  </sheetData>
  <mergeCells count="8">
    <mergeCell ref="A1:H1"/>
    <mergeCell ref="A3:A34"/>
    <mergeCell ref="A35:A55"/>
    <mergeCell ref="A56:A96"/>
    <mergeCell ref="A97:A138"/>
    <mergeCell ref="A139:A140"/>
    <mergeCell ref="A141:A185"/>
    <mergeCell ref="A186:A221"/>
  </mergeCells>
  <pageMargins left="0.7" right="0.7" top="0.75" bottom="0.75" header="0.3" footer="0.3"/>
  <pageSetup paperSize="9" orientation="portrait"/>
  <headerFooter/>
  <ignoredErrors>
    <ignoredError sqref="E186:E205 E56:E58 E59:E8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H21" sqref="H21"/>
    </sheetView>
  </sheetViews>
  <sheetFormatPr defaultColWidth="9" defaultRowHeight="13.8"/>
  <cols>
    <col min="1" max="1" width="20.75" customWidth="1"/>
    <col min="2" max="2" width="17.5833333333333" customWidth="1"/>
    <col min="3" max="3" width="16" customWidth="1"/>
    <col min="4" max="4" width="24.9166666666667" customWidth="1"/>
    <col min="5" max="5" width="12.75" customWidth="1"/>
    <col min="6" max="6" width="28.75" customWidth="1"/>
    <col min="7" max="7" width="13.75" customWidth="1"/>
    <col min="8" max="8" width="14.6666666666667" customWidth="1"/>
    <col min="9" max="9" width="19" customWidth="1"/>
  </cols>
  <sheetData>
    <row r="1" ht="22.2" spans="1:10">
      <c r="A1" s="71" t="s">
        <v>637</v>
      </c>
      <c r="B1" s="87"/>
      <c r="C1" s="87"/>
      <c r="D1" s="87"/>
      <c r="E1" s="87"/>
      <c r="F1" s="87"/>
      <c r="G1" s="87"/>
      <c r="H1" s="87"/>
      <c r="I1" s="87"/>
      <c r="J1" s="87"/>
    </row>
    <row r="2" ht="20.4" spans="1:10">
      <c r="A2" s="2" t="s">
        <v>23</v>
      </c>
      <c r="B2" s="2" t="s">
        <v>24</v>
      </c>
      <c r="C2" s="2" t="s">
        <v>25</v>
      </c>
      <c r="D2" s="2" t="s">
        <v>27</v>
      </c>
      <c r="E2" s="2" t="s">
        <v>26</v>
      </c>
      <c r="F2" s="58" t="s">
        <v>638</v>
      </c>
      <c r="G2" s="2" t="s">
        <v>40</v>
      </c>
      <c r="H2" s="2" t="s">
        <v>639</v>
      </c>
      <c r="I2" s="2" t="s">
        <v>640</v>
      </c>
      <c r="J2" s="2" t="s">
        <v>30</v>
      </c>
    </row>
    <row r="3" ht="17.4" spans="1:11">
      <c r="A3" s="3" t="s">
        <v>2</v>
      </c>
      <c r="B3" s="88" t="s">
        <v>483</v>
      </c>
      <c r="C3" s="3">
        <v>2023363122</v>
      </c>
      <c r="D3" s="18" t="s">
        <v>118</v>
      </c>
      <c r="E3" s="3" t="s">
        <v>641</v>
      </c>
      <c r="F3" s="3" t="s">
        <v>642</v>
      </c>
      <c r="G3" s="3">
        <v>2</v>
      </c>
      <c r="H3" s="89" t="s">
        <v>643</v>
      </c>
      <c r="I3" s="3" t="s">
        <v>644</v>
      </c>
      <c r="J3" s="20"/>
      <c r="K3" s="4"/>
    </row>
    <row r="4" ht="17.4" spans="1:11">
      <c r="A4" s="3"/>
      <c r="B4" s="90"/>
      <c r="C4" s="3">
        <v>2023363124</v>
      </c>
      <c r="D4" s="18" t="s">
        <v>118</v>
      </c>
      <c r="E4" s="3" t="s">
        <v>645</v>
      </c>
      <c r="F4" s="3" t="s">
        <v>642</v>
      </c>
      <c r="G4" s="3">
        <v>2</v>
      </c>
      <c r="H4" s="89" t="s">
        <v>643</v>
      </c>
      <c r="I4" s="3" t="s">
        <v>644</v>
      </c>
      <c r="J4" s="20"/>
      <c r="K4" s="4"/>
    </row>
    <row r="5" ht="17.4" spans="1:11">
      <c r="A5" s="3"/>
      <c r="B5" s="90"/>
      <c r="C5" s="3">
        <v>2023363127</v>
      </c>
      <c r="D5" s="18" t="s">
        <v>118</v>
      </c>
      <c r="E5" s="3" t="s">
        <v>646</v>
      </c>
      <c r="F5" s="3" t="s">
        <v>642</v>
      </c>
      <c r="G5" s="3">
        <v>2</v>
      </c>
      <c r="H5" s="89" t="s">
        <v>643</v>
      </c>
      <c r="I5" s="3" t="s">
        <v>644</v>
      </c>
      <c r="J5" s="20"/>
      <c r="K5" s="4"/>
    </row>
    <row r="6" ht="17.4" spans="1:11">
      <c r="A6" s="3"/>
      <c r="B6" s="90"/>
      <c r="C6" s="3">
        <v>2023363142</v>
      </c>
      <c r="D6" s="18" t="s">
        <v>118</v>
      </c>
      <c r="E6" s="3" t="s">
        <v>647</v>
      </c>
      <c r="F6" s="3" t="s">
        <v>642</v>
      </c>
      <c r="G6" s="3">
        <v>2</v>
      </c>
      <c r="H6" s="89" t="s">
        <v>643</v>
      </c>
      <c r="I6" s="3" t="s">
        <v>644</v>
      </c>
      <c r="J6" s="20"/>
      <c r="K6" s="4"/>
    </row>
    <row r="7" ht="17.4" spans="1:11">
      <c r="A7" s="3"/>
      <c r="B7" s="90"/>
      <c r="C7" s="3">
        <v>2023363111</v>
      </c>
      <c r="D7" s="18" t="s">
        <v>118</v>
      </c>
      <c r="E7" s="3" t="s">
        <v>648</v>
      </c>
      <c r="F7" s="3" t="s">
        <v>642</v>
      </c>
      <c r="G7" s="3">
        <v>2</v>
      </c>
      <c r="H7" s="89" t="s">
        <v>643</v>
      </c>
      <c r="I7" s="3" t="s">
        <v>644</v>
      </c>
      <c r="J7" s="20"/>
      <c r="K7" s="4"/>
    </row>
    <row r="8" ht="17.4" spans="1:11">
      <c r="A8" s="3"/>
      <c r="B8" s="90"/>
      <c r="C8" s="3">
        <v>2023363112</v>
      </c>
      <c r="D8" s="18" t="s">
        <v>118</v>
      </c>
      <c r="E8" s="3" t="s">
        <v>649</v>
      </c>
      <c r="F8" s="3" t="s">
        <v>642</v>
      </c>
      <c r="G8" s="3">
        <v>2</v>
      </c>
      <c r="H8" s="89" t="s">
        <v>643</v>
      </c>
      <c r="I8" s="3" t="s">
        <v>644</v>
      </c>
      <c r="J8" s="20"/>
      <c r="K8" s="4"/>
    </row>
    <row r="9" ht="17.4" spans="1:11">
      <c r="A9" s="3"/>
      <c r="B9" s="91"/>
      <c r="C9" s="3">
        <v>2023363113</v>
      </c>
      <c r="D9" s="18" t="s">
        <v>118</v>
      </c>
      <c r="E9" s="3" t="s">
        <v>650</v>
      </c>
      <c r="F9" s="3" t="s">
        <v>642</v>
      </c>
      <c r="G9" s="3">
        <v>2</v>
      </c>
      <c r="H9" s="89" t="s">
        <v>643</v>
      </c>
      <c r="I9" s="3" t="s">
        <v>644</v>
      </c>
      <c r="J9" s="20"/>
      <c r="K9" s="4"/>
    </row>
    <row r="10" ht="17.4" spans="1:11">
      <c r="A10" s="3"/>
      <c r="B10" s="34" t="s">
        <v>651</v>
      </c>
      <c r="C10" s="3">
        <v>2022363532</v>
      </c>
      <c r="D10" s="3" t="s">
        <v>71</v>
      </c>
      <c r="E10" s="3" t="s">
        <v>652</v>
      </c>
      <c r="F10" s="3" t="s">
        <v>44</v>
      </c>
      <c r="G10" s="3">
        <v>2</v>
      </c>
      <c r="H10" s="89" t="s">
        <v>643</v>
      </c>
      <c r="I10" s="3" t="s">
        <v>644</v>
      </c>
      <c r="J10" s="20"/>
      <c r="K10" s="4"/>
    </row>
    <row r="11" ht="17.4" spans="1:11">
      <c r="A11" s="62" t="s">
        <v>7</v>
      </c>
      <c r="B11" s="89" t="s">
        <v>134</v>
      </c>
      <c r="C11" s="89">
        <v>2023263633</v>
      </c>
      <c r="D11" s="89" t="s">
        <v>653</v>
      </c>
      <c r="E11" s="89" t="s">
        <v>135</v>
      </c>
      <c r="F11" s="89" t="s">
        <v>654</v>
      </c>
      <c r="G11" s="89">
        <v>8</v>
      </c>
      <c r="H11" s="89" t="s">
        <v>643</v>
      </c>
      <c r="I11" s="3" t="s">
        <v>644</v>
      </c>
      <c r="J11" s="89"/>
      <c r="K11" s="4"/>
    </row>
    <row r="12" ht="17.4" spans="1:11">
      <c r="A12" s="88" t="s">
        <v>4</v>
      </c>
      <c r="B12" s="18" t="s">
        <v>161</v>
      </c>
      <c r="C12" s="3">
        <v>2022293236</v>
      </c>
      <c r="D12" s="3" t="s">
        <v>166</v>
      </c>
      <c r="E12" s="3" t="s">
        <v>655</v>
      </c>
      <c r="F12" s="3" t="s">
        <v>642</v>
      </c>
      <c r="G12" s="3">
        <v>2</v>
      </c>
      <c r="H12" s="89" t="s">
        <v>643</v>
      </c>
      <c r="I12" s="3" t="s">
        <v>644</v>
      </c>
      <c r="J12" s="3"/>
      <c r="K12" s="4"/>
    </row>
    <row r="13" ht="17.4" spans="1:11">
      <c r="A13" s="90"/>
      <c r="B13" s="18"/>
      <c r="C13" s="3">
        <v>2022293237</v>
      </c>
      <c r="D13" s="92" t="s">
        <v>166</v>
      </c>
      <c r="E13" s="3" t="s">
        <v>656</v>
      </c>
      <c r="F13" s="3" t="s">
        <v>642</v>
      </c>
      <c r="G13" s="3">
        <v>2</v>
      </c>
      <c r="H13" s="89" t="s">
        <v>643</v>
      </c>
      <c r="I13" s="3" t="s">
        <v>644</v>
      </c>
      <c r="J13" s="3"/>
      <c r="K13" s="4"/>
    </row>
    <row r="14" ht="17.4" spans="1:11">
      <c r="A14" s="90"/>
      <c r="B14" s="18"/>
      <c r="C14" s="3">
        <v>2022293217</v>
      </c>
      <c r="D14" s="3" t="s">
        <v>164</v>
      </c>
      <c r="E14" s="3" t="s">
        <v>657</v>
      </c>
      <c r="F14" s="3" t="s">
        <v>658</v>
      </c>
      <c r="G14" s="3">
        <v>2</v>
      </c>
      <c r="H14" s="89" t="s">
        <v>643</v>
      </c>
      <c r="I14" s="3" t="s">
        <v>644</v>
      </c>
      <c r="J14" s="3"/>
      <c r="K14" s="4"/>
    </row>
    <row r="15" ht="17.4" spans="1:11">
      <c r="A15" s="90"/>
      <c r="B15" s="18"/>
      <c r="C15" s="18">
        <v>2022293218</v>
      </c>
      <c r="D15" s="18" t="s">
        <v>173</v>
      </c>
      <c r="E15" s="18" t="s">
        <v>659</v>
      </c>
      <c r="F15" s="18" t="s">
        <v>660</v>
      </c>
      <c r="G15" s="18">
        <v>2</v>
      </c>
      <c r="H15" s="89" t="s">
        <v>643</v>
      </c>
      <c r="I15" s="3" t="s">
        <v>644</v>
      </c>
      <c r="J15" s="18"/>
      <c r="K15" s="4"/>
    </row>
    <row r="16" ht="17.4" spans="1:11">
      <c r="A16" s="3" t="s">
        <v>5</v>
      </c>
      <c r="B16" s="3" t="s">
        <v>661</v>
      </c>
      <c r="C16" s="3"/>
      <c r="D16" s="3"/>
      <c r="E16" s="3"/>
      <c r="F16" s="3"/>
      <c r="G16" s="3"/>
      <c r="H16" s="3"/>
      <c r="I16" s="3"/>
      <c r="J16" s="3"/>
      <c r="K16" s="4"/>
    </row>
    <row r="17" ht="17.4" spans="1:11">
      <c r="A17" s="3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4"/>
    </row>
    <row r="18" ht="17.4" spans="1:11">
      <c r="A18" s="3" t="s">
        <v>6</v>
      </c>
      <c r="B18" s="3" t="s">
        <v>312</v>
      </c>
      <c r="C18" s="93">
        <v>2022243407</v>
      </c>
      <c r="D18" s="3" t="s">
        <v>314</v>
      </c>
      <c r="E18" s="3" t="s">
        <v>662</v>
      </c>
      <c r="F18" s="3">
        <v>2</v>
      </c>
      <c r="G18" s="3">
        <v>2</v>
      </c>
      <c r="H18" s="89" t="s">
        <v>643</v>
      </c>
      <c r="I18" s="3" t="s">
        <v>644</v>
      </c>
      <c r="J18" s="20"/>
      <c r="K18" s="4"/>
    </row>
    <row r="19" ht="17.4" spans="1:11">
      <c r="A19" s="62" t="s">
        <v>3</v>
      </c>
      <c r="B19" s="62" t="s">
        <v>439</v>
      </c>
      <c r="C19" s="62">
        <v>2023283210</v>
      </c>
      <c r="D19" s="62" t="s">
        <v>663</v>
      </c>
      <c r="E19" s="62" t="s">
        <v>664</v>
      </c>
      <c r="F19" s="62" t="s">
        <v>665</v>
      </c>
      <c r="G19" s="62">
        <v>2</v>
      </c>
      <c r="H19" s="62" t="s">
        <v>643</v>
      </c>
      <c r="I19" s="3" t="s">
        <v>644</v>
      </c>
      <c r="J19" s="20"/>
      <c r="K19" s="4"/>
    </row>
    <row r="20" ht="17.4" spans="1:11">
      <c r="A20" s="62"/>
      <c r="B20" s="62"/>
      <c r="C20" s="62">
        <v>2023283230</v>
      </c>
      <c r="D20" s="62" t="s">
        <v>458</v>
      </c>
      <c r="E20" s="62" t="s">
        <v>666</v>
      </c>
      <c r="F20" s="62" t="s">
        <v>667</v>
      </c>
      <c r="G20" s="62">
        <v>1</v>
      </c>
      <c r="H20" s="62" t="s">
        <v>668</v>
      </c>
      <c r="I20" s="3" t="s">
        <v>644</v>
      </c>
      <c r="J20" s="20"/>
      <c r="K20" s="4"/>
    </row>
    <row r="21" ht="17.4" spans="1:11">
      <c r="A21" s="62"/>
      <c r="B21" s="62" t="s">
        <v>436</v>
      </c>
      <c r="C21" s="62">
        <v>2023284401</v>
      </c>
      <c r="D21" s="62" t="s">
        <v>434</v>
      </c>
      <c r="E21" s="62" t="s">
        <v>669</v>
      </c>
      <c r="F21" s="62" t="s">
        <v>670</v>
      </c>
      <c r="G21" s="62">
        <v>3</v>
      </c>
      <c r="H21" s="62" t="s">
        <v>643</v>
      </c>
      <c r="I21" s="3" t="s">
        <v>644</v>
      </c>
      <c r="J21" s="20"/>
      <c r="K21" s="4"/>
    </row>
  </sheetData>
  <mergeCells count="8">
    <mergeCell ref="A1:J1"/>
    <mergeCell ref="A3:A10"/>
    <mergeCell ref="A12:A15"/>
    <mergeCell ref="A19:A21"/>
    <mergeCell ref="B3:B9"/>
    <mergeCell ref="B12:B15"/>
    <mergeCell ref="B19:B20"/>
    <mergeCell ref="B16:J1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1"/>
  <sheetViews>
    <sheetView workbookViewId="0">
      <selection activeCell="J213" sqref="J213"/>
    </sheetView>
  </sheetViews>
  <sheetFormatPr defaultColWidth="9" defaultRowHeight="13.8"/>
  <cols>
    <col min="1" max="1" width="20.8333333333333" customWidth="1"/>
    <col min="2" max="2" width="9.91666666666667" customWidth="1"/>
    <col min="3" max="3" width="20.6666666666667" customWidth="1"/>
    <col min="4" max="4" width="20" customWidth="1"/>
    <col min="5" max="5" width="19.6666666666667" customWidth="1"/>
    <col min="6" max="6" width="18.1666666666667" customWidth="1"/>
    <col min="7" max="7" width="16.6666666666667" customWidth="1"/>
    <col min="8" max="8" width="25.1666666666667" customWidth="1"/>
  </cols>
  <sheetData>
    <row r="1" ht="22.2" spans="1:8">
      <c r="A1" s="71" t="s">
        <v>671</v>
      </c>
      <c r="B1" s="71"/>
      <c r="C1" s="72"/>
      <c r="D1" s="72"/>
      <c r="E1" s="72"/>
      <c r="F1" s="72"/>
      <c r="G1" s="72"/>
      <c r="H1" s="72"/>
    </row>
    <row r="2" ht="20.4" spans="1:8">
      <c r="A2" s="2" t="s">
        <v>23</v>
      </c>
      <c r="B2" s="2" t="s">
        <v>460</v>
      </c>
      <c r="C2" s="2" t="s">
        <v>24</v>
      </c>
      <c r="D2" s="2" t="s">
        <v>672</v>
      </c>
      <c r="E2" s="2" t="s">
        <v>462</v>
      </c>
      <c r="F2" s="73" t="s">
        <v>673</v>
      </c>
      <c r="G2" s="2" t="s">
        <v>674</v>
      </c>
      <c r="H2" s="2" t="s">
        <v>30</v>
      </c>
    </row>
    <row r="3" ht="17.4" spans="1:9">
      <c r="A3" s="3" t="s">
        <v>2</v>
      </c>
      <c r="B3" s="3">
        <v>1</v>
      </c>
      <c r="C3" s="3" t="s">
        <v>465</v>
      </c>
      <c r="D3" s="3">
        <v>0</v>
      </c>
      <c r="E3" s="3">
        <v>32</v>
      </c>
      <c r="F3" s="74">
        <f t="shared" ref="F3:F55" si="0">D3/E3</f>
        <v>0</v>
      </c>
      <c r="G3" s="3">
        <f>RANK(F3,$F$3:$F$34)</f>
        <v>3</v>
      </c>
      <c r="H3" s="3"/>
      <c r="I3" s="4"/>
    </row>
    <row r="4" ht="17.4" spans="1:9">
      <c r="A4" s="3"/>
      <c r="B4" s="3">
        <v>2</v>
      </c>
      <c r="C4" s="3" t="s">
        <v>466</v>
      </c>
      <c r="D4" s="3">
        <v>0</v>
      </c>
      <c r="E4" s="3">
        <v>32</v>
      </c>
      <c r="F4" s="74">
        <f t="shared" si="0"/>
        <v>0</v>
      </c>
      <c r="G4" s="3">
        <f t="shared" ref="G4:G34" si="1">RANK(F4,$F$3:$F$34)</f>
        <v>3</v>
      </c>
      <c r="H4" s="3"/>
      <c r="I4" s="4"/>
    </row>
    <row r="5" ht="17.4" spans="1:9">
      <c r="A5" s="3"/>
      <c r="B5" s="3">
        <v>3</v>
      </c>
      <c r="C5" s="3" t="s">
        <v>467</v>
      </c>
      <c r="D5" s="3">
        <v>0</v>
      </c>
      <c r="E5" s="3">
        <v>34</v>
      </c>
      <c r="F5" s="74">
        <f t="shared" si="0"/>
        <v>0</v>
      </c>
      <c r="G5" s="3">
        <f t="shared" si="1"/>
        <v>3</v>
      </c>
      <c r="H5" s="3"/>
      <c r="I5" s="4"/>
    </row>
    <row r="6" ht="17.4" spans="1:9">
      <c r="A6" s="3"/>
      <c r="B6" s="3">
        <v>4</v>
      </c>
      <c r="C6" s="3" t="s">
        <v>468</v>
      </c>
      <c r="D6" s="3">
        <v>0</v>
      </c>
      <c r="E6" s="3">
        <v>30</v>
      </c>
      <c r="F6" s="74">
        <f t="shared" si="0"/>
        <v>0</v>
      </c>
      <c r="G6" s="3">
        <f t="shared" si="1"/>
        <v>3</v>
      </c>
      <c r="H6" s="3"/>
      <c r="I6" s="4"/>
    </row>
    <row r="7" ht="17.4" spans="1:9">
      <c r="A7" s="3"/>
      <c r="B7" s="3">
        <v>5</v>
      </c>
      <c r="C7" s="3" t="s">
        <v>469</v>
      </c>
      <c r="D7" s="3">
        <v>0</v>
      </c>
      <c r="E7" s="3">
        <v>35</v>
      </c>
      <c r="F7" s="74">
        <f t="shared" si="0"/>
        <v>0</v>
      </c>
      <c r="G7" s="3">
        <f t="shared" si="1"/>
        <v>3</v>
      </c>
      <c r="H7" s="3"/>
      <c r="I7" s="4"/>
    </row>
    <row r="8" ht="17.4" spans="1:9">
      <c r="A8" s="3"/>
      <c r="B8" s="3">
        <v>6</v>
      </c>
      <c r="C8" s="3" t="s">
        <v>470</v>
      </c>
      <c r="D8" s="3">
        <v>0</v>
      </c>
      <c r="E8" s="3">
        <v>43</v>
      </c>
      <c r="F8" s="74">
        <f t="shared" si="0"/>
        <v>0</v>
      </c>
      <c r="G8" s="3">
        <f t="shared" si="1"/>
        <v>3</v>
      </c>
      <c r="H8" s="3"/>
      <c r="I8" s="4"/>
    </row>
    <row r="9" ht="17.4" spans="1:9">
      <c r="A9" s="3"/>
      <c r="B9" s="3">
        <v>7</v>
      </c>
      <c r="C9" s="3" t="s">
        <v>471</v>
      </c>
      <c r="D9" s="3">
        <v>0</v>
      </c>
      <c r="E9" s="3">
        <v>42</v>
      </c>
      <c r="F9" s="74">
        <f t="shared" si="0"/>
        <v>0</v>
      </c>
      <c r="G9" s="3">
        <f t="shared" si="1"/>
        <v>3</v>
      </c>
      <c r="H9" s="3"/>
      <c r="I9" s="4"/>
    </row>
    <row r="10" ht="17.4" spans="1:9">
      <c r="A10" s="3"/>
      <c r="B10" s="3">
        <v>8</v>
      </c>
      <c r="C10" s="3" t="s">
        <v>472</v>
      </c>
      <c r="D10" s="3">
        <v>0</v>
      </c>
      <c r="E10" s="3">
        <v>45</v>
      </c>
      <c r="F10" s="74">
        <f t="shared" si="0"/>
        <v>0</v>
      </c>
      <c r="G10" s="3">
        <f t="shared" si="1"/>
        <v>3</v>
      </c>
      <c r="H10" s="3"/>
      <c r="I10" s="4"/>
    </row>
    <row r="11" ht="17.4" spans="1:9">
      <c r="A11" s="3"/>
      <c r="B11" s="3">
        <v>9</v>
      </c>
      <c r="C11" s="3" t="s">
        <v>473</v>
      </c>
      <c r="D11" s="3">
        <v>0</v>
      </c>
      <c r="E11" s="3">
        <v>45</v>
      </c>
      <c r="F11" s="74">
        <f t="shared" si="0"/>
        <v>0</v>
      </c>
      <c r="G11" s="3">
        <f t="shared" si="1"/>
        <v>3</v>
      </c>
      <c r="H11" s="3"/>
      <c r="I11" s="4"/>
    </row>
    <row r="12" ht="17.4" spans="1:9">
      <c r="A12" s="3"/>
      <c r="B12" s="3">
        <v>10</v>
      </c>
      <c r="C12" s="3" t="s">
        <v>474</v>
      </c>
      <c r="D12" s="3">
        <v>0</v>
      </c>
      <c r="E12" s="3">
        <v>39</v>
      </c>
      <c r="F12" s="74">
        <f t="shared" si="0"/>
        <v>0</v>
      </c>
      <c r="G12" s="3">
        <f t="shared" si="1"/>
        <v>3</v>
      </c>
      <c r="H12" s="3"/>
      <c r="I12" s="4"/>
    </row>
    <row r="13" ht="17.4" spans="1:9">
      <c r="A13" s="3"/>
      <c r="B13" s="3">
        <v>11</v>
      </c>
      <c r="C13" s="3" t="s">
        <v>475</v>
      </c>
      <c r="D13" s="3">
        <v>0</v>
      </c>
      <c r="E13" s="3">
        <v>39</v>
      </c>
      <c r="F13" s="74">
        <f t="shared" si="0"/>
        <v>0</v>
      </c>
      <c r="G13" s="3">
        <f t="shared" si="1"/>
        <v>3</v>
      </c>
      <c r="H13" s="3"/>
      <c r="I13" s="4"/>
    </row>
    <row r="14" ht="17.4" spans="1:9">
      <c r="A14" s="3"/>
      <c r="B14" s="3">
        <v>12</v>
      </c>
      <c r="C14" s="3" t="s">
        <v>476</v>
      </c>
      <c r="D14" s="3">
        <v>0</v>
      </c>
      <c r="E14" s="3">
        <v>40</v>
      </c>
      <c r="F14" s="74">
        <f t="shared" si="0"/>
        <v>0</v>
      </c>
      <c r="G14" s="3">
        <f t="shared" si="1"/>
        <v>3</v>
      </c>
      <c r="H14" s="3"/>
      <c r="I14" s="4"/>
    </row>
    <row r="15" ht="17.4" spans="1:9">
      <c r="A15" s="3"/>
      <c r="B15" s="3">
        <v>13</v>
      </c>
      <c r="C15" s="3" t="s">
        <v>477</v>
      </c>
      <c r="D15" s="3">
        <v>0</v>
      </c>
      <c r="E15" s="3">
        <v>42</v>
      </c>
      <c r="F15" s="74">
        <f t="shared" si="0"/>
        <v>0</v>
      </c>
      <c r="G15" s="3">
        <f t="shared" si="1"/>
        <v>3</v>
      </c>
      <c r="H15" s="3"/>
      <c r="I15" s="4"/>
    </row>
    <row r="16" ht="17.4" spans="1:9">
      <c r="A16" s="3"/>
      <c r="B16" s="3">
        <v>14</v>
      </c>
      <c r="C16" s="3" t="s">
        <v>478</v>
      </c>
      <c r="D16" s="3">
        <v>0</v>
      </c>
      <c r="E16" s="3">
        <v>40</v>
      </c>
      <c r="F16" s="74">
        <f t="shared" si="0"/>
        <v>0</v>
      </c>
      <c r="G16" s="3">
        <f t="shared" si="1"/>
        <v>3</v>
      </c>
      <c r="H16" s="3"/>
      <c r="I16" s="4"/>
    </row>
    <row r="17" ht="17.4" spans="1:9">
      <c r="A17" s="3"/>
      <c r="B17" s="6">
        <v>15</v>
      </c>
      <c r="C17" s="6" t="s">
        <v>479</v>
      </c>
      <c r="D17" s="6">
        <v>1</v>
      </c>
      <c r="E17" s="6">
        <v>43</v>
      </c>
      <c r="F17" s="75">
        <f t="shared" si="0"/>
        <v>0.0232558139534884</v>
      </c>
      <c r="G17" s="6">
        <f t="shared" si="1"/>
        <v>2</v>
      </c>
      <c r="H17" s="6"/>
      <c r="I17" s="4"/>
    </row>
    <row r="18" ht="17.4" spans="1:9">
      <c r="A18" s="3"/>
      <c r="B18" s="3">
        <v>16</v>
      </c>
      <c r="C18" s="3" t="s">
        <v>69</v>
      </c>
      <c r="D18" s="3">
        <v>0</v>
      </c>
      <c r="E18" s="3">
        <v>43</v>
      </c>
      <c r="F18" s="74">
        <f t="shared" si="0"/>
        <v>0</v>
      </c>
      <c r="G18" s="3">
        <f t="shared" si="1"/>
        <v>3</v>
      </c>
      <c r="H18" s="3"/>
      <c r="I18" s="4"/>
    </row>
    <row r="19" ht="17.4" spans="1:9">
      <c r="A19" s="3"/>
      <c r="B19" s="3">
        <v>17</v>
      </c>
      <c r="C19" s="3" t="s">
        <v>75</v>
      </c>
      <c r="D19" s="3">
        <v>0</v>
      </c>
      <c r="E19" s="3">
        <v>41</v>
      </c>
      <c r="F19" s="74">
        <f t="shared" si="0"/>
        <v>0</v>
      </c>
      <c r="G19" s="3">
        <f t="shared" si="1"/>
        <v>3</v>
      </c>
      <c r="H19" s="3"/>
      <c r="I19" s="4"/>
    </row>
    <row r="20" ht="17.4" spans="1:9">
      <c r="A20" s="3"/>
      <c r="B20" s="3">
        <v>18</v>
      </c>
      <c r="C20" s="3" t="s">
        <v>480</v>
      </c>
      <c r="D20" s="3">
        <v>0</v>
      </c>
      <c r="E20" s="3">
        <v>44</v>
      </c>
      <c r="F20" s="74">
        <f t="shared" si="0"/>
        <v>0</v>
      </c>
      <c r="G20" s="3">
        <f t="shared" si="1"/>
        <v>3</v>
      </c>
      <c r="H20" s="20"/>
      <c r="I20" s="4"/>
    </row>
    <row r="21" ht="17.4" spans="1:9">
      <c r="A21" s="3"/>
      <c r="B21" s="3">
        <v>19</v>
      </c>
      <c r="C21" s="3" t="s">
        <v>481</v>
      </c>
      <c r="D21" s="3">
        <v>0</v>
      </c>
      <c r="E21" s="3">
        <v>44</v>
      </c>
      <c r="F21" s="74">
        <f t="shared" si="0"/>
        <v>0</v>
      </c>
      <c r="G21" s="3">
        <f t="shared" si="1"/>
        <v>3</v>
      </c>
      <c r="H21" s="20"/>
      <c r="I21" s="4"/>
    </row>
    <row r="22" ht="17.4" spans="1:9">
      <c r="A22" s="3"/>
      <c r="B22" s="3">
        <v>20</v>
      </c>
      <c r="C22" s="3" t="s">
        <v>482</v>
      </c>
      <c r="D22" s="3">
        <v>0</v>
      </c>
      <c r="E22" s="3">
        <v>44</v>
      </c>
      <c r="F22" s="74">
        <f t="shared" si="0"/>
        <v>0</v>
      </c>
      <c r="G22" s="3">
        <f t="shared" si="1"/>
        <v>3</v>
      </c>
      <c r="H22" s="20"/>
      <c r="I22" s="4"/>
    </row>
    <row r="23" ht="17.4" spans="1:9">
      <c r="A23" s="3"/>
      <c r="B23" s="6">
        <v>21</v>
      </c>
      <c r="C23" s="6" t="s">
        <v>483</v>
      </c>
      <c r="D23" s="6">
        <v>8</v>
      </c>
      <c r="E23" s="6">
        <v>43</v>
      </c>
      <c r="F23" s="75">
        <f t="shared" si="0"/>
        <v>0.186046511627907</v>
      </c>
      <c r="G23" s="6">
        <f t="shared" si="1"/>
        <v>1</v>
      </c>
      <c r="H23" s="76"/>
      <c r="I23" s="4"/>
    </row>
    <row r="24" ht="17.4" spans="1:9">
      <c r="A24" s="3"/>
      <c r="B24" s="3">
        <v>22</v>
      </c>
      <c r="C24" s="3" t="s">
        <v>41</v>
      </c>
      <c r="D24" s="3">
        <v>0</v>
      </c>
      <c r="E24" s="3">
        <v>42</v>
      </c>
      <c r="F24" s="74">
        <f t="shared" si="0"/>
        <v>0</v>
      </c>
      <c r="G24" s="3">
        <f t="shared" si="1"/>
        <v>3</v>
      </c>
      <c r="H24" s="20"/>
      <c r="I24" s="4"/>
    </row>
    <row r="25" ht="17.4" spans="1:9">
      <c r="A25" s="3"/>
      <c r="B25" s="3">
        <v>23</v>
      </c>
      <c r="C25" s="3" t="s">
        <v>484</v>
      </c>
      <c r="D25" s="3">
        <v>0</v>
      </c>
      <c r="E25" s="3">
        <v>43</v>
      </c>
      <c r="F25" s="74">
        <f t="shared" si="0"/>
        <v>0</v>
      </c>
      <c r="G25" s="3">
        <f t="shared" si="1"/>
        <v>3</v>
      </c>
      <c r="H25" s="20"/>
      <c r="I25" s="4"/>
    </row>
    <row r="26" ht="17.4" spans="1:9">
      <c r="A26" s="3"/>
      <c r="B26" s="3">
        <v>24</v>
      </c>
      <c r="C26" s="3" t="s">
        <v>485</v>
      </c>
      <c r="D26" s="3">
        <v>0</v>
      </c>
      <c r="E26" s="3">
        <v>42</v>
      </c>
      <c r="F26" s="74">
        <f t="shared" si="0"/>
        <v>0</v>
      </c>
      <c r="G26" s="3">
        <f t="shared" si="1"/>
        <v>3</v>
      </c>
      <c r="H26" s="20"/>
      <c r="I26" s="4"/>
    </row>
    <row r="27" ht="17.4" spans="1:9">
      <c r="A27" s="3"/>
      <c r="B27" s="3">
        <v>25</v>
      </c>
      <c r="C27" s="3" t="s">
        <v>486</v>
      </c>
      <c r="D27" s="3">
        <v>0</v>
      </c>
      <c r="E27" s="3">
        <v>45</v>
      </c>
      <c r="F27" s="74">
        <f t="shared" si="0"/>
        <v>0</v>
      </c>
      <c r="G27" s="3">
        <f t="shared" si="1"/>
        <v>3</v>
      </c>
      <c r="H27" s="20"/>
      <c r="I27" s="4"/>
    </row>
    <row r="28" ht="17.4" spans="1:9">
      <c r="A28" s="3"/>
      <c r="B28" s="3">
        <v>26</v>
      </c>
      <c r="C28" s="3" t="s">
        <v>487</v>
      </c>
      <c r="D28" s="3">
        <v>0</v>
      </c>
      <c r="E28" s="3">
        <v>43</v>
      </c>
      <c r="F28" s="74">
        <f t="shared" si="0"/>
        <v>0</v>
      </c>
      <c r="G28" s="3">
        <f t="shared" si="1"/>
        <v>3</v>
      </c>
      <c r="H28" s="20"/>
      <c r="I28" s="4"/>
    </row>
    <row r="29" ht="17.4" spans="1:9">
      <c r="A29" s="3"/>
      <c r="B29" s="3">
        <v>27</v>
      </c>
      <c r="C29" s="3" t="s">
        <v>49</v>
      </c>
      <c r="D29" s="3">
        <v>0</v>
      </c>
      <c r="E29" s="3">
        <v>42</v>
      </c>
      <c r="F29" s="74">
        <f t="shared" si="0"/>
        <v>0</v>
      </c>
      <c r="G29" s="3">
        <f t="shared" si="1"/>
        <v>3</v>
      </c>
      <c r="H29" s="20"/>
      <c r="I29" s="4"/>
    </row>
    <row r="30" ht="17.4" spans="1:9">
      <c r="A30" s="3"/>
      <c r="B30" s="3">
        <v>28</v>
      </c>
      <c r="C30" s="3" t="s">
        <v>488</v>
      </c>
      <c r="D30" s="3">
        <v>0</v>
      </c>
      <c r="E30" s="3">
        <v>40</v>
      </c>
      <c r="F30" s="74">
        <f t="shared" si="0"/>
        <v>0</v>
      </c>
      <c r="G30" s="3">
        <f t="shared" si="1"/>
        <v>3</v>
      </c>
      <c r="H30" s="20"/>
      <c r="I30" s="4"/>
    </row>
    <row r="31" ht="17.4" spans="1:9">
      <c r="A31" s="3"/>
      <c r="B31" s="3">
        <v>29</v>
      </c>
      <c r="C31" s="3" t="s">
        <v>56</v>
      </c>
      <c r="D31" s="3">
        <v>0</v>
      </c>
      <c r="E31" s="3">
        <v>42</v>
      </c>
      <c r="F31" s="74">
        <f t="shared" si="0"/>
        <v>0</v>
      </c>
      <c r="G31" s="3">
        <f t="shared" si="1"/>
        <v>3</v>
      </c>
      <c r="H31" s="20"/>
      <c r="I31" s="4"/>
    </row>
    <row r="32" ht="17.4" spans="1:9">
      <c r="A32" s="3"/>
      <c r="B32" s="3">
        <v>30</v>
      </c>
      <c r="C32" s="3" t="s">
        <v>489</v>
      </c>
      <c r="D32" s="3">
        <v>0</v>
      </c>
      <c r="E32" s="3">
        <v>42</v>
      </c>
      <c r="F32" s="74">
        <f t="shared" si="0"/>
        <v>0</v>
      </c>
      <c r="G32" s="3">
        <f t="shared" si="1"/>
        <v>3</v>
      </c>
      <c r="H32" s="20"/>
      <c r="I32" s="4"/>
    </row>
    <row r="33" ht="17.4" spans="1:9">
      <c r="A33" s="3"/>
      <c r="B33" s="3">
        <v>31</v>
      </c>
      <c r="C33" s="3" t="s">
        <v>490</v>
      </c>
      <c r="D33" s="3">
        <v>0</v>
      </c>
      <c r="E33" s="3">
        <v>41</v>
      </c>
      <c r="F33" s="74">
        <f t="shared" si="0"/>
        <v>0</v>
      </c>
      <c r="G33" s="3">
        <f t="shared" si="1"/>
        <v>3</v>
      </c>
      <c r="H33" s="20"/>
      <c r="I33" s="4"/>
    </row>
    <row r="34" ht="17.4" spans="1:9">
      <c r="A34" s="3"/>
      <c r="B34" s="3">
        <v>32</v>
      </c>
      <c r="C34" s="3" t="s">
        <v>63</v>
      </c>
      <c r="D34" s="3">
        <v>0</v>
      </c>
      <c r="E34" s="3">
        <v>43</v>
      </c>
      <c r="F34" s="74">
        <f t="shared" si="0"/>
        <v>0</v>
      </c>
      <c r="G34" s="3">
        <f t="shared" si="1"/>
        <v>3</v>
      </c>
      <c r="H34" s="20"/>
      <c r="I34" s="4"/>
    </row>
    <row r="35" ht="17.4" spans="1:9">
      <c r="A35" s="18" t="s">
        <v>7</v>
      </c>
      <c r="B35" s="3">
        <v>33</v>
      </c>
      <c r="C35" s="62" t="s">
        <v>491</v>
      </c>
      <c r="D35" s="3">
        <v>0</v>
      </c>
      <c r="E35" s="62">
        <v>47</v>
      </c>
      <c r="F35" s="74">
        <f t="shared" si="0"/>
        <v>0</v>
      </c>
      <c r="G35" s="3">
        <f>RANK(F35,$F$35:$F$55)</f>
        <v>2</v>
      </c>
      <c r="H35" s="20"/>
      <c r="I35" s="4"/>
    </row>
    <row r="36" ht="17.4" spans="1:9">
      <c r="A36" s="19"/>
      <c r="B36" s="3">
        <v>34</v>
      </c>
      <c r="C36" s="62" t="s">
        <v>492</v>
      </c>
      <c r="D36" s="3">
        <v>0</v>
      </c>
      <c r="E36" s="62">
        <v>45</v>
      </c>
      <c r="F36" s="74">
        <f t="shared" si="0"/>
        <v>0</v>
      </c>
      <c r="G36" s="3">
        <f t="shared" ref="G36:G55" si="2">RANK(F36,$F$35:$F$55)</f>
        <v>2</v>
      </c>
      <c r="H36" s="20"/>
      <c r="I36" s="4"/>
    </row>
    <row r="37" ht="17.4" spans="1:9">
      <c r="A37" s="19"/>
      <c r="B37" s="3">
        <v>35</v>
      </c>
      <c r="C37" s="62" t="s">
        <v>493</v>
      </c>
      <c r="D37" s="3">
        <v>0</v>
      </c>
      <c r="E37" s="62">
        <v>34</v>
      </c>
      <c r="F37" s="74">
        <f t="shared" si="0"/>
        <v>0</v>
      </c>
      <c r="G37" s="3">
        <f t="shared" si="2"/>
        <v>2</v>
      </c>
      <c r="H37" s="20"/>
      <c r="I37" s="4"/>
    </row>
    <row r="38" ht="17.4" spans="1:9">
      <c r="A38" s="19"/>
      <c r="B38" s="3">
        <v>36</v>
      </c>
      <c r="C38" s="62" t="s">
        <v>494</v>
      </c>
      <c r="D38" s="3">
        <v>0</v>
      </c>
      <c r="E38" s="62">
        <v>31</v>
      </c>
      <c r="F38" s="74">
        <f t="shared" si="0"/>
        <v>0</v>
      </c>
      <c r="G38" s="3">
        <f t="shared" si="2"/>
        <v>2</v>
      </c>
      <c r="H38" s="20"/>
      <c r="I38" s="4"/>
    </row>
    <row r="39" ht="17.4" spans="1:9">
      <c r="A39" s="19"/>
      <c r="B39" s="3">
        <v>37</v>
      </c>
      <c r="C39" s="62" t="s">
        <v>495</v>
      </c>
      <c r="D39" s="3">
        <v>0</v>
      </c>
      <c r="E39" s="62">
        <v>40</v>
      </c>
      <c r="F39" s="74">
        <f t="shared" si="0"/>
        <v>0</v>
      </c>
      <c r="G39" s="3">
        <f t="shared" si="2"/>
        <v>2</v>
      </c>
      <c r="H39" s="20"/>
      <c r="I39" s="4"/>
    </row>
    <row r="40" ht="17.4" spans="1:9">
      <c r="A40" s="19"/>
      <c r="B40" s="3">
        <v>38</v>
      </c>
      <c r="C40" s="62" t="s">
        <v>80</v>
      </c>
      <c r="D40" s="3">
        <v>0</v>
      </c>
      <c r="E40" s="62">
        <v>41</v>
      </c>
      <c r="F40" s="74">
        <f t="shared" si="0"/>
        <v>0</v>
      </c>
      <c r="G40" s="3">
        <f t="shared" si="2"/>
        <v>2</v>
      </c>
      <c r="H40" s="20"/>
      <c r="I40" s="4"/>
    </row>
    <row r="41" ht="17.4" spans="1:9">
      <c r="A41" s="19"/>
      <c r="B41" s="3">
        <v>39</v>
      </c>
      <c r="C41" s="62" t="s">
        <v>86</v>
      </c>
      <c r="D41" s="3">
        <v>0</v>
      </c>
      <c r="E41" s="62">
        <v>41</v>
      </c>
      <c r="F41" s="74">
        <f t="shared" si="0"/>
        <v>0</v>
      </c>
      <c r="G41" s="3">
        <f t="shared" si="2"/>
        <v>2</v>
      </c>
      <c r="H41" s="20"/>
      <c r="I41" s="4"/>
    </row>
    <row r="42" ht="17.4" spans="1:9">
      <c r="A42" s="19"/>
      <c r="B42" s="3">
        <v>40</v>
      </c>
      <c r="C42" s="62" t="s">
        <v>90</v>
      </c>
      <c r="D42" s="3">
        <v>0</v>
      </c>
      <c r="E42" s="62">
        <v>39</v>
      </c>
      <c r="F42" s="74">
        <f t="shared" si="0"/>
        <v>0</v>
      </c>
      <c r="G42" s="3">
        <f t="shared" si="2"/>
        <v>2</v>
      </c>
      <c r="H42" s="20"/>
      <c r="I42" s="4"/>
    </row>
    <row r="43" ht="17.4" spans="1:9">
      <c r="A43" s="19"/>
      <c r="B43" s="3">
        <v>41</v>
      </c>
      <c r="C43" s="62" t="s">
        <v>94</v>
      </c>
      <c r="D43" s="3">
        <v>0</v>
      </c>
      <c r="E43" s="62">
        <v>36</v>
      </c>
      <c r="F43" s="74">
        <f t="shared" si="0"/>
        <v>0</v>
      </c>
      <c r="G43" s="3">
        <f t="shared" si="2"/>
        <v>2</v>
      </c>
      <c r="H43" s="20"/>
      <c r="I43" s="4"/>
    </row>
    <row r="44" ht="17.4" spans="1:9">
      <c r="A44" s="19"/>
      <c r="B44" s="3">
        <v>42</v>
      </c>
      <c r="C44" s="62" t="s">
        <v>98</v>
      </c>
      <c r="D44" s="3">
        <v>0</v>
      </c>
      <c r="E44" s="62">
        <v>36</v>
      </c>
      <c r="F44" s="74">
        <f t="shared" si="0"/>
        <v>0</v>
      </c>
      <c r="G44" s="3">
        <f t="shared" si="2"/>
        <v>2</v>
      </c>
      <c r="H44" s="20"/>
      <c r="I44" s="4"/>
    </row>
    <row r="45" ht="17.4" spans="1:9">
      <c r="A45" s="19"/>
      <c r="B45" s="3">
        <v>43</v>
      </c>
      <c r="C45" s="62" t="s">
        <v>496</v>
      </c>
      <c r="D45" s="3">
        <v>0</v>
      </c>
      <c r="E45" s="62">
        <v>36</v>
      </c>
      <c r="F45" s="74">
        <f t="shared" si="0"/>
        <v>0</v>
      </c>
      <c r="G45" s="3">
        <f t="shared" si="2"/>
        <v>2</v>
      </c>
      <c r="H45" s="20"/>
      <c r="I45" s="4"/>
    </row>
    <row r="46" ht="17.4" spans="1:9">
      <c r="A46" s="19"/>
      <c r="B46" s="3">
        <v>44</v>
      </c>
      <c r="C46" s="62" t="s">
        <v>497</v>
      </c>
      <c r="D46" s="3">
        <v>0</v>
      </c>
      <c r="E46" s="62">
        <v>36</v>
      </c>
      <c r="F46" s="74">
        <f t="shared" si="0"/>
        <v>0</v>
      </c>
      <c r="G46" s="3">
        <f t="shared" si="2"/>
        <v>2</v>
      </c>
      <c r="H46" s="20"/>
      <c r="I46" s="4"/>
    </row>
    <row r="47" ht="17.4" spans="1:9">
      <c r="A47" s="19"/>
      <c r="B47" s="3">
        <v>45</v>
      </c>
      <c r="C47" s="62" t="s">
        <v>498</v>
      </c>
      <c r="D47" s="3">
        <v>0</v>
      </c>
      <c r="E47" s="62">
        <v>35</v>
      </c>
      <c r="F47" s="74">
        <f t="shared" si="0"/>
        <v>0</v>
      </c>
      <c r="G47" s="3">
        <f t="shared" si="2"/>
        <v>2</v>
      </c>
      <c r="H47" s="20"/>
      <c r="I47" s="4"/>
    </row>
    <row r="48" ht="17.4" spans="1:9">
      <c r="A48" s="19"/>
      <c r="B48" s="3">
        <v>46</v>
      </c>
      <c r="C48" s="62" t="s">
        <v>499</v>
      </c>
      <c r="D48" s="3">
        <v>0</v>
      </c>
      <c r="E48" s="62">
        <v>44</v>
      </c>
      <c r="F48" s="74">
        <f t="shared" si="0"/>
        <v>0</v>
      </c>
      <c r="G48" s="3">
        <f t="shared" si="2"/>
        <v>2</v>
      </c>
      <c r="H48" s="20"/>
      <c r="I48" s="4"/>
    </row>
    <row r="49" ht="17.4" spans="1:9">
      <c r="A49" s="19"/>
      <c r="B49" s="3">
        <v>47</v>
      </c>
      <c r="C49" s="62" t="s">
        <v>500</v>
      </c>
      <c r="D49" s="3">
        <v>0</v>
      </c>
      <c r="E49" s="62">
        <v>37</v>
      </c>
      <c r="F49" s="74">
        <f t="shared" si="0"/>
        <v>0</v>
      </c>
      <c r="G49" s="3">
        <f t="shared" si="2"/>
        <v>2</v>
      </c>
      <c r="H49" s="20"/>
      <c r="I49" s="4"/>
    </row>
    <row r="50" ht="17.4" spans="1:9">
      <c r="A50" s="19"/>
      <c r="B50" s="3">
        <v>48</v>
      </c>
      <c r="C50" s="62" t="s">
        <v>105</v>
      </c>
      <c r="D50" s="3">
        <v>0</v>
      </c>
      <c r="E50" s="62">
        <v>32</v>
      </c>
      <c r="F50" s="74">
        <f t="shared" si="0"/>
        <v>0</v>
      </c>
      <c r="G50" s="3">
        <f t="shared" si="2"/>
        <v>2</v>
      </c>
      <c r="H50" s="20"/>
      <c r="I50" s="4"/>
    </row>
    <row r="51" ht="17.4" spans="1:9">
      <c r="A51" s="19"/>
      <c r="B51" s="3">
        <v>49</v>
      </c>
      <c r="C51" s="62" t="s">
        <v>116</v>
      </c>
      <c r="D51" s="3">
        <v>0</v>
      </c>
      <c r="E51" s="62">
        <v>32</v>
      </c>
      <c r="F51" s="74">
        <f t="shared" si="0"/>
        <v>0</v>
      </c>
      <c r="G51" s="3">
        <f t="shared" si="2"/>
        <v>2</v>
      </c>
      <c r="H51" s="20"/>
      <c r="I51" s="4"/>
    </row>
    <row r="52" ht="17.4" spans="1:9">
      <c r="A52" s="19"/>
      <c r="B52" s="3">
        <v>50</v>
      </c>
      <c r="C52" s="62" t="s">
        <v>122</v>
      </c>
      <c r="D52" s="3">
        <v>0</v>
      </c>
      <c r="E52" s="62">
        <v>33</v>
      </c>
      <c r="F52" s="74">
        <f t="shared" si="0"/>
        <v>0</v>
      </c>
      <c r="G52" s="3">
        <f t="shared" si="2"/>
        <v>2</v>
      </c>
      <c r="H52" s="20"/>
      <c r="I52" s="4"/>
    </row>
    <row r="53" ht="17.4" spans="1:9">
      <c r="A53" s="19"/>
      <c r="B53" s="3">
        <v>51</v>
      </c>
      <c r="C53" s="62" t="s">
        <v>127</v>
      </c>
      <c r="D53" s="18">
        <v>0</v>
      </c>
      <c r="E53" s="62">
        <v>33</v>
      </c>
      <c r="F53" s="74">
        <f t="shared" si="0"/>
        <v>0</v>
      </c>
      <c r="G53" s="3">
        <f t="shared" si="2"/>
        <v>2</v>
      </c>
      <c r="H53" s="77"/>
      <c r="I53" s="4"/>
    </row>
    <row r="54" ht="17.4" spans="1:9">
      <c r="A54" s="19"/>
      <c r="B54" s="3">
        <v>52</v>
      </c>
      <c r="C54" s="62" t="s">
        <v>131</v>
      </c>
      <c r="D54" s="18">
        <v>0</v>
      </c>
      <c r="E54" s="62">
        <v>33</v>
      </c>
      <c r="F54" s="74">
        <f t="shared" si="0"/>
        <v>0</v>
      </c>
      <c r="G54" s="3">
        <f t="shared" si="2"/>
        <v>2</v>
      </c>
      <c r="H54" s="77"/>
      <c r="I54" s="4"/>
    </row>
    <row r="55" ht="17.4" spans="1:9">
      <c r="A55" s="19"/>
      <c r="B55" s="6">
        <v>53</v>
      </c>
      <c r="C55" s="78" t="s">
        <v>134</v>
      </c>
      <c r="D55" s="79">
        <v>1</v>
      </c>
      <c r="E55" s="78">
        <v>34</v>
      </c>
      <c r="F55" s="80">
        <f t="shared" si="0"/>
        <v>0.0294117647058824</v>
      </c>
      <c r="G55" s="6">
        <f t="shared" si="2"/>
        <v>1</v>
      </c>
      <c r="H55" s="81"/>
      <c r="I55" s="4"/>
    </row>
    <row r="56" ht="17.4" spans="1:9">
      <c r="A56" s="18" t="s">
        <v>4</v>
      </c>
      <c r="B56" s="3">
        <v>54</v>
      </c>
      <c r="C56" s="3" t="s">
        <v>501</v>
      </c>
      <c r="D56" s="3">
        <v>0</v>
      </c>
      <c r="E56" s="3" t="s">
        <v>502</v>
      </c>
      <c r="F56" s="74">
        <f t="shared" ref="F56:F96" si="3">IFERROR(D56/E56,"")</f>
        <v>0</v>
      </c>
      <c r="G56" s="3">
        <f>RANK(F56,$F$56:$F$96)</f>
        <v>2</v>
      </c>
      <c r="H56" s="3"/>
      <c r="I56" s="4"/>
    </row>
    <row r="57" ht="17.4" spans="1:9">
      <c r="A57" s="19"/>
      <c r="B57" s="3">
        <v>55</v>
      </c>
      <c r="C57" s="3" t="s">
        <v>503</v>
      </c>
      <c r="D57" s="3">
        <v>0</v>
      </c>
      <c r="E57" s="3" t="s">
        <v>504</v>
      </c>
      <c r="F57" s="74">
        <f t="shared" si="3"/>
        <v>0</v>
      </c>
      <c r="G57" s="3">
        <f t="shared" ref="G57:G96" si="4">RANK(F57,$F$56:$F$96)</f>
        <v>2</v>
      </c>
      <c r="H57" s="3"/>
      <c r="I57" s="4"/>
    </row>
    <row r="58" ht="17.4" spans="1:9">
      <c r="A58" s="19"/>
      <c r="B58" s="3">
        <v>56</v>
      </c>
      <c r="C58" s="3" t="s">
        <v>505</v>
      </c>
      <c r="D58" s="3">
        <v>0</v>
      </c>
      <c r="E58" s="3" t="s">
        <v>506</v>
      </c>
      <c r="F58" s="74">
        <f t="shared" si="3"/>
        <v>0</v>
      </c>
      <c r="G58" s="3">
        <f t="shared" si="4"/>
        <v>2</v>
      </c>
      <c r="H58" s="3"/>
      <c r="I58" s="4"/>
    </row>
    <row r="59" ht="17.4" spans="1:9">
      <c r="A59" s="19"/>
      <c r="B59" s="3">
        <v>57</v>
      </c>
      <c r="C59" s="3" t="s">
        <v>507</v>
      </c>
      <c r="D59" s="3">
        <v>0</v>
      </c>
      <c r="E59" s="3" t="s">
        <v>508</v>
      </c>
      <c r="F59" s="74">
        <f t="shared" si="3"/>
        <v>0</v>
      </c>
      <c r="G59" s="3">
        <f t="shared" si="4"/>
        <v>2</v>
      </c>
      <c r="H59" s="3"/>
      <c r="I59" s="4"/>
    </row>
    <row r="60" ht="17.4" spans="1:9">
      <c r="A60" s="19"/>
      <c r="B60" s="3">
        <v>58</v>
      </c>
      <c r="C60" s="3" t="s">
        <v>509</v>
      </c>
      <c r="D60" s="3">
        <v>0</v>
      </c>
      <c r="E60" s="3" t="s">
        <v>510</v>
      </c>
      <c r="F60" s="74">
        <f t="shared" si="3"/>
        <v>0</v>
      </c>
      <c r="G60" s="3">
        <f t="shared" si="4"/>
        <v>2</v>
      </c>
      <c r="H60" s="3"/>
      <c r="I60" s="4"/>
    </row>
    <row r="61" ht="17.4" spans="1:9">
      <c r="A61" s="19"/>
      <c r="B61" s="3">
        <v>59</v>
      </c>
      <c r="C61" s="3" t="s">
        <v>511</v>
      </c>
      <c r="D61" s="3">
        <v>0</v>
      </c>
      <c r="E61" s="3" t="s">
        <v>512</v>
      </c>
      <c r="F61" s="74">
        <f t="shared" si="3"/>
        <v>0</v>
      </c>
      <c r="G61" s="3">
        <f t="shared" si="4"/>
        <v>2</v>
      </c>
      <c r="H61" s="3"/>
      <c r="I61" s="4"/>
    </row>
    <row r="62" ht="17.4" spans="1:9">
      <c r="A62" s="19"/>
      <c r="B62" s="3">
        <v>60</v>
      </c>
      <c r="C62" s="3" t="s">
        <v>513</v>
      </c>
      <c r="D62" s="3">
        <v>0</v>
      </c>
      <c r="E62" s="3" t="s">
        <v>514</v>
      </c>
      <c r="F62" s="74">
        <f t="shared" si="3"/>
        <v>0</v>
      </c>
      <c r="G62" s="3">
        <f t="shared" si="4"/>
        <v>2</v>
      </c>
      <c r="H62" s="3"/>
      <c r="I62" s="4"/>
    </row>
    <row r="63" ht="17.4" spans="1:9">
      <c r="A63" s="19"/>
      <c r="B63" s="3">
        <v>61</v>
      </c>
      <c r="C63" s="3" t="s">
        <v>515</v>
      </c>
      <c r="D63" s="3">
        <v>0</v>
      </c>
      <c r="E63" s="3" t="s">
        <v>516</v>
      </c>
      <c r="F63" s="74">
        <f t="shared" si="3"/>
        <v>0</v>
      </c>
      <c r="G63" s="3">
        <f t="shared" si="4"/>
        <v>2</v>
      </c>
      <c r="H63" s="3"/>
      <c r="I63" s="4"/>
    </row>
    <row r="64" ht="17.4" spans="1:9">
      <c r="A64" s="19"/>
      <c r="B64" s="3">
        <v>62</v>
      </c>
      <c r="C64" s="3" t="s">
        <v>517</v>
      </c>
      <c r="D64" s="3">
        <v>0</v>
      </c>
      <c r="E64" s="3" t="s">
        <v>518</v>
      </c>
      <c r="F64" s="74">
        <f t="shared" si="3"/>
        <v>0</v>
      </c>
      <c r="G64" s="3">
        <f t="shared" si="4"/>
        <v>2</v>
      </c>
      <c r="H64" s="3"/>
      <c r="I64" s="4"/>
    </row>
    <row r="65" ht="17.4" spans="1:9">
      <c r="A65" s="19"/>
      <c r="B65" s="3">
        <v>63</v>
      </c>
      <c r="C65" s="3" t="s">
        <v>519</v>
      </c>
      <c r="D65" s="3">
        <v>0</v>
      </c>
      <c r="E65" s="3" t="s">
        <v>512</v>
      </c>
      <c r="F65" s="74">
        <f t="shared" si="3"/>
        <v>0</v>
      </c>
      <c r="G65" s="3">
        <f t="shared" si="4"/>
        <v>2</v>
      </c>
      <c r="H65" s="3"/>
      <c r="I65" s="4"/>
    </row>
    <row r="66" ht="17.4" spans="1:9">
      <c r="A66" s="19"/>
      <c r="B66" s="3">
        <v>64</v>
      </c>
      <c r="C66" s="3" t="s">
        <v>520</v>
      </c>
      <c r="D66" s="3">
        <v>0</v>
      </c>
      <c r="E66" s="3" t="s">
        <v>521</v>
      </c>
      <c r="F66" s="74">
        <f t="shared" si="3"/>
        <v>0</v>
      </c>
      <c r="G66" s="3">
        <f t="shared" si="4"/>
        <v>2</v>
      </c>
      <c r="H66" s="3"/>
      <c r="I66" s="4"/>
    </row>
    <row r="67" ht="17.4" spans="1:9">
      <c r="A67" s="19"/>
      <c r="B67" s="3">
        <v>65</v>
      </c>
      <c r="C67" s="3" t="s">
        <v>137</v>
      </c>
      <c r="D67" s="3">
        <v>0</v>
      </c>
      <c r="E67" s="3" t="s">
        <v>522</v>
      </c>
      <c r="F67" s="74">
        <f t="shared" si="3"/>
        <v>0</v>
      </c>
      <c r="G67" s="3">
        <f t="shared" si="4"/>
        <v>2</v>
      </c>
      <c r="H67" s="3"/>
      <c r="I67" s="4"/>
    </row>
    <row r="68" ht="17.4" spans="1:9">
      <c r="A68" s="19"/>
      <c r="B68" s="3">
        <v>66</v>
      </c>
      <c r="C68" s="3" t="s">
        <v>523</v>
      </c>
      <c r="D68" s="3">
        <v>0</v>
      </c>
      <c r="E68" s="3" t="s">
        <v>522</v>
      </c>
      <c r="F68" s="74">
        <f t="shared" si="3"/>
        <v>0</v>
      </c>
      <c r="G68" s="3">
        <f t="shared" si="4"/>
        <v>2</v>
      </c>
      <c r="H68" s="3"/>
      <c r="I68" s="4"/>
    </row>
    <row r="69" ht="17.4" spans="1:9">
      <c r="A69" s="19"/>
      <c r="B69" s="3">
        <v>67</v>
      </c>
      <c r="C69" s="3" t="s">
        <v>524</v>
      </c>
      <c r="D69" s="3">
        <v>0</v>
      </c>
      <c r="E69" s="3" t="s">
        <v>525</v>
      </c>
      <c r="F69" s="74">
        <f t="shared" si="3"/>
        <v>0</v>
      </c>
      <c r="G69" s="3">
        <f t="shared" si="4"/>
        <v>2</v>
      </c>
      <c r="H69" s="3"/>
      <c r="I69" s="4"/>
    </row>
    <row r="70" ht="17.4" spans="1:9">
      <c r="A70" s="19"/>
      <c r="B70" s="3">
        <v>68</v>
      </c>
      <c r="C70" s="3" t="s">
        <v>526</v>
      </c>
      <c r="D70" s="3">
        <v>0</v>
      </c>
      <c r="E70" s="3" t="s">
        <v>527</v>
      </c>
      <c r="F70" s="74">
        <f t="shared" si="3"/>
        <v>0</v>
      </c>
      <c r="G70" s="3">
        <f t="shared" si="4"/>
        <v>2</v>
      </c>
      <c r="H70" s="3"/>
      <c r="I70" s="4"/>
    </row>
    <row r="71" ht="17.4" spans="1:9">
      <c r="A71" s="19"/>
      <c r="B71" s="3">
        <v>69</v>
      </c>
      <c r="C71" s="3" t="s">
        <v>528</v>
      </c>
      <c r="D71" s="3">
        <v>0</v>
      </c>
      <c r="E71" s="3" t="s">
        <v>504</v>
      </c>
      <c r="F71" s="74">
        <f t="shared" si="3"/>
        <v>0</v>
      </c>
      <c r="G71" s="3">
        <f t="shared" si="4"/>
        <v>2</v>
      </c>
      <c r="H71" s="3"/>
      <c r="I71" s="4"/>
    </row>
    <row r="72" ht="17.4" spans="1:9">
      <c r="A72" s="19"/>
      <c r="B72" s="3">
        <v>70</v>
      </c>
      <c r="C72" s="3" t="s">
        <v>529</v>
      </c>
      <c r="D72" s="3">
        <v>0</v>
      </c>
      <c r="E72" s="3" t="s">
        <v>530</v>
      </c>
      <c r="F72" s="74">
        <f t="shared" si="3"/>
        <v>0</v>
      </c>
      <c r="G72" s="3">
        <f t="shared" si="4"/>
        <v>2</v>
      </c>
      <c r="H72" s="3"/>
      <c r="I72" s="4"/>
    </row>
    <row r="73" ht="17.4" spans="1:9">
      <c r="A73" s="19"/>
      <c r="B73" s="3">
        <v>71</v>
      </c>
      <c r="C73" s="3" t="s">
        <v>531</v>
      </c>
      <c r="D73" s="3">
        <v>0</v>
      </c>
      <c r="E73" s="3" t="s">
        <v>530</v>
      </c>
      <c r="F73" s="74">
        <f t="shared" si="3"/>
        <v>0</v>
      </c>
      <c r="G73" s="3">
        <f t="shared" si="4"/>
        <v>2</v>
      </c>
      <c r="H73" s="3"/>
      <c r="I73" s="4"/>
    </row>
    <row r="74" ht="17.4" spans="1:9">
      <c r="A74" s="19"/>
      <c r="B74" s="3">
        <v>72</v>
      </c>
      <c r="C74" s="3" t="s">
        <v>532</v>
      </c>
      <c r="D74" s="3">
        <v>0</v>
      </c>
      <c r="E74" s="3" t="s">
        <v>533</v>
      </c>
      <c r="F74" s="74">
        <f t="shared" si="3"/>
        <v>0</v>
      </c>
      <c r="G74" s="3">
        <f t="shared" si="4"/>
        <v>2</v>
      </c>
      <c r="H74" s="3"/>
      <c r="I74" s="4"/>
    </row>
    <row r="75" ht="17.4" spans="1:9">
      <c r="A75" s="19"/>
      <c r="B75" s="3">
        <v>73</v>
      </c>
      <c r="C75" s="3" t="s">
        <v>143</v>
      </c>
      <c r="D75" s="3">
        <v>0</v>
      </c>
      <c r="E75" s="3" t="s">
        <v>534</v>
      </c>
      <c r="F75" s="74">
        <f t="shared" si="3"/>
        <v>0</v>
      </c>
      <c r="G75" s="3">
        <f t="shared" si="4"/>
        <v>2</v>
      </c>
      <c r="H75" s="3"/>
      <c r="I75" s="4"/>
    </row>
    <row r="76" ht="17.4" spans="1:9">
      <c r="A76" s="19"/>
      <c r="B76" s="3">
        <v>74</v>
      </c>
      <c r="C76" s="3" t="s">
        <v>535</v>
      </c>
      <c r="D76" s="3">
        <v>0</v>
      </c>
      <c r="E76" s="3" t="s">
        <v>534</v>
      </c>
      <c r="F76" s="74">
        <f t="shared" si="3"/>
        <v>0</v>
      </c>
      <c r="G76" s="3">
        <f t="shared" si="4"/>
        <v>2</v>
      </c>
      <c r="H76" s="3"/>
      <c r="I76" s="4"/>
    </row>
    <row r="77" ht="17.4" spans="1:9">
      <c r="A77" s="19"/>
      <c r="B77" s="3">
        <v>75</v>
      </c>
      <c r="C77" s="3" t="s">
        <v>536</v>
      </c>
      <c r="D77" s="3">
        <v>0</v>
      </c>
      <c r="E77" s="3" t="s">
        <v>522</v>
      </c>
      <c r="F77" s="74">
        <f t="shared" si="3"/>
        <v>0</v>
      </c>
      <c r="G77" s="3">
        <f t="shared" si="4"/>
        <v>2</v>
      </c>
      <c r="H77" s="3"/>
      <c r="I77" s="4"/>
    </row>
    <row r="78" ht="17.4" spans="1:9">
      <c r="A78" s="19"/>
      <c r="B78" s="3">
        <v>76</v>
      </c>
      <c r="C78" s="3" t="s">
        <v>537</v>
      </c>
      <c r="D78" s="3">
        <v>0</v>
      </c>
      <c r="E78" s="3" t="s">
        <v>522</v>
      </c>
      <c r="F78" s="74">
        <f t="shared" si="3"/>
        <v>0</v>
      </c>
      <c r="G78" s="3">
        <f t="shared" si="4"/>
        <v>2</v>
      </c>
      <c r="H78" s="3"/>
      <c r="I78" s="4"/>
    </row>
    <row r="79" ht="17.4" spans="1:9">
      <c r="A79" s="19"/>
      <c r="B79" s="3">
        <v>77</v>
      </c>
      <c r="C79" s="3" t="s">
        <v>538</v>
      </c>
      <c r="D79" s="3">
        <v>0</v>
      </c>
      <c r="E79" s="3" t="s">
        <v>510</v>
      </c>
      <c r="F79" s="74">
        <f t="shared" si="3"/>
        <v>0</v>
      </c>
      <c r="G79" s="3">
        <f t="shared" si="4"/>
        <v>2</v>
      </c>
      <c r="H79" s="3"/>
      <c r="I79" s="4"/>
    </row>
    <row r="80" ht="17.4" spans="1:9">
      <c r="A80" s="19"/>
      <c r="B80" s="3">
        <v>78</v>
      </c>
      <c r="C80" s="3" t="s">
        <v>539</v>
      </c>
      <c r="D80" s="3">
        <v>0</v>
      </c>
      <c r="E80" s="3" t="s">
        <v>527</v>
      </c>
      <c r="F80" s="74">
        <f t="shared" si="3"/>
        <v>0</v>
      </c>
      <c r="G80" s="3">
        <f t="shared" si="4"/>
        <v>2</v>
      </c>
      <c r="H80" s="3"/>
      <c r="I80" s="4"/>
    </row>
    <row r="81" ht="17.4" spans="1:9">
      <c r="A81" s="19"/>
      <c r="B81" s="6">
        <v>79</v>
      </c>
      <c r="C81" s="6" t="s">
        <v>161</v>
      </c>
      <c r="D81" s="6">
        <v>4</v>
      </c>
      <c r="E81" s="6" t="s">
        <v>527</v>
      </c>
      <c r="F81" s="75">
        <f t="shared" si="3"/>
        <v>0.0975609756097561</v>
      </c>
      <c r="G81" s="6">
        <f t="shared" si="4"/>
        <v>1</v>
      </c>
      <c r="H81" s="6"/>
      <c r="I81" s="4"/>
    </row>
    <row r="82" ht="17.4" spans="1:9">
      <c r="A82" s="19"/>
      <c r="B82" s="3">
        <v>80</v>
      </c>
      <c r="C82" s="3" t="s">
        <v>180</v>
      </c>
      <c r="D82" s="3">
        <v>0</v>
      </c>
      <c r="E82" s="3" t="s">
        <v>540</v>
      </c>
      <c r="F82" s="74">
        <f t="shared" si="3"/>
        <v>0</v>
      </c>
      <c r="G82" s="3">
        <f t="shared" si="4"/>
        <v>2</v>
      </c>
      <c r="H82" s="82"/>
      <c r="I82" s="4"/>
    </row>
    <row r="83" ht="17.4" spans="1:9">
      <c r="A83" s="19"/>
      <c r="B83" s="3">
        <v>81</v>
      </c>
      <c r="C83" s="3" t="s">
        <v>541</v>
      </c>
      <c r="D83" s="3">
        <v>0</v>
      </c>
      <c r="E83" s="3" t="s">
        <v>530</v>
      </c>
      <c r="F83" s="74">
        <f t="shared" si="3"/>
        <v>0</v>
      </c>
      <c r="G83" s="3">
        <f t="shared" si="4"/>
        <v>2</v>
      </c>
      <c r="H83" s="82"/>
      <c r="I83" s="4"/>
    </row>
    <row r="84" ht="17.4" spans="1:9">
      <c r="A84" s="19"/>
      <c r="B84" s="3">
        <v>82</v>
      </c>
      <c r="C84" s="3" t="s">
        <v>542</v>
      </c>
      <c r="D84" s="3">
        <v>0</v>
      </c>
      <c r="E84" s="3" t="s">
        <v>543</v>
      </c>
      <c r="F84" s="74">
        <f t="shared" si="3"/>
        <v>0</v>
      </c>
      <c r="G84" s="3">
        <f t="shared" si="4"/>
        <v>2</v>
      </c>
      <c r="H84" s="82"/>
      <c r="I84" s="4"/>
    </row>
    <row r="85" ht="17.4" spans="1:9">
      <c r="A85" s="19"/>
      <c r="B85" s="3">
        <v>83</v>
      </c>
      <c r="C85" s="3" t="s">
        <v>168</v>
      </c>
      <c r="D85" s="3">
        <v>0</v>
      </c>
      <c r="E85" s="3" t="s">
        <v>512</v>
      </c>
      <c r="F85" s="74">
        <f t="shared" si="3"/>
        <v>0</v>
      </c>
      <c r="G85" s="3">
        <f t="shared" si="4"/>
        <v>2</v>
      </c>
      <c r="H85" s="82"/>
      <c r="I85" s="4"/>
    </row>
    <row r="86" ht="17.4" spans="1:9">
      <c r="A86" s="19"/>
      <c r="B86" s="3">
        <v>84</v>
      </c>
      <c r="C86" s="3" t="s">
        <v>182</v>
      </c>
      <c r="D86" s="3">
        <v>0</v>
      </c>
      <c r="E86" s="3" t="s">
        <v>534</v>
      </c>
      <c r="F86" s="74">
        <f t="shared" si="3"/>
        <v>0</v>
      </c>
      <c r="G86" s="3">
        <f t="shared" si="4"/>
        <v>2</v>
      </c>
      <c r="H86" s="82"/>
      <c r="I86" s="4"/>
    </row>
    <row r="87" ht="17.4" spans="1:9">
      <c r="A87" s="19"/>
      <c r="B87" s="3">
        <v>85</v>
      </c>
      <c r="C87" s="3" t="s">
        <v>544</v>
      </c>
      <c r="D87" s="3">
        <v>0</v>
      </c>
      <c r="E87" s="3" t="s">
        <v>534</v>
      </c>
      <c r="F87" s="74">
        <f t="shared" si="3"/>
        <v>0</v>
      </c>
      <c r="G87" s="3">
        <f t="shared" si="4"/>
        <v>2</v>
      </c>
      <c r="H87" s="83"/>
      <c r="I87" s="4"/>
    </row>
    <row r="88" ht="17.4" spans="1:9">
      <c r="A88" s="19"/>
      <c r="B88" s="3">
        <v>86</v>
      </c>
      <c r="C88" s="3" t="s">
        <v>206</v>
      </c>
      <c r="D88" s="3">
        <v>0</v>
      </c>
      <c r="E88" s="3">
        <v>34</v>
      </c>
      <c r="F88" s="74">
        <f t="shared" si="3"/>
        <v>0</v>
      </c>
      <c r="G88" s="3">
        <f t="shared" si="4"/>
        <v>2</v>
      </c>
      <c r="H88" s="20"/>
      <c r="I88" s="4"/>
    </row>
    <row r="89" ht="17.4" spans="1:9">
      <c r="A89" s="19"/>
      <c r="B89" s="3">
        <v>87</v>
      </c>
      <c r="C89" s="3" t="s">
        <v>192</v>
      </c>
      <c r="D89" s="3">
        <v>0</v>
      </c>
      <c r="E89" s="3">
        <v>33</v>
      </c>
      <c r="F89" s="74">
        <f t="shared" si="3"/>
        <v>0</v>
      </c>
      <c r="G89" s="3">
        <f t="shared" si="4"/>
        <v>2</v>
      </c>
      <c r="H89" s="20"/>
      <c r="I89" s="4"/>
    </row>
    <row r="90" ht="17.4" spans="1:9">
      <c r="A90" s="19"/>
      <c r="B90" s="3">
        <v>88</v>
      </c>
      <c r="C90" s="3" t="s">
        <v>545</v>
      </c>
      <c r="D90" s="3">
        <v>0</v>
      </c>
      <c r="E90" s="3">
        <v>45</v>
      </c>
      <c r="F90" s="74">
        <f t="shared" si="3"/>
        <v>0</v>
      </c>
      <c r="G90" s="3">
        <f t="shared" si="4"/>
        <v>2</v>
      </c>
      <c r="H90" s="20"/>
      <c r="I90" s="4"/>
    </row>
    <row r="91" ht="17.4" spans="1:9">
      <c r="A91" s="19"/>
      <c r="B91" s="3">
        <v>89</v>
      </c>
      <c r="C91" s="3" t="s">
        <v>546</v>
      </c>
      <c r="D91" s="3">
        <v>0</v>
      </c>
      <c r="E91" s="3">
        <v>45</v>
      </c>
      <c r="F91" s="74">
        <f t="shared" si="3"/>
        <v>0</v>
      </c>
      <c r="G91" s="3">
        <f t="shared" si="4"/>
        <v>2</v>
      </c>
      <c r="H91" s="20"/>
      <c r="I91" s="4"/>
    </row>
    <row r="92" ht="17.4" spans="1:9">
      <c r="A92" s="19"/>
      <c r="B92" s="3">
        <v>90</v>
      </c>
      <c r="C92" s="3" t="s">
        <v>185</v>
      </c>
      <c r="D92" s="3">
        <v>0</v>
      </c>
      <c r="E92" s="3">
        <v>40</v>
      </c>
      <c r="F92" s="74">
        <f t="shared" si="3"/>
        <v>0</v>
      </c>
      <c r="G92" s="3">
        <f t="shared" si="4"/>
        <v>2</v>
      </c>
      <c r="H92" s="20"/>
      <c r="I92" s="4"/>
    </row>
    <row r="93" ht="17.4" spans="1:9">
      <c r="A93" s="19"/>
      <c r="B93" s="3">
        <v>91</v>
      </c>
      <c r="C93" s="3" t="s">
        <v>547</v>
      </c>
      <c r="D93" s="3">
        <v>0</v>
      </c>
      <c r="E93" s="3">
        <v>50</v>
      </c>
      <c r="F93" s="74">
        <f t="shared" si="3"/>
        <v>0</v>
      </c>
      <c r="G93" s="3">
        <f t="shared" si="4"/>
        <v>2</v>
      </c>
      <c r="H93" s="20"/>
      <c r="I93" s="4"/>
    </row>
    <row r="94" ht="17.4" spans="1:9">
      <c r="A94" s="19"/>
      <c r="B94" s="3">
        <v>92</v>
      </c>
      <c r="C94" s="3" t="s">
        <v>548</v>
      </c>
      <c r="D94" s="3">
        <v>0</v>
      </c>
      <c r="E94" s="3">
        <v>45</v>
      </c>
      <c r="F94" s="74">
        <f t="shared" si="3"/>
        <v>0</v>
      </c>
      <c r="G94" s="3">
        <f t="shared" si="4"/>
        <v>2</v>
      </c>
      <c r="H94" s="20"/>
      <c r="I94" s="4"/>
    </row>
    <row r="95" ht="17.4" spans="1:9">
      <c r="A95" s="19"/>
      <c r="B95" s="3">
        <v>93</v>
      </c>
      <c r="C95" s="3" t="s">
        <v>211</v>
      </c>
      <c r="D95" s="3">
        <v>0</v>
      </c>
      <c r="E95" s="3">
        <v>45</v>
      </c>
      <c r="F95" s="74">
        <f t="shared" si="3"/>
        <v>0</v>
      </c>
      <c r="G95" s="3">
        <f t="shared" si="4"/>
        <v>2</v>
      </c>
      <c r="H95" s="20"/>
      <c r="I95" s="4"/>
    </row>
    <row r="96" ht="17.4" spans="1:9">
      <c r="A96" s="21"/>
      <c r="B96" s="3">
        <v>94</v>
      </c>
      <c r="C96" s="3" t="s">
        <v>549</v>
      </c>
      <c r="D96" s="3">
        <v>0</v>
      </c>
      <c r="E96" s="3">
        <v>45</v>
      </c>
      <c r="F96" s="74">
        <f t="shared" si="3"/>
        <v>0</v>
      </c>
      <c r="G96" s="3">
        <f t="shared" si="4"/>
        <v>2</v>
      </c>
      <c r="H96" s="20"/>
      <c r="I96" s="4"/>
    </row>
    <row r="97" ht="17.4" spans="1:9">
      <c r="A97" s="18" t="s">
        <v>5</v>
      </c>
      <c r="B97" s="3">
        <v>95</v>
      </c>
      <c r="C97" s="3" t="s">
        <v>550</v>
      </c>
      <c r="D97" s="3">
        <v>0</v>
      </c>
      <c r="E97" s="3">
        <v>40</v>
      </c>
      <c r="F97" s="84">
        <f t="shared" ref="F97:F141" si="5">D97/E97</f>
        <v>0</v>
      </c>
      <c r="G97" s="3">
        <f>RANK(F97,$F$97:$F$138)</f>
        <v>1</v>
      </c>
      <c r="H97" s="3"/>
      <c r="I97" s="4"/>
    </row>
    <row r="98" ht="17.4" spans="1:9">
      <c r="A98" s="19"/>
      <c r="B98" s="3">
        <v>96</v>
      </c>
      <c r="C98" s="3" t="s">
        <v>551</v>
      </c>
      <c r="D98" s="3">
        <v>0</v>
      </c>
      <c r="E98" s="3">
        <v>38</v>
      </c>
      <c r="F98" s="84">
        <f t="shared" si="5"/>
        <v>0</v>
      </c>
      <c r="G98" s="3">
        <f t="shared" ref="G98:G138" si="6">RANK(F98,$F$97:$F$138)</f>
        <v>1</v>
      </c>
      <c r="H98" s="3"/>
      <c r="I98" s="4"/>
    </row>
    <row r="99" ht="17.4" spans="1:9">
      <c r="A99" s="19"/>
      <c r="B99" s="3">
        <v>97</v>
      </c>
      <c r="C99" s="3" t="s">
        <v>552</v>
      </c>
      <c r="D99" s="3">
        <v>0</v>
      </c>
      <c r="E99" s="3">
        <v>35</v>
      </c>
      <c r="F99" s="84">
        <f t="shared" si="5"/>
        <v>0</v>
      </c>
      <c r="G99" s="3">
        <f t="shared" si="6"/>
        <v>1</v>
      </c>
      <c r="H99" s="3"/>
      <c r="I99" s="4"/>
    </row>
    <row r="100" ht="17.4" spans="1:9">
      <c r="A100" s="19"/>
      <c r="B100" s="3">
        <v>98</v>
      </c>
      <c r="C100" s="3" t="s">
        <v>553</v>
      </c>
      <c r="D100" s="3">
        <v>0</v>
      </c>
      <c r="E100" s="3">
        <v>34</v>
      </c>
      <c r="F100" s="84">
        <f t="shared" si="5"/>
        <v>0</v>
      </c>
      <c r="G100" s="3">
        <f t="shared" si="6"/>
        <v>1</v>
      </c>
      <c r="H100" s="3"/>
      <c r="I100" s="4"/>
    </row>
    <row r="101" ht="17.4" spans="1:9">
      <c r="A101" s="19"/>
      <c r="B101" s="3">
        <v>99</v>
      </c>
      <c r="C101" s="3" t="s">
        <v>554</v>
      </c>
      <c r="D101" s="3">
        <v>0</v>
      </c>
      <c r="E101" s="3">
        <v>55</v>
      </c>
      <c r="F101" s="84">
        <f t="shared" si="5"/>
        <v>0</v>
      </c>
      <c r="G101" s="3">
        <f t="shared" si="6"/>
        <v>1</v>
      </c>
      <c r="H101" s="3"/>
      <c r="I101" s="4"/>
    </row>
    <row r="102" ht="17.4" spans="1:9">
      <c r="A102" s="19"/>
      <c r="B102" s="3">
        <v>100</v>
      </c>
      <c r="C102" s="3" t="s">
        <v>555</v>
      </c>
      <c r="D102" s="3">
        <v>0</v>
      </c>
      <c r="E102" s="3">
        <v>37</v>
      </c>
      <c r="F102" s="84">
        <f t="shared" si="5"/>
        <v>0</v>
      </c>
      <c r="G102" s="3">
        <f t="shared" si="6"/>
        <v>1</v>
      </c>
      <c r="H102" s="3"/>
      <c r="I102" s="4"/>
    </row>
    <row r="103" ht="17.4" spans="1:9">
      <c r="A103" s="19"/>
      <c r="B103" s="3">
        <v>101</v>
      </c>
      <c r="C103" s="3" t="s">
        <v>556</v>
      </c>
      <c r="D103" s="3">
        <v>0</v>
      </c>
      <c r="E103" s="3">
        <v>33</v>
      </c>
      <c r="F103" s="84">
        <f t="shared" si="5"/>
        <v>0</v>
      </c>
      <c r="G103" s="3">
        <f t="shared" si="6"/>
        <v>1</v>
      </c>
      <c r="H103" s="3"/>
      <c r="I103" s="4"/>
    </row>
    <row r="104" ht="17.4" spans="1:9">
      <c r="A104" s="19"/>
      <c r="B104" s="3">
        <v>102</v>
      </c>
      <c r="C104" s="3" t="s">
        <v>557</v>
      </c>
      <c r="D104" s="3">
        <v>0</v>
      </c>
      <c r="E104" s="3">
        <v>30</v>
      </c>
      <c r="F104" s="84">
        <f t="shared" si="5"/>
        <v>0</v>
      </c>
      <c r="G104" s="3">
        <f t="shared" si="6"/>
        <v>1</v>
      </c>
      <c r="H104" s="3"/>
      <c r="I104" s="4"/>
    </row>
    <row r="105" ht="17.4" spans="1:9">
      <c r="A105" s="19"/>
      <c r="B105" s="3">
        <v>103</v>
      </c>
      <c r="C105" s="3" t="s">
        <v>558</v>
      </c>
      <c r="D105" s="3">
        <v>0</v>
      </c>
      <c r="E105" s="3">
        <v>33</v>
      </c>
      <c r="F105" s="84">
        <f t="shared" si="5"/>
        <v>0</v>
      </c>
      <c r="G105" s="3">
        <f t="shared" si="6"/>
        <v>1</v>
      </c>
      <c r="H105" s="3"/>
      <c r="I105" s="4"/>
    </row>
    <row r="106" ht="17.4" spans="1:9">
      <c r="A106" s="19"/>
      <c r="B106" s="3">
        <v>104</v>
      </c>
      <c r="C106" s="3" t="s">
        <v>559</v>
      </c>
      <c r="D106" s="3">
        <v>0</v>
      </c>
      <c r="E106" s="3">
        <v>28</v>
      </c>
      <c r="F106" s="84">
        <f t="shared" si="5"/>
        <v>0</v>
      </c>
      <c r="G106" s="3">
        <f t="shared" si="6"/>
        <v>1</v>
      </c>
      <c r="H106" s="3"/>
      <c r="I106" s="4"/>
    </row>
    <row r="107" ht="17.4" spans="1:9">
      <c r="A107" s="19"/>
      <c r="B107" s="3">
        <v>105</v>
      </c>
      <c r="C107" s="3" t="s">
        <v>560</v>
      </c>
      <c r="D107" s="3">
        <v>0</v>
      </c>
      <c r="E107" s="67">
        <v>31</v>
      </c>
      <c r="F107" s="84">
        <f t="shared" si="5"/>
        <v>0</v>
      </c>
      <c r="G107" s="3">
        <f t="shared" si="6"/>
        <v>1</v>
      </c>
      <c r="H107" s="3"/>
      <c r="I107" s="4"/>
    </row>
    <row r="108" ht="17.4" spans="1:9">
      <c r="A108" s="19"/>
      <c r="B108" s="3">
        <v>106</v>
      </c>
      <c r="C108" s="3" t="s">
        <v>561</v>
      </c>
      <c r="D108" s="3">
        <v>0</v>
      </c>
      <c r="E108" s="67">
        <v>36</v>
      </c>
      <c r="F108" s="84">
        <f t="shared" si="5"/>
        <v>0</v>
      </c>
      <c r="G108" s="3">
        <f t="shared" si="6"/>
        <v>1</v>
      </c>
      <c r="H108" s="3"/>
      <c r="I108" s="4"/>
    </row>
    <row r="109" ht="17.4" spans="1:9">
      <c r="A109" s="19"/>
      <c r="B109" s="3">
        <v>107</v>
      </c>
      <c r="C109" s="3" t="s">
        <v>562</v>
      </c>
      <c r="D109" s="3">
        <v>0</v>
      </c>
      <c r="E109" s="67">
        <v>35</v>
      </c>
      <c r="F109" s="84">
        <f t="shared" si="5"/>
        <v>0</v>
      </c>
      <c r="G109" s="3">
        <f t="shared" si="6"/>
        <v>1</v>
      </c>
      <c r="H109" s="3"/>
      <c r="I109" s="4"/>
    </row>
    <row r="110" ht="17.4" spans="1:9">
      <c r="A110" s="19"/>
      <c r="B110" s="3">
        <v>108</v>
      </c>
      <c r="C110" s="3" t="s">
        <v>563</v>
      </c>
      <c r="D110" s="3">
        <v>0</v>
      </c>
      <c r="E110" s="67">
        <v>37</v>
      </c>
      <c r="F110" s="84">
        <f t="shared" si="5"/>
        <v>0</v>
      </c>
      <c r="G110" s="3">
        <f t="shared" si="6"/>
        <v>1</v>
      </c>
      <c r="H110" s="3"/>
      <c r="I110" s="4"/>
    </row>
    <row r="111" ht="17.4" spans="1:9">
      <c r="A111" s="19"/>
      <c r="B111" s="3">
        <v>109</v>
      </c>
      <c r="C111" s="3" t="s">
        <v>564</v>
      </c>
      <c r="D111" s="3">
        <v>0</v>
      </c>
      <c r="E111" s="3">
        <v>36</v>
      </c>
      <c r="F111" s="84">
        <f t="shared" si="5"/>
        <v>0</v>
      </c>
      <c r="G111" s="3">
        <f t="shared" si="6"/>
        <v>1</v>
      </c>
      <c r="H111" s="3"/>
      <c r="I111" s="4"/>
    </row>
    <row r="112" ht="17.4" spans="1:9">
      <c r="A112" s="19"/>
      <c r="B112" s="3">
        <v>110</v>
      </c>
      <c r="C112" s="3" t="s">
        <v>565</v>
      </c>
      <c r="D112" s="3">
        <v>0</v>
      </c>
      <c r="E112" s="3">
        <v>29</v>
      </c>
      <c r="F112" s="84">
        <f t="shared" si="5"/>
        <v>0</v>
      </c>
      <c r="G112" s="3">
        <f t="shared" si="6"/>
        <v>1</v>
      </c>
      <c r="H112" s="3"/>
      <c r="I112" s="4"/>
    </row>
    <row r="113" ht="17.4" spans="1:9">
      <c r="A113" s="19"/>
      <c r="B113" s="3">
        <v>111</v>
      </c>
      <c r="C113" s="3" t="s">
        <v>566</v>
      </c>
      <c r="D113" s="3">
        <v>0</v>
      </c>
      <c r="E113" s="3">
        <v>35</v>
      </c>
      <c r="F113" s="84">
        <f t="shared" si="5"/>
        <v>0</v>
      </c>
      <c r="G113" s="3">
        <f t="shared" si="6"/>
        <v>1</v>
      </c>
      <c r="H113" s="3"/>
      <c r="I113" s="4"/>
    </row>
    <row r="114" ht="17.4" spans="1:9">
      <c r="A114" s="19"/>
      <c r="B114" s="3">
        <v>112</v>
      </c>
      <c r="C114" s="3" t="s">
        <v>567</v>
      </c>
      <c r="D114" s="3">
        <v>0</v>
      </c>
      <c r="E114" s="3">
        <v>10</v>
      </c>
      <c r="F114" s="84">
        <f t="shared" si="5"/>
        <v>0</v>
      </c>
      <c r="G114" s="3">
        <f t="shared" si="6"/>
        <v>1</v>
      </c>
      <c r="H114" s="3"/>
      <c r="I114" s="4"/>
    </row>
    <row r="115" ht="17.4" spans="1:9">
      <c r="A115" s="19"/>
      <c r="B115" s="3">
        <v>113</v>
      </c>
      <c r="C115" s="3" t="s">
        <v>568</v>
      </c>
      <c r="D115" s="3">
        <v>0</v>
      </c>
      <c r="E115" s="3">
        <v>10</v>
      </c>
      <c r="F115" s="84">
        <f t="shared" si="5"/>
        <v>0</v>
      </c>
      <c r="G115" s="3">
        <f t="shared" si="6"/>
        <v>1</v>
      </c>
      <c r="H115" s="3"/>
      <c r="I115" s="4"/>
    </row>
    <row r="116" ht="17.4" spans="1:9">
      <c r="A116" s="19"/>
      <c r="B116" s="3">
        <v>114</v>
      </c>
      <c r="C116" s="3" t="s">
        <v>569</v>
      </c>
      <c r="D116" s="3">
        <v>0</v>
      </c>
      <c r="E116" s="3">
        <v>9</v>
      </c>
      <c r="F116" s="84">
        <f t="shared" si="5"/>
        <v>0</v>
      </c>
      <c r="G116" s="3">
        <f t="shared" si="6"/>
        <v>1</v>
      </c>
      <c r="H116" s="3"/>
      <c r="I116" s="4"/>
    </row>
    <row r="117" ht="17.4" spans="1:9">
      <c r="A117" s="19"/>
      <c r="B117" s="3">
        <v>115</v>
      </c>
      <c r="C117" s="3" t="s">
        <v>570</v>
      </c>
      <c r="D117" s="3">
        <v>0</v>
      </c>
      <c r="E117" s="3">
        <v>41</v>
      </c>
      <c r="F117" s="84">
        <f t="shared" si="5"/>
        <v>0</v>
      </c>
      <c r="G117" s="3">
        <f t="shared" si="6"/>
        <v>1</v>
      </c>
      <c r="H117" s="3"/>
      <c r="I117" s="4"/>
    </row>
    <row r="118" ht="17.4" spans="1:9">
      <c r="A118" s="19"/>
      <c r="B118" s="3">
        <v>116</v>
      </c>
      <c r="C118" s="3" t="s">
        <v>571</v>
      </c>
      <c r="D118" s="3">
        <v>0</v>
      </c>
      <c r="E118" s="3">
        <v>38</v>
      </c>
      <c r="F118" s="84">
        <f t="shared" si="5"/>
        <v>0</v>
      </c>
      <c r="G118" s="3">
        <f t="shared" si="6"/>
        <v>1</v>
      </c>
      <c r="H118" s="3"/>
      <c r="I118" s="4"/>
    </row>
    <row r="119" ht="17.4" spans="1:9">
      <c r="A119" s="19"/>
      <c r="B119" s="3">
        <v>117</v>
      </c>
      <c r="C119" s="3" t="s">
        <v>572</v>
      </c>
      <c r="D119" s="3">
        <v>0</v>
      </c>
      <c r="E119" s="3">
        <v>29</v>
      </c>
      <c r="F119" s="84">
        <f t="shared" si="5"/>
        <v>0</v>
      </c>
      <c r="G119" s="3">
        <f t="shared" si="6"/>
        <v>1</v>
      </c>
      <c r="H119" s="3"/>
      <c r="I119" s="4"/>
    </row>
    <row r="120" ht="17.4" spans="1:9">
      <c r="A120" s="19"/>
      <c r="B120" s="3">
        <v>118</v>
      </c>
      <c r="C120" s="3" t="s">
        <v>573</v>
      </c>
      <c r="D120" s="3">
        <v>0</v>
      </c>
      <c r="E120" s="3">
        <v>37</v>
      </c>
      <c r="F120" s="84">
        <f t="shared" si="5"/>
        <v>0</v>
      </c>
      <c r="G120" s="3">
        <f t="shared" si="6"/>
        <v>1</v>
      </c>
      <c r="H120" s="3"/>
      <c r="I120" s="4"/>
    </row>
    <row r="121" ht="17.4" spans="1:9">
      <c r="A121" s="19"/>
      <c r="B121" s="3">
        <v>119</v>
      </c>
      <c r="C121" s="3" t="s">
        <v>574</v>
      </c>
      <c r="D121" s="3">
        <v>0</v>
      </c>
      <c r="E121" s="3">
        <v>36</v>
      </c>
      <c r="F121" s="84">
        <f t="shared" si="5"/>
        <v>0</v>
      </c>
      <c r="G121" s="3">
        <f t="shared" si="6"/>
        <v>1</v>
      </c>
      <c r="H121" s="3"/>
      <c r="I121" s="4"/>
    </row>
    <row r="122" ht="17.4" spans="1:9">
      <c r="A122" s="19"/>
      <c r="B122" s="3">
        <v>120</v>
      </c>
      <c r="C122" s="3" t="s">
        <v>575</v>
      </c>
      <c r="D122" s="3">
        <v>0</v>
      </c>
      <c r="E122" s="3">
        <v>29</v>
      </c>
      <c r="F122" s="84">
        <f t="shared" si="5"/>
        <v>0</v>
      </c>
      <c r="G122" s="3">
        <f t="shared" si="6"/>
        <v>1</v>
      </c>
      <c r="H122" s="3"/>
      <c r="I122" s="4"/>
    </row>
    <row r="123" ht="17.4" spans="1:9">
      <c r="A123" s="19"/>
      <c r="B123" s="3">
        <v>121</v>
      </c>
      <c r="C123" s="3" t="s">
        <v>576</v>
      </c>
      <c r="D123" s="3">
        <v>0</v>
      </c>
      <c r="E123" s="3">
        <v>34</v>
      </c>
      <c r="F123" s="84">
        <f t="shared" si="5"/>
        <v>0</v>
      </c>
      <c r="G123" s="3">
        <f t="shared" si="6"/>
        <v>1</v>
      </c>
      <c r="H123" s="3"/>
      <c r="I123" s="4"/>
    </row>
    <row r="124" ht="17.4" spans="1:9">
      <c r="A124" s="19"/>
      <c r="B124" s="3">
        <v>122</v>
      </c>
      <c r="C124" s="3" t="s">
        <v>577</v>
      </c>
      <c r="D124" s="3">
        <v>0</v>
      </c>
      <c r="E124" s="3">
        <v>42</v>
      </c>
      <c r="F124" s="84">
        <f t="shared" si="5"/>
        <v>0</v>
      </c>
      <c r="G124" s="3">
        <f t="shared" si="6"/>
        <v>1</v>
      </c>
      <c r="H124" s="3"/>
      <c r="I124" s="4"/>
    </row>
    <row r="125" ht="17.4" spans="1:9">
      <c r="A125" s="19"/>
      <c r="B125" s="3">
        <v>123</v>
      </c>
      <c r="C125" s="3" t="s">
        <v>578</v>
      </c>
      <c r="D125" s="3">
        <v>0</v>
      </c>
      <c r="E125" s="3">
        <v>42</v>
      </c>
      <c r="F125" s="84">
        <f t="shared" si="5"/>
        <v>0</v>
      </c>
      <c r="G125" s="3">
        <f t="shared" si="6"/>
        <v>1</v>
      </c>
      <c r="H125" s="3"/>
      <c r="I125" s="4"/>
    </row>
    <row r="126" ht="17.4" spans="1:9">
      <c r="A126" s="19"/>
      <c r="B126" s="3">
        <v>124</v>
      </c>
      <c r="C126" s="3" t="s">
        <v>579</v>
      </c>
      <c r="D126" s="3">
        <v>0</v>
      </c>
      <c r="E126" s="3">
        <v>45</v>
      </c>
      <c r="F126" s="84">
        <f t="shared" si="5"/>
        <v>0</v>
      </c>
      <c r="G126" s="3">
        <f t="shared" si="6"/>
        <v>1</v>
      </c>
      <c r="H126" s="3"/>
      <c r="I126" s="4"/>
    </row>
    <row r="127" ht="17.4" spans="1:9">
      <c r="A127" s="19"/>
      <c r="B127" s="3">
        <v>125</v>
      </c>
      <c r="C127" s="3" t="s">
        <v>580</v>
      </c>
      <c r="D127" s="3">
        <v>0</v>
      </c>
      <c r="E127" s="3">
        <v>44</v>
      </c>
      <c r="F127" s="84">
        <f t="shared" si="5"/>
        <v>0</v>
      </c>
      <c r="G127" s="3">
        <f t="shared" si="6"/>
        <v>1</v>
      </c>
      <c r="H127" s="3"/>
      <c r="I127" s="4"/>
    </row>
    <row r="128" ht="17.4" spans="1:9">
      <c r="A128" s="19"/>
      <c r="B128" s="3">
        <v>126</v>
      </c>
      <c r="C128" s="3" t="s">
        <v>581</v>
      </c>
      <c r="D128" s="3">
        <v>0</v>
      </c>
      <c r="E128" s="3">
        <v>13</v>
      </c>
      <c r="F128" s="84">
        <f t="shared" si="5"/>
        <v>0</v>
      </c>
      <c r="G128" s="3">
        <f t="shared" si="6"/>
        <v>1</v>
      </c>
      <c r="H128" s="3"/>
      <c r="I128" s="4"/>
    </row>
    <row r="129" ht="17.4" spans="1:9">
      <c r="A129" s="19"/>
      <c r="B129" s="3">
        <v>127</v>
      </c>
      <c r="C129" s="3" t="s">
        <v>582</v>
      </c>
      <c r="D129" s="3">
        <v>0</v>
      </c>
      <c r="E129" s="3">
        <v>9</v>
      </c>
      <c r="F129" s="84">
        <f t="shared" si="5"/>
        <v>0</v>
      </c>
      <c r="G129" s="3">
        <f t="shared" si="6"/>
        <v>1</v>
      </c>
      <c r="H129" s="3"/>
      <c r="I129" s="4"/>
    </row>
    <row r="130" ht="17.4" spans="1:9">
      <c r="A130" s="19"/>
      <c r="B130" s="3">
        <v>128</v>
      </c>
      <c r="C130" s="3" t="s">
        <v>583</v>
      </c>
      <c r="D130" s="3">
        <v>0</v>
      </c>
      <c r="E130" s="3">
        <v>40</v>
      </c>
      <c r="F130" s="84">
        <f t="shared" si="5"/>
        <v>0</v>
      </c>
      <c r="G130" s="3">
        <f t="shared" si="6"/>
        <v>1</v>
      </c>
      <c r="H130" s="3"/>
      <c r="I130" s="4"/>
    </row>
    <row r="131" ht="17.4" spans="1:9">
      <c r="A131" s="19"/>
      <c r="B131" s="3">
        <v>129</v>
      </c>
      <c r="C131" s="3" t="s">
        <v>584</v>
      </c>
      <c r="D131" s="3">
        <v>0</v>
      </c>
      <c r="E131" s="3">
        <v>40</v>
      </c>
      <c r="F131" s="84">
        <f t="shared" si="5"/>
        <v>0</v>
      </c>
      <c r="G131" s="3">
        <f t="shared" si="6"/>
        <v>1</v>
      </c>
      <c r="H131" s="3"/>
      <c r="I131" s="4"/>
    </row>
    <row r="132" ht="17.4" spans="1:9">
      <c r="A132" s="19"/>
      <c r="B132" s="3">
        <v>130</v>
      </c>
      <c r="C132" s="3" t="s">
        <v>585</v>
      </c>
      <c r="D132" s="3">
        <v>0</v>
      </c>
      <c r="E132" s="3">
        <v>40</v>
      </c>
      <c r="F132" s="84">
        <f t="shared" si="5"/>
        <v>0</v>
      </c>
      <c r="G132" s="3">
        <f t="shared" si="6"/>
        <v>1</v>
      </c>
      <c r="H132" s="3"/>
      <c r="I132" s="4"/>
    </row>
    <row r="133" ht="17.4" spans="1:9">
      <c r="A133" s="19"/>
      <c r="B133" s="3">
        <v>131</v>
      </c>
      <c r="C133" s="3" t="s">
        <v>586</v>
      </c>
      <c r="D133" s="3">
        <v>0</v>
      </c>
      <c r="E133" s="3">
        <v>40</v>
      </c>
      <c r="F133" s="84">
        <f t="shared" si="5"/>
        <v>0</v>
      </c>
      <c r="G133" s="3">
        <f t="shared" si="6"/>
        <v>1</v>
      </c>
      <c r="H133" s="3"/>
      <c r="I133" s="4"/>
    </row>
    <row r="134" ht="17.4" spans="1:9">
      <c r="A134" s="19"/>
      <c r="B134" s="3">
        <v>132</v>
      </c>
      <c r="C134" s="3" t="s">
        <v>587</v>
      </c>
      <c r="D134" s="3">
        <v>0</v>
      </c>
      <c r="E134" s="3">
        <v>40</v>
      </c>
      <c r="F134" s="84">
        <f t="shared" si="5"/>
        <v>0</v>
      </c>
      <c r="G134" s="3">
        <f t="shared" si="6"/>
        <v>1</v>
      </c>
      <c r="H134" s="3"/>
      <c r="I134" s="4"/>
    </row>
    <row r="135" ht="17.4" spans="1:9">
      <c r="A135" s="19"/>
      <c r="B135" s="3">
        <v>133</v>
      </c>
      <c r="C135" s="3" t="s">
        <v>588</v>
      </c>
      <c r="D135" s="3">
        <v>0</v>
      </c>
      <c r="E135" s="3">
        <v>45</v>
      </c>
      <c r="F135" s="84">
        <f t="shared" si="5"/>
        <v>0</v>
      </c>
      <c r="G135" s="3">
        <f t="shared" si="6"/>
        <v>1</v>
      </c>
      <c r="H135" s="3"/>
      <c r="I135" s="4"/>
    </row>
    <row r="136" ht="17.4" spans="1:9">
      <c r="A136" s="19"/>
      <c r="B136" s="3">
        <v>134</v>
      </c>
      <c r="C136" s="3" t="s">
        <v>219</v>
      </c>
      <c r="D136" s="3">
        <v>0</v>
      </c>
      <c r="E136" s="3">
        <v>51</v>
      </c>
      <c r="F136" s="84">
        <f t="shared" si="5"/>
        <v>0</v>
      </c>
      <c r="G136" s="3">
        <f t="shared" si="6"/>
        <v>1</v>
      </c>
      <c r="H136" s="3"/>
      <c r="I136" s="4"/>
    </row>
    <row r="137" ht="17.4" spans="1:9">
      <c r="A137" s="19"/>
      <c r="B137" s="3">
        <v>135</v>
      </c>
      <c r="C137" s="3" t="s">
        <v>224</v>
      </c>
      <c r="D137" s="3">
        <v>0</v>
      </c>
      <c r="E137" s="3">
        <v>51</v>
      </c>
      <c r="F137" s="84">
        <f t="shared" si="5"/>
        <v>0</v>
      </c>
      <c r="G137" s="3">
        <f t="shared" si="6"/>
        <v>1</v>
      </c>
      <c r="H137" s="3"/>
      <c r="I137" s="4"/>
    </row>
    <row r="138" ht="17.4" spans="1:9">
      <c r="A138" s="21"/>
      <c r="B138" s="3">
        <v>136</v>
      </c>
      <c r="C138" s="3" t="s">
        <v>228</v>
      </c>
      <c r="D138" s="3">
        <v>0</v>
      </c>
      <c r="E138" s="3">
        <v>35</v>
      </c>
      <c r="F138" s="84">
        <f t="shared" si="5"/>
        <v>0</v>
      </c>
      <c r="G138" s="3">
        <f t="shared" si="6"/>
        <v>1</v>
      </c>
      <c r="H138" s="3"/>
      <c r="I138" s="4"/>
    </row>
    <row r="139" ht="17.4" spans="1:9">
      <c r="A139" s="18" t="s">
        <v>8</v>
      </c>
      <c r="B139" s="3">
        <v>137</v>
      </c>
      <c r="C139" s="3" t="s">
        <v>232</v>
      </c>
      <c r="D139" s="3">
        <v>0</v>
      </c>
      <c r="E139" s="3">
        <v>46</v>
      </c>
      <c r="F139" s="84">
        <f t="shared" si="5"/>
        <v>0</v>
      </c>
      <c r="G139" s="3">
        <f>RANK(F139,$F$139:$F$140)</f>
        <v>1</v>
      </c>
      <c r="H139" s="3"/>
      <c r="I139" s="4"/>
    </row>
    <row r="140" ht="17.4" spans="1:9">
      <c r="A140" s="21"/>
      <c r="B140" s="3">
        <v>138</v>
      </c>
      <c r="C140" s="3" t="s">
        <v>589</v>
      </c>
      <c r="D140" s="3">
        <v>0</v>
      </c>
      <c r="E140" s="3">
        <v>45</v>
      </c>
      <c r="F140" s="84">
        <f t="shared" si="5"/>
        <v>0</v>
      </c>
      <c r="G140" s="3">
        <f>RANK(F140,$F$139:$F$140)</f>
        <v>1</v>
      </c>
      <c r="H140" s="3"/>
      <c r="I140" s="4"/>
    </row>
    <row r="141" ht="17.4" spans="1:9">
      <c r="A141" s="18" t="s">
        <v>6</v>
      </c>
      <c r="B141" s="3">
        <v>139</v>
      </c>
      <c r="C141" s="62" t="s">
        <v>590</v>
      </c>
      <c r="D141" s="3">
        <v>0</v>
      </c>
      <c r="E141" s="3">
        <v>41</v>
      </c>
      <c r="F141" s="74">
        <f t="shared" si="5"/>
        <v>0</v>
      </c>
      <c r="G141" s="3">
        <f>RANK(F141,$F$141:$F$185)</f>
        <v>2</v>
      </c>
      <c r="H141" s="20"/>
      <c r="I141" s="4"/>
    </row>
    <row r="142" ht="17.4" spans="1:9">
      <c r="A142" s="19"/>
      <c r="B142" s="3">
        <v>140</v>
      </c>
      <c r="C142" s="62" t="s">
        <v>591</v>
      </c>
      <c r="D142" s="3">
        <v>0</v>
      </c>
      <c r="E142" s="3">
        <v>42</v>
      </c>
      <c r="F142" s="74">
        <f t="shared" ref="F142:F205" si="7">D142/E142</f>
        <v>0</v>
      </c>
      <c r="G142" s="3">
        <f t="shared" ref="G142:G185" si="8">RANK(F142,$F$141:$F$185)</f>
        <v>2</v>
      </c>
      <c r="H142" s="20"/>
      <c r="I142" s="4"/>
    </row>
    <row r="143" ht="17.4" spans="1:9">
      <c r="A143" s="19"/>
      <c r="B143" s="3">
        <v>141</v>
      </c>
      <c r="C143" s="62" t="s">
        <v>592</v>
      </c>
      <c r="D143" s="3">
        <v>0</v>
      </c>
      <c r="E143" s="3">
        <v>40</v>
      </c>
      <c r="F143" s="74">
        <f t="shared" si="7"/>
        <v>0</v>
      </c>
      <c r="G143" s="3">
        <f t="shared" si="8"/>
        <v>2</v>
      </c>
      <c r="H143" s="20"/>
      <c r="I143" s="4"/>
    </row>
    <row r="144" ht="17.4" spans="1:9">
      <c r="A144" s="19"/>
      <c r="B144" s="3">
        <v>142</v>
      </c>
      <c r="C144" s="62" t="s">
        <v>593</v>
      </c>
      <c r="D144" s="3">
        <v>0</v>
      </c>
      <c r="E144" s="3">
        <v>39</v>
      </c>
      <c r="F144" s="74">
        <f t="shared" si="7"/>
        <v>0</v>
      </c>
      <c r="G144" s="3">
        <f t="shared" si="8"/>
        <v>2</v>
      </c>
      <c r="H144" s="20"/>
      <c r="I144" s="4"/>
    </row>
    <row r="145" ht="17.4" spans="1:9">
      <c r="A145" s="19"/>
      <c r="B145" s="3">
        <v>143</v>
      </c>
      <c r="C145" s="62" t="s">
        <v>594</v>
      </c>
      <c r="D145" s="3">
        <v>0</v>
      </c>
      <c r="E145" s="3">
        <v>43</v>
      </c>
      <c r="F145" s="74">
        <f t="shared" si="7"/>
        <v>0</v>
      </c>
      <c r="G145" s="3">
        <f t="shared" si="8"/>
        <v>2</v>
      </c>
      <c r="H145" s="20"/>
      <c r="I145" s="4"/>
    </row>
    <row r="146" ht="17.4" spans="1:9">
      <c r="A146" s="19"/>
      <c r="B146" s="3">
        <v>144</v>
      </c>
      <c r="C146" s="62" t="s">
        <v>595</v>
      </c>
      <c r="D146" s="3">
        <v>0</v>
      </c>
      <c r="E146" s="3">
        <v>50</v>
      </c>
      <c r="F146" s="74">
        <f t="shared" si="7"/>
        <v>0</v>
      </c>
      <c r="G146" s="3">
        <f t="shared" si="8"/>
        <v>2</v>
      </c>
      <c r="H146" s="20"/>
      <c r="I146" s="4"/>
    </row>
    <row r="147" ht="17.4" spans="1:9">
      <c r="A147" s="19"/>
      <c r="B147" s="3">
        <v>145</v>
      </c>
      <c r="C147" s="62" t="s">
        <v>596</v>
      </c>
      <c r="D147" s="3">
        <v>0</v>
      </c>
      <c r="E147" s="3">
        <v>39</v>
      </c>
      <c r="F147" s="74">
        <f t="shared" si="7"/>
        <v>0</v>
      </c>
      <c r="G147" s="3">
        <f t="shared" si="8"/>
        <v>2</v>
      </c>
      <c r="H147" s="20"/>
      <c r="I147" s="4"/>
    </row>
    <row r="148" ht="17.4" spans="1:9">
      <c r="A148" s="19"/>
      <c r="B148" s="3">
        <v>146</v>
      </c>
      <c r="C148" s="62" t="s">
        <v>597</v>
      </c>
      <c r="D148" s="3">
        <v>0</v>
      </c>
      <c r="E148" s="3">
        <v>34</v>
      </c>
      <c r="F148" s="74">
        <f t="shared" si="7"/>
        <v>0</v>
      </c>
      <c r="G148" s="3">
        <f t="shared" si="8"/>
        <v>2</v>
      </c>
      <c r="H148" s="20"/>
      <c r="I148" s="4"/>
    </row>
    <row r="149" ht="17.4" spans="1:9">
      <c r="A149" s="19"/>
      <c r="B149" s="3">
        <v>147</v>
      </c>
      <c r="C149" s="62" t="s">
        <v>598</v>
      </c>
      <c r="D149" s="3">
        <v>0</v>
      </c>
      <c r="E149" s="3">
        <v>40</v>
      </c>
      <c r="F149" s="74">
        <f t="shared" si="7"/>
        <v>0</v>
      </c>
      <c r="G149" s="3">
        <f t="shared" si="8"/>
        <v>2</v>
      </c>
      <c r="H149" s="20"/>
      <c r="I149" s="4"/>
    </row>
    <row r="150" ht="17.4" spans="1:9">
      <c r="A150" s="19"/>
      <c r="B150" s="3">
        <v>148</v>
      </c>
      <c r="C150" s="62" t="s">
        <v>599</v>
      </c>
      <c r="D150" s="3">
        <v>0</v>
      </c>
      <c r="E150" s="3">
        <v>36</v>
      </c>
      <c r="F150" s="74">
        <f t="shared" si="7"/>
        <v>0</v>
      </c>
      <c r="G150" s="3">
        <f t="shared" si="8"/>
        <v>2</v>
      </c>
      <c r="H150" s="20"/>
      <c r="I150" s="4"/>
    </row>
    <row r="151" ht="17.4" spans="1:9">
      <c r="A151" s="19"/>
      <c r="B151" s="3">
        <v>149</v>
      </c>
      <c r="C151" s="62" t="s">
        <v>600</v>
      </c>
      <c r="D151" s="3">
        <v>0</v>
      </c>
      <c r="E151" s="3">
        <v>27</v>
      </c>
      <c r="F151" s="74">
        <f t="shared" si="7"/>
        <v>0</v>
      </c>
      <c r="G151" s="3">
        <f t="shared" si="8"/>
        <v>2</v>
      </c>
      <c r="H151" s="20"/>
      <c r="I151" s="4"/>
    </row>
    <row r="152" ht="17.4" spans="1:9">
      <c r="A152" s="19"/>
      <c r="B152" s="3">
        <v>150</v>
      </c>
      <c r="C152" s="62" t="s">
        <v>601</v>
      </c>
      <c r="D152" s="3">
        <v>0</v>
      </c>
      <c r="E152" s="3">
        <v>26</v>
      </c>
      <c r="F152" s="74">
        <f t="shared" si="7"/>
        <v>0</v>
      </c>
      <c r="G152" s="3">
        <f t="shared" si="8"/>
        <v>2</v>
      </c>
      <c r="H152" s="20"/>
      <c r="I152" s="4"/>
    </row>
    <row r="153" ht="17.4" spans="1:9">
      <c r="A153" s="19"/>
      <c r="B153" s="3">
        <v>151</v>
      </c>
      <c r="C153" s="62" t="s">
        <v>252</v>
      </c>
      <c r="D153" s="3">
        <v>0</v>
      </c>
      <c r="E153" s="3">
        <v>50</v>
      </c>
      <c r="F153" s="74">
        <f t="shared" si="7"/>
        <v>0</v>
      </c>
      <c r="G153" s="3">
        <f t="shared" si="8"/>
        <v>2</v>
      </c>
      <c r="H153" s="20"/>
      <c r="I153" s="4"/>
    </row>
    <row r="154" ht="17.4" spans="1:9">
      <c r="A154" s="19"/>
      <c r="B154" s="3">
        <v>152</v>
      </c>
      <c r="C154" s="62" t="s">
        <v>602</v>
      </c>
      <c r="D154" s="3">
        <v>0</v>
      </c>
      <c r="E154" s="3">
        <v>50</v>
      </c>
      <c r="F154" s="74">
        <f t="shared" si="7"/>
        <v>0</v>
      </c>
      <c r="G154" s="3">
        <f t="shared" si="8"/>
        <v>2</v>
      </c>
      <c r="H154" s="20"/>
      <c r="I154" s="4"/>
    </row>
    <row r="155" ht="17.4" spans="1:9">
      <c r="A155" s="19"/>
      <c r="B155" s="3">
        <v>153</v>
      </c>
      <c r="C155" s="62" t="s">
        <v>258</v>
      </c>
      <c r="D155" s="3">
        <v>0</v>
      </c>
      <c r="E155" s="3">
        <v>49</v>
      </c>
      <c r="F155" s="74">
        <f t="shared" si="7"/>
        <v>0</v>
      </c>
      <c r="G155" s="3">
        <f t="shared" si="8"/>
        <v>2</v>
      </c>
      <c r="H155" s="20"/>
      <c r="I155" s="4"/>
    </row>
    <row r="156" ht="17.4" spans="1:9">
      <c r="A156" s="19"/>
      <c r="B156" s="3">
        <v>154</v>
      </c>
      <c r="C156" s="62" t="s">
        <v>265</v>
      </c>
      <c r="D156" s="3">
        <v>0</v>
      </c>
      <c r="E156" s="3">
        <v>49</v>
      </c>
      <c r="F156" s="74">
        <f t="shared" si="7"/>
        <v>0</v>
      </c>
      <c r="G156" s="3">
        <f t="shared" si="8"/>
        <v>2</v>
      </c>
      <c r="H156" s="20"/>
      <c r="I156" s="4"/>
    </row>
    <row r="157" ht="17.4" spans="1:9">
      <c r="A157" s="19"/>
      <c r="B157" s="3">
        <v>155</v>
      </c>
      <c r="C157" s="62" t="s">
        <v>603</v>
      </c>
      <c r="D157" s="3">
        <v>0</v>
      </c>
      <c r="E157" s="3">
        <v>49</v>
      </c>
      <c r="F157" s="74">
        <f t="shared" si="7"/>
        <v>0</v>
      </c>
      <c r="G157" s="3">
        <f t="shared" si="8"/>
        <v>2</v>
      </c>
      <c r="H157" s="20"/>
      <c r="I157" s="4"/>
    </row>
    <row r="158" ht="17.4" spans="1:9">
      <c r="A158" s="19"/>
      <c r="B158" s="3">
        <v>156</v>
      </c>
      <c r="C158" s="62" t="s">
        <v>269</v>
      </c>
      <c r="D158" s="3">
        <v>0</v>
      </c>
      <c r="E158" s="3">
        <v>33</v>
      </c>
      <c r="F158" s="74">
        <f t="shared" si="7"/>
        <v>0</v>
      </c>
      <c r="G158" s="3">
        <f t="shared" si="8"/>
        <v>2</v>
      </c>
      <c r="H158" s="20"/>
      <c r="I158" s="4"/>
    </row>
    <row r="159" ht="17.4" spans="1:9">
      <c r="A159" s="19"/>
      <c r="B159" s="3">
        <v>157</v>
      </c>
      <c r="C159" s="62" t="s">
        <v>279</v>
      </c>
      <c r="D159" s="3">
        <v>0</v>
      </c>
      <c r="E159" s="3">
        <v>35</v>
      </c>
      <c r="F159" s="74">
        <f t="shared" si="7"/>
        <v>0</v>
      </c>
      <c r="G159" s="3">
        <f t="shared" si="8"/>
        <v>2</v>
      </c>
      <c r="H159" s="20"/>
      <c r="I159" s="4"/>
    </row>
    <row r="160" ht="17.4" spans="1:9">
      <c r="A160" s="19"/>
      <c r="B160" s="3">
        <v>158</v>
      </c>
      <c r="C160" s="62" t="s">
        <v>282</v>
      </c>
      <c r="D160" s="3">
        <v>0</v>
      </c>
      <c r="E160" s="3">
        <v>30</v>
      </c>
      <c r="F160" s="74">
        <f t="shared" si="7"/>
        <v>0</v>
      </c>
      <c r="G160" s="3">
        <f t="shared" si="8"/>
        <v>2</v>
      </c>
      <c r="H160" s="20"/>
      <c r="I160" s="4"/>
    </row>
    <row r="161" ht="17.4" spans="1:9">
      <c r="A161" s="19"/>
      <c r="B161" s="3">
        <v>159</v>
      </c>
      <c r="C161" s="62" t="s">
        <v>285</v>
      </c>
      <c r="D161" s="3">
        <v>0</v>
      </c>
      <c r="E161" s="3">
        <v>39</v>
      </c>
      <c r="F161" s="74">
        <f t="shared" si="7"/>
        <v>0</v>
      </c>
      <c r="G161" s="3">
        <f t="shared" si="8"/>
        <v>2</v>
      </c>
      <c r="H161" s="20"/>
      <c r="I161" s="4"/>
    </row>
    <row r="162" ht="17.4" spans="1:9">
      <c r="A162" s="19"/>
      <c r="B162" s="3">
        <v>160</v>
      </c>
      <c r="C162" s="62" t="s">
        <v>290</v>
      </c>
      <c r="D162" s="3">
        <v>0</v>
      </c>
      <c r="E162" s="3">
        <v>27</v>
      </c>
      <c r="F162" s="74">
        <f t="shared" si="7"/>
        <v>0</v>
      </c>
      <c r="G162" s="3">
        <f t="shared" si="8"/>
        <v>2</v>
      </c>
      <c r="H162" s="20"/>
      <c r="I162" s="4"/>
    </row>
    <row r="163" ht="17.4" spans="1:9">
      <c r="A163" s="19"/>
      <c r="B163" s="3">
        <v>161</v>
      </c>
      <c r="C163" s="62" t="s">
        <v>297</v>
      </c>
      <c r="D163" s="3">
        <v>0</v>
      </c>
      <c r="E163" s="3">
        <v>34</v>
      </c>
      <c r="F163" s="74">
        <f t="shared" si="7"/>
        <v>0</v>
      </c>
      <c r="G163" s="3">
        <f t="shared" si="8"/>
        <v>2</v>
      </c>
      <c r="H163" s="20"/>
      <c r="I163" s="4"/>
    </row>
    <row r="164" ht="17.4" spans="1:9">
      <c r="A164" s="19"/>
      <c r="B164" s="3">
        <v>162</v>
      </c>
      <c r="C164" s="62" t="s">
        <v>604</v>
      </c>
      <c r="D164" s="3">
        <v>0</v>
      </c>
      <c r="E164" s="3">
        <v>34</v>
      </c>
      <c r="F164" s="74">
        <f t="shared" si="7"/>
        <v>0</v>
      </c>
      <c r="G164" s="3">
        <f t="shared" si="8"/>
        <v>2</v>
      </c>
      <c r="H164" s="20"/>
      <c r="I164" s="4"/>
    </row>
    <row r="165" ht="17.4" spans="1:9">
      <c r="A165" s="19"/>
      <c r="B165" s="3">
        <v>163</v>
      </c>
      <c r="C165" s="62" t="s">
        <v>300</v>
      </c>
      <c r="D165" s="3">
        <v>0</v>
      </c>
      <c r="E165" s="3">
        <v>34</v>
      </c>
      <c r="F165" s="74">
        <f t="shared" si="7"/>
        <v>0</v>
      </c>
      <c r="G165" s="3">
        <f t="shared" si="8"/>
        <v>2</v>
      </c>
      <c r="H165" s="20"/>
      <c r="I165" s="4"/>
    </row>
    <row r="166" ht="17.4" spans="1:9">
      <c r="A166" s="19"/>
      <c r="B166" s="6">
        <v>164</v>
      </c>
      <c r="C166" s="78" t="s">
        <v>312</v>
      </c>
      <c r="D166" s="6">
        <v>1</v>
      </c>
      <c r="E166" s="6">
        <v>33</v>
      </c>
      <c r="F166" s="75">
        <f t="shared" si="7"/>
        <v>0.0303030303030303</v>
      </c>
      <c r="G166" s="6">
        <f t="shared" si="8"/>
        <v>1</v>
      </c>
      <c r="H166" s="76"/>
      <c r="I166" s="4"/>
    </row>
    <row r="167" ht="17.4" spans="1:9">
      <c r="A167" s="19"/>
      <c r="B167" s="3">
        <v>165</v>
      </c>
      <c r="C167" s="62" t="s">
        <v>605</v>
      </c>
      <c r="D167" s="3">
        <v>0</v>
      </c>
      <c r="E167" s="3">
        <v>45</v>
      </c>
      <c r="F167" s="74">
        <f t="shared" si="7"/>
        <v>0</v>
      </c>
      <c r="G167" s="3">
        <f t="shared" si="8"/>
        <v>2</v>
      </c>
      <c r="H167" s="20"/>
      <c r="I167" s="4"/>
    </row>
    <row r="168" ht="17.4" spans="1:9">
      <c r="A168" s="19"/>
      <c r="B168" s="3">
        <v>166</v>
      </c>
      <c r="C168" s="62" t="s">
        <v>321</v>
      </c>
      <c r="D168" s="3">
        <v>0</v>
      </c>
      <c r="E168" s="3">
        <v>45</v>
      </c>
      <c r="F168" s="74">
        <f t="shared" si="7"/>
        <v>0</v>
      </c>
      <c r="G168" s="3">
        <f t="shared" si="8"/>
        <v>2</v>
      </c>
      <c r="H168" s="20"/>
      <c r="I168" s="4"/>
    </row>
    <row r="169" ht="17.4" spans="1:9">
      <c r="A169" s="19"/>
      <c r="B169" s="3">
        <v>167</v>
      </c>
      <c r="C169" s="62" t="s">
        <v>606</v>
      </c>
      <c r="D169" s="3">
        <v>0</v>
      </c>
      <c r="E169" s="3">
        <v>50</v>
      </c>
      <c r="F169" s="74">
        <f t="shared" si="7"/>
        <v>0</v>
      </c>
      <c r="G169" s="3">
        <f t="shared" si="8"/>
        <v>2</v>
      </c>
      <c r="H169" s="20"/>
      <c r="I169" s="4"/>
    </row>
    <row r="170" ht="17.4" spans="1:9">
      <c r="A170" s="19"/>
      <c r="B170" s="3">
        <v>168</v>
      </c>
      <c r="C170" s="62" t="s">
        <v>333</v>
      </c>
      <c r="D170" s="3">
        <v>0</v>
      </c>
      <c r="E170" s="3">
        <v>35</v>
      </c>
      <c r="F170" s="74">
        <f t="shared" si="7"/>
        <v>0</v>
      </c>
      <c r="G170" s="3">
        <f t="shared" si="8"/>
        <v>2</v>
      </c>
      <c r="H170" s="20"/>
      <c r="I170" s="4"/>
    </row>
    <row r="171" ht="17.4" spans="1:9">
      <c r="A171" s="19"/>
      <c r="B171" s="3">
        <v>169</v>
      </c>
      <c r="C171" s="62" t="s">
        <v>607</v>
      </c>
      <c r="D171" s="3">
        <v>0</v>
      </c>
      <c r="E171" s="3">
        <v>35</v>
      </c>
      <c r="F171" s="74">
        <f t="shared" si="7"/>
        <v>0</v>
      </c>
      <c r="G171" s="3">
        <f t="shared" si="8"/>
        <v>2</v>
      </c>
      <c r="H171" s="20"/>
      <c r="I171" s="4"/>
    </row>
    <row r="172" ht="17.4" spans="1:9">
      <c r="A172" s="19"/>
      <c r="B172" s="3">
        <v>170</v>
      </c>
      <c r="C172" s="62" t="s">
        <v>608</v>
      </c>
      <c r="D172" s="3">
        <v>0</v>
      </c>
      <c r="E172" s="3">
        <v>35</v>
      </c>
      <c r="F172" s="74">
        <f t="shared" si="7"/>
        <v>0</v>
      </c>
      <c r="G172" s="3">
        <f t="shared" si="8"/>
        <v>2</v>
      </c>
      <c r="H172" s="20"/>
      <c r="I172" s="4"/>
    </row>
    <row r="173" ht="17.4" spans="1:9">
      <c r="A173" s="19"/>
      <c r="B173" s="3">
        <v>171</v>
      </c>
      <c r="C173" s="62" t="s">
        <v>609</v>
      </c>
      <c r="D173" s="3">
        <v>0</v>
      </c>
      <c r="E173" s="3">
        <v>38</v>
      </c>
      <c r="F173" s="74">
        <f t="shared" si="7"/>
        <v>0</v>
      </c>
      <c r="G173" s="3">
        <f t="shared" si="8"/>
        <v>2</v>
      </c>
      <c r="H173" s="20"/>
      <c r="I173" s="4"/>
    </row>
    <row r="174" ht="17.4" spans="1:9">
      <c r="A174" s="19"/>
      <c r="B174" s="3">
        <v>172</v>
      </c>
      <c r="C174" s="62" t="s">
        <v>337</v>
      </c>
      <c r="D174" s="3">
        <v>0</v>
      </c>
      <c r="E174" s="3">
        <v>30</v>
      </c>
      <c r="F174" s="74">
        <f t="shared" si="7"/>
        <v>0</v>
      </c>
      <c r="G174" s="3">
        <f t="shared" si="8"/>
        <v>2</v>
      </c>
      <c r="H174" s="20"/>
      <c r="I174" s="4"/>
    </row>
    <row r="175" ht="17.4" spans="1:9">
      <c r="A175" s="19"/>
      <c r="B175" s="3">
        <v>173</v>
      </c>
      <c r="C175" s="62" t="s">
        <v>610</v>
      </c>
      <c r="D175" s="3">
        <v>0</v>
      </c>
      <c r="E175" s="3">
        <v>30</v>
      </c>
      <c r="F175" s="74">
        <f t="shared" si="7"/>
        <v>0</v>
      </c>
      <c r="G175" s="3">
        <f t="shared" si="8"/>
        <v>2</v>
      </c>
      <c r="H175" s="20"/>
      <c r="I175" s="4"/>
    </row>
    <row r="176" ht="17.4" spans="1:9">
      <c r="A176" s="19"/>
      <c r="B176" s="3">
        <v>174</v>
      </c>
      <c r="C176" s="62" t="s">
        <v>340</v>
      </c>
      <c r="D176" s="3">
        <v>0</v>
      </c>
      <c r="E176" s="3">
        <v>30</v>
      </c>
      <c r="F176" s="74">
        <f t="shared" si="7"/>
        <v>0</v>
      </c>
      <c r="G176" s="3">
        <f t="shared" si="8"/>
        <v>2</v>
      </c>
      <c r="H176" s="20"/>
      <c r="I176" s="4"/>
    </row>
    <row r="177" ht="17.4" spans="1:9">
      <c r="A177" s="19"/>
      <c r="B177" s="3">
        <v>175</v>
      </c>
      <c r="C177" s="62" t="s">
        <v>345</v>
      </c>
      <c r="D177" s="3">
        <v>0</v>
      </c>
      <c r="E177" s="3">
        <v>30</v>
      </c>
      <c r="F177" s="74">
        <f t="shared" si="7"/>
        <v>0</v>
      </c>
      <c r="G177" s="3">
        <f t="shared" si="8"/>
        <v>2</v>
      </c>
      <c r="H177" s="20"/>
      <c r="I177" s="4"/>
    </row>
    <row r="178" ht="17.4" spans="1:9">
      <c r="A178" s="19"/>
      <c r="B178" s="3">
        <v>176</v>
      </c>
      <c r="C178" s="62" t="s">
        <v>348</v>
      </c>
      <c r="D178" s="3">
        <v>0</v>
      </c>
      <c r="E178" s="3">
        <v>30</v>
      </c>
      <c r="F178" s="74">
        <f t="shared" si="7"/>
        <v>0</v>
      </c>
      <c r="G178" s="3">
        <f t="shared" si="8"/>
        <v>2</v>
      </c>
      <c r="H178" s="20"/>
      <c r="I178" s="4"/>
    </row>
    <row r="179" ht="17.4" spans="1:9">
      <c r="A179" s="19"/>
      <c r="B179" s="3">
        <v>177</v>
      </c>
      <c r="C179" s="62" t="s">
        <v>351</v>
      </c>
      <c r="D179" s="3">
        <v>0</v>
      </c>
      <c r="E179" s="3">
        <v>30</v>
      </c>
      <c r="F179" s="74">
        <f t="shared" si="7"/>
        <v>0</v>
      </c>
      <c r="G179" s="3">
        <f t="shared" si="8"/>
        <v>2</v>
      </c>
      <c r="H179" s="20"/>
      <c r="I179" s="4"/>
    </row>
    <row r="180" ht="17.4" spans="1:9">
      <c r="A180" s="19"/>
      <c r="B180" s="3">
        <v>178</v>
      </c>
      <c r="C180" s="62" t="s">
        <v>356</v>
      </c>
      <c r="D180" s="3">
        <v>0</v>
      </c>
      <c r="E180" s="3">
        <v>30</v>
      </c>
      <c r="F180" s="74">
        <f t="shared" si="7"/>
        <v>0</v>
      </c>
      <c r="G180" s="3">
        <f t="shared" si="8"/>
        <v>2</v>
      </c>
      <c r="H180" s="20"/>
      <c r="I180" s="4"/>
    </row>
    <row r="181" ht="17.4" spans="1:9">
      <c r="A181" s="19"/>
      <c r="B181" s="3">
        <v>179</v>
      </c>
      <c r="C181" s="62" t="s">
        <v>611</v>
      </c>
      <c r="D181" s="3">
        <v>0</v>
      </c>
      <c r="E181" s="3">
        <v>30</v>
      </c>
      <c r="F181" s="74">
        <f t="shared" si="7"/>
        <v>0</v>
      </c>
      <c r="G181" s="3">
        <f t="shared" si="8"/>
        <v>2</v>
      </c>
      <c r="H181" s="20"/>
      <c r="I181" s="4"/>
    </row>
    <row r="182" ht="17.4" spans="1:9">
      <c r="A182" s="19"/>
      <c r="B182" s="3">
        <v>180</v>
      </c>
      <c r="C182" s="3" t="s">
        <v>612</v>
      </c>
      <c r="D182" s="3">
        <v>0</v>
      </c>
      <c r="E182" s="3">
        <v>42</v>
      </c>
      <c r="F182" s="74">
        <f t="shared" si="7"/>
        <v>0</v>
      </c>
      <c r="G182" s="3">
        <f t="shared" si="8"/>
        <v>2</v>
      </c>
      <c r="H182" s="20"/>
      <c r="I182" s="4"/>
    </row>
    <row r="183" ht="17.4" spans="1:9">
      <c r="A183" s="19"/>
      <c r="B183" s="3">
        <v>181</v>
      </c>
      <c r="C183" s="62" t="s">
        <v>359</v>
      </c>
      <c r="D183" s="3">
        <v>0</v>
      </c>
      <c r="E183" s="3">
        <v>42</v>
      </c>
      <c r="F183" s="74">
        <f t="shared" si="7"/>
        <v>0</v>
      </c>
      <c r="G183" s="3">
        <f t="shared" si="8"/>
        <v>2</v>
      </c>
      <c r="H183" s="20"/>
      <c r="I183" s="4"/>
    </row>
    <row r="184" ht="17.4" spans="1:9">
      <c r="A184" s="19"/>
      <c r="B184" s="3">
        <v>182</v>
      </c>
      <c r="C184" s="62" t="s">
        <v>361</v>
      </c>
      <c r="D184" s="3">
        <v>0</v>
      </c>
      <c r="E184" s="3">
        <v>30</v>
      </c>
      <c r="F184" s="74">
        <f t="shared" si="7"/>
        <v>0</v>
      </c>
      <c r="G184" s="3">
        <f t="shared" si="8"/>
        <v>2</v>
      </c>
      <c r="H184" s="20"/>
      <c r="I184" s="4"/>
    </row>
    <row r="185" ht="17.4" spans="1:9">
      <c r="A185" s="21"/>
      <c r="B185" s="3">
        <v>183</v>
      </c>
      <c r="C185" s="62" t="s">
        <v>613</v>
      </c>
      <c r="D185" s="3">
        <v>0</v>
      </c>
      <c r="E185" s="3">
        <v>30</v>
      </c>
      <c r="F185" s="74">
        <f t="shared" si="7"/>
        <v>0</v>
      </c>
      <c r="G185" s="3">
        <f t="shared" si="8"/>
        <v>2</v>
      </c>
      <c r="H185" s="20"/>
      <c r="I185" s="4"/>
    </row>
    <row r="186" ht="17.4" spans="1:9">
      <c r="A186" s="3" t="s">
        <v>3</v>
      </c>
      <c r="B186" s="3">
        <v>184</v>
      </c>
      <c r="C186" s="3" t="s">
        <v>614</v>
      </c>
      <c r="D186" s="3"/>
      <c r="E186" s="3" t="s">
        <v>615</v>
      </c>
      <c r="F186" s="74">
        <f t="shared" si="7"/>
        <v>0</v>
      </c>
      <c r="G186" s="3"/>
      <c r="H186" s="3" t="s">
        <v>616</v>
      </c>
      <c r="I186" s="4"/>
    </row>
    <row r="187" ht="17.4" spans="1:9">
      <c r="A187" s="3"/>
      <c r="B187" s="3">
        <v>185</v>
      </c>
      <c r="C187" s="3" t="s">
        <v>617</v>
      </c>
      <c r="D187" s="3"/>
      <c r="E187" s="3" t="s">
        <v>516</v>
      </c>
      <c r="F187" s="74">
        <f t="shared" si="7"/>
        <v>0</v>
      </c>
      <c r="G187" s="3"/>
      <c r="H187" s="3" t="s">
        <v>616</v>
      </c>
      <c r="I187" s="4"/>
    </row>
    <row r="188" ht="17.4" spans="1:9">
      <c r="A188" s="3"/>
      <c r="B188" s="3">
        <v>186</v>
      </c>
      <c r="C188" s="3" t="s">
        <v>618</v>
      </c>
      <c r="D188" s="85"/>
      <c r="E188" s="3" t="s">
        <v>619</v>
      </c>
      <c r="F188" s="74">
        <f t="shared" si="7"/>
        <v>0</v>
      </c>
      <c r="G188" s="3"/>
      <c r="H188" s="3" t="s">
        <v>616</v>
      </c>
      <c r="I188" s="4"/>
    </row>
    <row r="189" ht="17.4" spans="1:9">
      <c r="A189" s="3"/>
      <c r="B189" s="3">
        <v>187</v>
      </c>
      <c r="C189" s="3" t="s">
        <v>620</v>
      </c>
      <c r="D189" s="85"/>
      <c r="E189" s="3" t="s">
        <v>508</v>
      </c>
      <c r="F189" s="74">
        <f t="shared" si="7"/>
        <v>0</v>
      </c>
      <c r="G189" s="3"/>
      <c r="H189" s="3" t="s">
        <v>616</v>
      </c>
      <c r="I189" s="4"/>
    </row>
    <row r="190" ht="17.4" spans="1:9">
      <c r="A190" s="3"/>
      <c r="B190" s="3">
        <v>188</v>
      </c>
      <c r="C190" s="3" t="s">
        <v>621</v>
      </c>
      <c r="D190" s="85">
        <v>0</v>
      </c>
      <c r="E190" s="3" t="s">
        <v>502</v>
      </c>
      <c r="F190" s="74">
        <f t="shared" si="7"/>
        <v>0</v>
      </c>
      <c r="G190" s="3">
        <f t="shared" ref="G190:G221" si="9">RANK(F190,$F$186:$F$221)</f>
        <v>3</v>
      </c>
      <c r="H190" s="3"/>
      <c r="I190" s="4"/>
    </row>
    <row r="191" ht="17.4" spans="1:9">
      <c r="A191" s="3"/>
      <c r="B191" s="3">
        <v>189</v>
      </c>
      <c r="C191" s="3" t="s">
        <v>622</v>
      </c>
      <c r="D191" s="85">
        <v>0</v>
      </c>
      <c r="E191" s="3" t="s">
        <v>516</v>
      </c>
      <c r="F191" s="74">
        <f t="shared" si="7"/>
        <v>0</v>
      </c>
      <c r="G191" s="3">
        <f t="shared" si="9"/>
        <v>3</v>
      </c>
      <c r="H191" s="3"/>
      <c r="I191" s="4"/>
    </row>
    <row r="192" ht="17.4" spans="1:9">
      <c r="A192" s="3"/>
      <c r="B192" s="3">
        <v>190</v>
      </c>
      <c r="C192" s="3" t="s">
        <v>623</v>
      </c>
      <c r="D192" s="85">
        <v>0</v>
      </c>
      <c r="E192" s="3" t="s">
        <v>530</v>
      </c>
      <c r="F192" s="74">
        <f t="shared" si="7"/>
        <v>0</v>
      </c>
      <c r="G192" s="3">
        <f t="shared" si="9"/>
        <v>3</v>
      </c>
      <c r="H192" s="3"/>
      <c r="I192" s="4"/>
    </row>
    <row r="193" ht="17.4" spans="1:9">
      <c r="A193" s="3"/>
      <c r="B193" s="3">
        <v>191</v>
      </c>
      <c r="C193" s="3" t="s">
        <v>624</v>
      </c>
      <c r="D193" s="85">
        <v>0</v>
      </c>
      <c r="E193" s="3" t="s">
        <v>530</v>
      </c>
      <c r="F193" s="74">
        <f t="shared" si="7"/>
        <v>0</v>
      </c>
      <c r="G193" s="3">
        <f t="shared" si="9"/>
        <v>3</v>
      </c>
      <c r="H193" s="3"/>
      <c r="I193" s="4"/>
    </row>
    <row r="194" ht="17.4" spans="1:9">
      <c r="A194" s="3"/>
      <c r="B194" s="3">
        <v>192</v>
      </c>
      <c r="C194" s="3" t="s">
        <v>414</v>
      </c>
      <c r="D194" s="85">
        <v>0</v>
      </c>
      <c r="E194" s="3" t="s">
        <v>625</v>
      </c>
      <c r="F194" s="74">
        <f t="shared" si="7"/>
        <v>0</v>
      </c>
      <c r="G194" s="3">
        <f t="shared" si="9"/>
        <v>3</v>
      </c>
      <c r="H194" s="3"/>
      <c r="I194" s="4"/>
    </row>
    <row r="195" ht="17.4" spans="1:9">
      <c r="A195" s="3"/>
      <c r="B195" s="3">
        <v>193</v>
      </c>
      <c r="C195" s="3" t="s">
        <v>626</v>
      </c>
      <c r="D195" s="85">
        <v>0</v>
      </c>
      <c r="E195" s="3" t="s">
        <v>533</v>
      </c>
      <c r="F195" s="74">
        <f t="shared" si="7"/>
        <v>0</v>
      </c>
      <c r="G195" s="3">
        <f t="shared" si="9"/>
        <v>3</v>
      </c>
      <c r="H195" s="3"/>
      <c r="I195" s="4"/>
    </row>
    <row r="196" ht="17.4" spans="1:9">
      <c r="A196" s="3"/>
      <c r="B196" s="3">
        <v>194</v>
      </c>
      <c r="C196" s="3" t="s">
        <v>398</v>
      </c>
      <c r="D196" s="85">
        <v>0</v>
      </c>
      <c r="E196" s="3" t="s">
        <v>540</v>
      </c>
      <c r="F196" s="74">
        <f t="shared" si="7"/>
        <v>0</v>
      </c>
      <c r="G196" s="3">
        <f t="shared" si="9"/>
        <v>3</v>
      </c>
      <c r="H196" s="3"/>
      <c r="I196" s="4"/>
    </row>
    <row r="197" ht="17.4" spans="1:9">
      <c r="A197" s="3"/>
      <c r="B197" s="3">
        <v>195</v>
      </c>
      <c r="C197" s="3" t="s">
        <v>409</v>
      </c>
      <c r="D197" s="85">
        <v>0</v>
      </c>
      <c r="E197" s="3" t="s">
        <v>543</v>
      </c>
      <c r="F197" s="74">
        <f t="shared" si="7"/>
        <v>0</v>
      </c>
      <c r="G197" s="3">
        <f t="shared" si="9"/>
        <v>3</v>
      </c>
      <c r="H197" s="3"/>
      <c r="I197" s="4"/>
    </row>
    <row r="198" ht="17.4" spans="1:9">
      <c r="A198" s="3"/>
      <c r="B198" s="3">
        <v>196</v>
      </c>
      <c r="C198" s="3" t="s">
        <v>367</v>
      </c>
      <c r="D198" s="85">
        <v>0</v>
      </c>
      <c r="E198" s="3" t="s">
        <v>543</v>
      </c>
      <c r="F198" s="74">
        <f t="shared" si="7"/>
        <v>0</v>
      </c>
      <c r="G198" s="3">
        <f t="shared" si="9"/>
        <v>3</v>
      </c>
      <c r="H198" s="3"/>
      <c r="I198" s="4"/>
    </row>
    <row r="199" ht="17.4" spans="1:9">
      <c r="A199" s="3"/>
      <c r="B199" s="3">
        <v>197</v>
      </c>
      <c r="C199" s="3" t="s">
        <v>627</v>
      </c>
      <c r="D199" s="85">
        <v>0</v>
      </c>
      <c r="E199" s="3" t="s">
        <v>543</v>
      </c>
      <c r="F199" s="74">
        <f t="shared" si="7"/>
        <v>0</v>
      </c>
      <c r="G199" s="3">
        <f t="shared" si="9"/>
        <v>3</v>
      </c>
      <c r="H199" s="3"/>
      <c r="I199" s="4"/>
    </row>
    <row r="200" ht="17.4" spans="1:9">
      <c r="A200" s="3"/>
      <c r="B200" s="3">
        <v>198</v>
      </c>
      <c r="C200" s="3" t="s">
        <v>374</v>
      </c>
      <c r="D200" s="85">
        <v>0</v>
      </c>
      <c r="E200" s="3" t="s">
        <v>530</v>
      </c>
      <c r="F200" s="74">
        <f t="shared" si="7"/>
        <v>0</v>
      </c>
      <c r="G200" s="3">
        <f t="shared" si="9"/>
        <v>3</v>
      </c>
      <c r="H200" s="20"/>
      <c r="I200" s="4"/>
    </row>
    <row r="201" ht="17.4" spans="1:9">
      <c r="A201" s="3"/>
      <c r="B201" s="3">
        <v>199</v>
      </c>
      <c r="C201" s="3" t="s">
        <v>371</v>
      </c>
      <c r="D201" s="85">
        <v>0</v>
      </c>
      <c r="E201" s="3" t="s">
        <v>530</v>
      </c>
      <c r="F201" s="74">
        <f t="shared" si="7"/>
        <v>0</v>
      </c>
      <c r="G201" s="3">
        <f t="shared" si="9"/>
        <v>3</v>
      </c>
      <c r="H201" s="20"/>
      <c r="I201" s="4"/>
    </row>
    <row r="202" ht="17.4" spans="1:9">
      <c r="A202" s="3"/>
      <c r="B202" s="3">
        <v>200</v>
      </c>
      <c r="C202" s="3" t="s">
        <v>628</v>
      </c>
      <c r="D202" s="85"/>
      <c r="E202" s="3" t="s">
        <v>629</v>
      </c>
      <c r="F202" s="74">
        <f t="shared" si="7"/>
        <v>0</v>
      </c>
      <c r="G202" s="3"/>
      <c r="H202" s="3" t="s">
        <v>616</v>
      </c>
      <c r="I202" s="4"/>
    </row>
    <row r="203" ht="17.4" spans="1:9">
      <c r="A203" s="3"/>
      <c r="B203" s="3">
        <v>201</v>
      </c>
      <c r="C203" s="3" t="s">
        <v>630</v>
      </c>
      <c r="D203" s="85"/>
      <c r="E203" s="3" t="s">
        <v>504</v>
      </c>
      <c r="F203" s="74">
        <f t="shared" si="7"/>
        <v>0</v>
      </c>
      <c r="G203" s="3"/>
      <c r="H203" s="3" t="s">
        <v>616</v>
      </c>
      <c r="I203" s="4"/>
    </row>
    <row r="204" ht="17.4" spans="1:9">
      <c r="A204" s="3"/>
      <c r="B204" s="3">
        <v>202</v>
      </c>
      <c r="C204" s="3" t="s">
        <v>631</v>
      </c>
      <c r="D204" s="85"/>
      <c r="E204" s="3" t="s">
        <v>504</v>
      </c>
      <c r="F204" s="74">
        <f t="shared" si="7"/>
        <v>0</v>
      </c>
      <c r="G204" s="3"/>
      <c r="H204" s="3" t="s">
        <v>616</v>
      </c>
      <c r="I204" s="4"/>
    </row>
    <row r="205" ht="17.4" spans="1:9">
      <c r="A205" s="3"/>
      <c r="B205" s="3">
        <v>203</v>
      </c>
      <c r="C205" s="3" t="s">
        <v>632</v>
      </c>
      <c r="D205" s="85"/>
      <c r="E205" s="3" t="s">
        <v>629</v>
      </c>
      <c r="F205" s="74">
        <f t="shared" si="7"/>
        <v>0</v>
      </c>
      <c r="G205" s="3"/>
      <c r="H205" s="3" t="s">
        <v>616</v>
      </c>
      <c r="I205" s="4"/>
    </row>
    <row r="206" ht="17.4" spans="1:9">
      <c r="A206" s="3"/>
      <c r="B206" s="3">
        <v>204</v>
      </c>
      <c r="C206" s="3" t="s">
        <v>443</v>
      </c>
      <c r="D206" s="85">
        <v>0</v>
      </c>
      <c r="E206" s="3">
        <v>43</v>
      </c>
      <c r="F206" s="74">
        <f t="shared" ref="F206:F221" si="10">D206/E206</f>
        <v>0</v>
      </c>
      <c r="G206" s="3">
        <f t="shared" si="9"/>
        <v>3</v>
      </c>
      <c r="H206" s="20"/>
      <c r="I206" s="4"/>
    </row>
    <row r="207" ht="17.4" spans="1:9">
      <c r="A207" s="3"/>
      <c r="B207" s="3">
        <v>205</v>
      </c>
      <c r="C207" s="3" t="s">
        <v>450</v>
      </c>
      <c r="D207" s="85">
        <v>0</v>
      </c>
      <c r="E207" s="3">
        <v>42</v>
      </c>
      <c r="F207" s="74">
        <f t="shared" si="10"/>
        <v>0</v>
      </c>
      <c r="G207" s="3">
        <f t="shared" si="9"/>
        <v>3</v>
      </c>
      <c r="H207" s="20"/>
      <c r="I207" s="4"/>
    </row>
    <row r="208" ht="17.4" spans="1:9">
      <c r="A208" s="3"/>
      <c r="B208" s="3">
        <v>206</v>
      </c>
      <c r="C208" s="3" t="s">
        <v>455</v>
      </c>
      <c r="D208" s="85">
        <v>0</v>
      </c>
      <c r="E208" s="3">
        <v>43</v>
      </c>
      <c r="F208" s="74">
        <f t="shared" si="10"/>
        <v>0</v>
      </c>
      <c r="G208" s="3">
        <f t="shared" si="9"/>
        <v>3</v>
      </c>
      <c r="H208" s="20"/>
      <c r="I208" s="4"/>
    </row>
    <row r="209" ht="17.4" spans="1:9">
      <c r="A209" s="3"/>
      <c r="B209" s="6">
        <v>207</v>
      </c>
      <c r="C209" s="6" t="s">
        <v>439</v>
      </c>
      <c r="D209" s="86">
        <v>2</v>
      </c>
      <c r="E209" s="6">
        <v>42</v>
      </c>
      <c r="F209" s="75">
        <f t="shared" si="10"/>
        <v>0.0476190476190476</v>
      </c>
      <c r="G209" s="6">
        <f t="shared" si="9"/>
        <v>1</v>
      </c>
      <c r="H209" s="76"/>
      <c r="I209" s="4"/>
    </row>
    <row r="210" ht="17.4" spans="1:9">
      <c r="A210" s="3"/>
      <c r="B210" s="3">
        <v>208</v>
      </c>
      <c r="C210" s="3" t="s">
        <v>379</v>
      </c>
      <c r="D210" s="85">
        <v>0</v>
      </c>
      <c r="E210" s="3">
        <v>45</v>
      </c>
      <c r="F210" s="74">
        <f t="shared" si="10"/>
        <v>0</v>
      </c>
      <c r="G210" s="3">
        <f t="shared" si="9"/>
        <v>3</v>
      </c>
      <c r="H210" s="20"/>
      <c r="I210" s="4"/>
    </row>
    <row r="211" ht="17.4" spans="1:9">
      <c r="A211" s="3"/>
      <c r="B211" s="3">
        <v>209</v>
      </c>
      <c r="C211" s="3" t="s">
        <v>386</v>
      </c>
      <c r="D211" s="85">
        <v>0</v>
      </c>
      <c r="E211" s="3">
        <v>45</v>
      </c>
      <c r="F211" s="74">
        <f t="shared" si="10"/>
        <v>0</v>
      </c>
      <c r="G211" s="3">
        <f t="shared" si="9"/>
        <v>3</v>
      </c>
      <c r="H211" s="20"/>
      <c r="I211" s="4"/>
    </row>
    <row r="212" ht="17.4" spans="1:9">
      <c r="A212" s="3"/>
      <c r="B212" s="3">
        <v>210</v>
      </c>
      <c r="C212" s="3" t="s">
        <v>31</v>
      </c>
      <c r="D212" s="85">
        <v>0</v>
      </c>
      <c r="E212" s="3">
        <v>45</v>
      </c>
      <c r="F212" s="74">
        <f t="shared" si="10"/>
        <v>0</v>
      </c>
      <c r="G212" s="3">
        <f t="shared" si="9"/>
        <v>3</v>
      </c>
      <c r="H212" s="20"/>
      <c r="I212" s="4"/>
    </row>
    <row r="213" ht="17.4" spans="1:9">
      <c r="A213" s="3"/>
      <c r="B213" s="3">
        <v>211</v>
      </c>
      <c r="C213" s="3" t="s">
        <v>391</v>
      </c>
      <c r="D213" s="85">
        <v>0</v>
      </c>
      <c r="E213" s="3">
        <v>43</v>
      </c>
      <c r="F213" s="74">
        <f t="shared" si="10"/>
        <v>0</v>
      </c>
      <c r="G213" s="3">
        <f t="shared" si="9"/>
        <v>3</v>
      </c>
      <c r="H213" s="20"/>
      <c r="I213" s="4"/>
    </row>
    <row r="214" ht="17.4" spans="1:9">
      <c r="A214" s="3"/>
      <c r="B214" s="3">
        <v>212</v>
      </c>
      <c r="C214" s="3" t="s">
        <v>633</v>
      </c>
      <c r="D214" s="85">
        <v>0</v>
      </c>
      <c r="E214" s="3">
        <v>42</v>
      </c>
      <c r="F214" s="74">
        <f t="shared" si="10"/>
        <v>0</v>
      </c>
      <c r="G214" s="3">
        <f t="shared" si="9"/>
        <v>3</v>
      </c>
      <c r="H214" s="20"/>
      <c r="I214" s="4"/>
    </row>
    <row r="215" ht="17.4" spans="1:9">
      <c r="A215" s="3"/>
      <c r="B215" s="3">
        <v>213</v>
      </c>
      <c r="C215" s="3" t="s">
        <v>634</v>
      </c>
      <c r="D215" s="85">
        <v>0</v>
      </c>
      <c r="E215" s="3">
        <v>40</v>
      </c>
      <c r="F215" s="74">
        <f t="shared" si="10"/>
        <v>0</v>
      </c>
      <c r="G215" s="3">
        <f t="shared" si="9"/>
        <v>3</v>
      </c>
      <c r="H215" s="20"/>
      <c r="I215" s="4"/>
    </row>
    <row r="216" ht="17.4" spans="1:9">
      <c r="A216" s="3"/>
      <c r="B216" s="3">
        <v>214</v>
      </c>
      <c r="C216" s="3" t="s">
        <v>635</v>
      </c>
      <c r="D216" s="85">
        <v>0</v>
      </c>
      <c r="E216" s="3">
        <v>39</v>
      </c>
      <c r="F216" s="74">
        <f t="shared" si="10"/>
        <v>0</v>
      </c>
      <c r="G216" s="3">
        <f t="shared" si="9"/>
        <v>3</v>
      </c>
      <c r="H216" s="20"/>
      <c r="I216" s="4"/>
    </row>
    <row r="217" ht="17.4" spans="1:9">
      <c r="A217" s="3"/>
      <c r="B217" s="3">
        <v>215</v>
      </c>
      <c r="C217" s="3" t="s">
        <v>636</v>
      </c>
      <c r="D217" s="85">
        <v>0</v>
      </c>
      <c r="E217" s="3">
        <v>39</v>
      </c>
      <c r="F217" s="74">
        <f t="shared" si="10"/>
        <v>0</v>
      </c>
      <c r="G217" s="3">
        <f t="shared" si="9"/>
        <v>3</v>
      </c>
      <c r="H217" s="20"/>
      <c r="I217" s="4"/>
    </row>
    <row r="218" ht="17.4" spans="1:9">
      <c r="A218" s="3"/>
      <c r="B218" s="6">
        <v>216</v>
      </c>
      <c r="C218" s="6" t="s">
        <v>436</v>
      </c>
      <c r="D218" s="86">
        <v>1</v>
      </c>
      <c r="E218" s="6">
        <v>30</v>
      </c>
      <c r="F218" s="75">
        <f t="shared" si="10"/>
        <v>0.0333333333333333</v>
      </c>
      <c r="G218" s="6">
        <f t="shared" si="9"/>
        <v>2</v>
      </c>
      <c r="H218" s="76"/>
      <c r="I218" s="4"/>
    </row>
    <row r="219" ht="17.4" spans="1:9">
      <c r="A219" s="3"/>
      <c r="B219" s="3">
        <v>217</v>
      </c>
      <c r="C219" s="3" t="s">
        <v>431</v>
      </c>
      <c r="D219" s="85">
        <v>0</v>
      </c>
      <c r="E219" s="3">
        <v>30</v>
      </c>
      <c r="F219" s="74">
        <f t="shared" si="10"/>
        <v>0</v>
      </c>
      <c r="G219" s="3">
        <f t="shared" si="9"/>
        <v>3</v>
      </c>
      <c r="H219" s="20"/>
      <c r="I219" s="4"/>
    </row>
    <row r="220" ht="17.4" spans="1:9">
      <c r="A220" s="3"/>
      <c r="B220" s="3">
        <v>218</v>
      </c>
      <c r="C220" s="3" t="s">
        <v>422</v>
      </c>
      <c r="D220" s="85">
        <v>0</v>
      </c>
      <c r="E220" s="3">
        <v>44</v>
      </c>
      <c r="F220" s="74">
        <f t="shared" si="10"/>
        <v>0</v>
      </c>
      <c r="G220" s="3">
        <f t="shared" si="9"/>
        <v>3</v>
      </c>
      <c r="H220" s="20"/>
      <c r="I220" s="4"/>
    </row>
    <row r="221" ht="17.4" spans="1:9">
      <c r="A221" s="3"/>
      <c r="B221" s="3">
        <v>219</v>
      </c>
      <c r="C221" s="3" t="s">
        <v>425</v>
      </c>
      <c r="D221" s="3">
        <v>0</v>
      </c>
      <c r="E221" s="3">
        <v>43</v>
      </c>
      <c r="F221" s="74">
        <f t="shared" si="10"/>
        <v>0</v>
      </c>
      <c r="G221" s="3">
        <f t="shared" si="9"/>
        <v>3</v>
      </c>
      <c r="H221" s="20"/>
      <c r="I221" s="4"/>
    </row>
  </sheetData>
  <mergeCells count="8">
    <mergeCell ref="A1:H1"/>
    <mergeCell ref="A3:A34"/>
    <mergeCell ref="A35:A55"/>
    <mergeCell ref="A56:A96"/>
    <mergeCell ref="A97:A138"/>
    <mergeCell ref="A139:A140"/>
    <mergeCell ref="A141:A185"/>
    <mergeCell ref="A186:A221"/>
  </mergeCells>
  <pageMargins left="0.7" right="0.7" top="0.75" bottom="0.75" header="0.3" footer="0.3"/>
  <headerFooter/>
  <ignoredErrors>
    <ignoredError sqref="E186:E205 E78:E87 E56:E7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5"/>
  <sheetViews>
    <sheetView workbookViewId="0">
      <selection activeCell="B140" sqref="B140:B144"/>
    </sheetView>
  </sheetViews>
  <sheetFormatPr defaultColWidth="9" defaultRowHeight="13.8" outlineLevelCol="6"/>
  <cols>
    <col min="1" max="1" width="19.3333333333333" customWidth="1"/>
    <col min="2" max="2" width="21" customWidth="1"/>
    <col min="3" max="3" width="12.5833333333333" customWidth="1"/>
    <col min="4" max="4" width="22.3333333333333" customWidth="1"/>
    <col min="5" max="5" width="18.3333333333333" customWidth="1"/>
    <col min="6" max="6" width="11.1666666666667" customWidth="1"/>
  </cols>
  <sheetData>
    <row r="1" ht="22.2" spans="1:6">
      <c r="A1" s="57" t="s">
        <v>675</v>
      </c>
      <c r="B1" s="57"/>
      <c r="C1" s="57"/>
      <c r="D1" s="57"/>
      <c r="E1" s="57"/>
      <c r="F1" s="57"/>
    </row>
    <row r="2" ht="20.4" spans="1:6">
      <c r="A2" s="2" t="s">
        <v>23</v>
      </c>
      <c r="B2" s="2" t="s">
        <v>676</v>
      </c>
      <c r="C2" s="2" t="s">
        <v>26</v>
      </c>
      <c r="D2" s="58" t="s">
        <v>677</v>
      </c>
      <c r="E2" s="2" t="s">
        <v>40</v>
      </c>
      <c r="F2" s="2" t="s">
        <v>30</v>
      </c>
    </row>
    <row r="3" ht="15" customHeight="1" spans="1:7">
      <c r="A3" s="18" t="s">
        <v>2</v>
      </c>
      <c r="B3" s="18" t="s">
        <v>483</v>
      </c>
      <c r="C3" s="3" t="s">
        <v>648</v>
      </c>
      <c r="D3" s="3">
        <v>3.18</v>
      </c>
      <c r="E3" s="3">
        <v>2</v>
      </c>
      <c r="F3" s="3" t="s">
        <v>678</v>
      </c>
      <c r="G3" s="4"/>
    </row>
    <row r="4" ht="15" customHeight="1" spans="1:7">
      <c r="A4" s="19"/>
      <c r="B4" s="19"/>
      <c r="C4" s="3" t="s">
        <v>647</v>
      </c>
      <c r="D4" s="3">
        <v>3.21</v>
      </c>
      <c r="E4" s="3">
        <v>2</v>
      </c>
      <c r="F4" s="3" t="s">
        <v>679</v>
      </c>
      <c r="G4" s="4"/>
    </row>
    <row r="5" ht="15" customHeight="1" spans="1:7">
      <c r="A5" s="19"/>
      <c r="B5" s="18" t="s">
        <v>484</v>
      </c>
      <c r="C5" s="3" t="s">
        <v>680</v>
      </c>
      <c r="D5" s="59">
        <v>3.2</v>
      </c>
      <c r="E5" s="3">
        <v>2</v>
      </c>
      <c r="F5" s="3" t="s">
        <v>678</v>
      </c>
      <c r="G5" s="4"/>
    </row>
    <row r="6" ht="15" customHeight="1" spans="1:7">
      <c r="A6" s="19"/>
      <c r="B6" s="19"/>
      <c r="C6" s="3" t="s">
        <v>681</v>
      </c>
      <c r="D6" s="3">
        <v>3.21</v>
      </c>
      <c r="E6" s="3">
        <v>2</v>
      </c>
      <c r="F6" s="3" t="s">
        <v>679</v>
      </c>
      <c r="G6" s="4"/>
    </row>
    <row r="7" ht="15" customHeight="1" spans="1:7">
      <c r="A7" s="19"/>
      <c r="B7" s="19"/>
      <c r="C7" s="3" t="s">
        <v>682</v>
      </c>
      <c r="D7" s="3">
        <v>3.21</v>
      </c>
      <c r="E7" s="3">
        <v>2</v>
      </c>
      <c r="F7" s="3" t="s">
        <v>678</v>
      </c>
      <c r="G7" s="4"/>
    </row>
    <row r="8" ht="15" customHeight="1" spans="1:7">
      <c r="A8" s="19"/>
      <c r="B8" s="18" t="s">
        <v>485</v>
      </c>
      <c r="C8" s="3" t="s">
        <v>683</v>
      </c>
      <c r="D8" s="3">
        <v>3.19</v>
      </c>
      <c r="E8" s="3">
        <v>2</v>
      </c>
      <c r="F8" s="3" t="s">
        <v>678</v>
      </c>
      <c r="G8" s="4"/>
    </row>
    <row r="9" ht="15" customHeight="1" spans="1:7">
      <c r="A9" s="19"/>
      <c r="B9" s="19"/>
      <c r="C9" s="3" t="s">
        <v>684</v>
      </c>
      <c r="D9" s="3">
        <v>3.21</v>
      </c>
      <c r="E9" s="3">
        <v>2</v>
      </c>
      <c r="F9" s="3" t="s">
        <v>678</v>
      </c>
      <c r="G9" s="4"/>
    </row>
    <row r="10" ht="15" customHeight="1" spans="1:7">
      <c r="A10" s="19"/>
      <c r="B10" s="18" t="s">
        <v>486</v>
      </c>
      <c r="C10" s="3" t="s">
        <v>685</v>
      </c>
      <c r="D10" s="3">
        <v>3.18</v>
      </c>
      <c r="E10" s="3">
        <v>2</v>
      </c>
      <c r="F10" s="3" t="s">
        <v>679</v>
      </c>
      <c r="G10" s="4"/>
    </row>
    <row r="11" ht="15" customHeight="1" spans="1:7">
      <c r="A11" s="19"/>
      <c r="B11" s="19"/>
      <c r="C11" s="3" t="s">
        <v>686</v>
      </c>
      <c r="D11" s="3">
        <v>3.18</v>
      </c>
      <c r="E11" s="3">
        <v>2</v>
      </c>
      <c r="F11" s="3" t="s">
        <v>679</v>
      </c>
      <c r="G11" s="4"/>
    </row>
    <row r="12" ht="15" customHeight="1" spans="1:7">
      <c r="A12" s="19"/>
      <c r="B12" s="21"/>
      <c r="C12" s="3" t="s">
        <v>687</v>
      </c>
      <c r="D12" s="3">
        <v>3.18</v>
      </c>
      <c r="E12" s="3">
        <v>2</v>
      </c>
      <c r="F12" s="3" t="s">
        <v>679</v>
      </c>
      <c r="G12" s="4"/>
    </row>
    <row r="13" ht="15" customHeight="1" spans="1:7">
      <c r="A13" s="19"/>
      <c r="B13" s="19" t="s">
        <v>487</v>
      </c>
      <c r="C13" s="3" t="s">
        <v>688</v>
      </c>
      <c r="D13" s="3">
        <v>3.19</v>
      </c>
      <c r="E13" s="3">
        <v>2</v>
      </c>
      <c r="F13" s="3" t="s">
        <v>678</v>
      </c>
      <c r="G13" s="4"/>
    </row>
    <row r="14" ht="15" customHeight="1" spans="1:7">
      <c r="A14" s="19"/>
      <c r="B14" s="21"/>
      <c r="C14" s="3" t="s">
        <v>689</v>
      </c>
      <c r="D14" s="3">
        <v>3.19</v>
      </c>
      <c r="E14" s="3">
        <v>2</v>
      </c>
      <c r="F14" s="3" t="s">
        <v>678</v>
      </c>
      <c r="G14" s="4"/>
    </row>
    <row r="15" ht="15" customHeight="1" spans="1:7">
      <c r="A15" s="19"/>
      <c r="B15" s="18" t="s">
        <v>488</v>
      </c>
      <c r="C15" s="3" t="s">
        <v>690</v>
      </c>
      <c r="D15" s="3">
        <v>3.18</v>
      </c>
      <c r="E15" s="3">
        <v>2</v>
      </c>
      <c r="F15" s="3" t="s">
        <v>679</v>
      </c>
      <c r="G15" s="4"/>
    </row>
    <row r="16" ht="15" customHeight="1" spans="1:7">
      <c r="A16" s="21"/>
      <c r="B16" s="21"/>
      <c r="C16" s="3" t="s">
        <v>691</v>
      </c>
      <c r="D16" s="3">
        <v>3.21</v>
      </c>
      <c r="E16" s="3">
        <v>2</v>
      </c>
      <c r="F16" s="3" t="s">
        <v>678</v>
      </c>
      <c r="G16" s="4"/>
    </row>
    <row r="17" ht="17.4" spans="1:7">
      <c r="A17" s="60" t="s">
        <v>7</v>
      </c>
      <c r="B17" s="60" t="s">
        <v>692</v>
      </c>
      <c r="C17" s="60" t="s">
        <v>117</v>
      </c>
      <c r="D17" s="61">
        <v>3.17</v>
      </c>
      <c r="E17" s="62">
        <v>2</v>
      </c>
      <c r="F17" s="62" t="s">
        <v>679</v>
      </c>
      <c r="G17" s="4"/>
    </row>
    <row r="18" ht="17.4" spans="1:7">
      <c r="A18" s="63"/>
      <c r="B18" s="63"/>
      <c r="C18" s="64"/>
      <c r="D18" s="61">
        <v>3.18</v>
      </c>
      <c r="E18" s="62">
        <v>2</v>
      </c>
      <c r="F18" s="62" t="s">
        <v>679</v>
      </c>
      <c r="G18" s="4"/>
    </row>
    <row r="19" ht="17.4" spans="1:7">
      <c r="A19" s="63"/>
      <c r="B19" s="64"/>
      <c r="C19" s="64" t="s">
        <v>693</v>
      </c>
      <c r="D19" s="65">
        <v>3.21</v>
      </c>
      <c r="E19" s="62">
        <v>2</v>
      </c>
      <c r="F19" s="62" t="s">
        <v>678</v>
      </c>
      <c r="G19" s="4"/>
    </row>
    <row r="20" ht="17.4" spans="1:7">
      <c r="A20" s="63"/>
      <c r="B20" s="60" t="s">
        <v>694</v>
      </c>
      <c r="C20" s="60" t="s">
        <v>695</v>
      </c>
      <c r="D20" s="62">
        <v>3.19</v>
      </c>
      <c r="E20" s="62">
        <v>2</v>
      </c>
      <c r="F20" s="3" t="s">
        <v>678</v>
      </c>
      <c r="G20" s="4"/>
    </row>
    <row r="21" ht="17.4" spans="1:7">
      <c r="A21" s="63"/>
      <c r="B21" s="63"/>
      <c r="C21" s="64"/>
      <c r="D21" s="65">
        <v>3.2</v>
      </c>
      <c r="E21" s="3">
        <v>2</v>
      </c>
      <c r="F21" s="3" t="s">
        <v>678</v>
      </c>
      <c r="G21" s="4"/>
    </row>
    <row r="22" ht="17.4" spans="1:7">
      <c r="A22" s="63"/>
      <c r="B22" s="63"/>
      <c r="C22" s="3" t="s">
        <v>696</v>
      </c>
      <c r="D22" s="65">
        <v>3.2</v>
      </c>
      <c r="E22" s="3">
        <v>2</v>
      </c>
      <c r="F22" s="3" t="s">
        <v>678</v>
      </c>
      <c r="G22" s="4"/>
    </row>
    <row r="23" ht="17.4" spans="1:7">
      <c r="A23" s="63"/>
      <c r="B23" s="63"/>
      <c r="C23" s="3" t="s">
        <v>697</v>
      </c>
      <c r="D23" s="61">
        <v>3.2</v>
      </c>
      <c r="E23" s="62">
        <v>2</v>
      </c>
      <c r="F23" s="3" t="s">
        <v>678</v>
      </c>
      <c r="G23" s="4"/>
    </row>
    <row r="24" ht="17.4" spans="1:7">
      <c r="A24" s="63"/>
      <c r="B24" s="63"/>
      <c r="C24" s="3" t="s">
        <v>698</v>
      </c>
      <c r="D24" s="65">
        <v>3.2</v>
      </c>
      <c r="E24" s="3">
        <v>2</v>
      </c>
      <c r="F24" s="3" t="s">
        <v>678</v>
      </c>
      <c r="G24" s="4"/>
    </row>
    <row r="25" ht="17.4" spans="1:7">
      <c r="A25" s="63"/>
      <c r="B25" s="63"/>
      <c r="C25" s="3" t="s">
        <v>123</v>
      </c>
      <c r="D25" s="3">
        <v>3.18</v>
      </c>
      <c r="E25" s="3">
        <v>2</v>
      </c>
      <c r="F25" s="3" t="s">
        <v>678</v>
      </c>
      <c r="G25" s="4"/>
    </row>
    <row r="26" ht="17.4" spans="1:7">
      <c r="A26" s="63"/>
      <c r="B26" s="63"/>
      <c r="C26" s="3"/>
      <c r="D26" s="3">
        <v>3.19</v>
      </c>
      <c r="E26" s="3">
        <v>2</v>
      </c>
      <c r="F26" s="3" t="s">
        <v>678</v>
      </c>
      <c r="G26" s="4"/>
    </row>
    <row r="27" ht="17.4" spans="1:7">
      <c r="A27" s="63"/>
      <c r="B27" s="63"/>
      <c r="C27" s="3"/>
      <c r="D27" s="65">
        <v>3.2</v>
      </c>
      <c r="E27" s="3">
        <v>2</v>
      </c>
      <c r="F27" s="3" t="s">
        <v>678</v>
      </c>
      <c r="G27" s="4"/>
    </row>
    <row r="28" ht="17.4" spans="1:7">
      <c r="A28" s="64"/>
      <c r="B28" s="3" t="s">
        <v>699</v>
      </c>
      <c r="C28" s="3" t="s">
        <v>700</v>
      </c>
      <c r="D28" s="3">
        <v>3.17</v>
      </c>
      <c r="E28" s="3">
        <v>2</v>
      </c>
      <c r="F28" s="3" t="s">
        <v>678</v>
      </c>
      <c r="G28" s="4"/>
    </row>
    <row r="29" ht="17.4" spans="1:7">
      <c r="A29" s="3" t="s">
        <v>4</v>
      </c>
      <c r="B29" s="3" t="s">
        <v>185</v>
      </c>
      <c r="C29" s="3" t="s">
        <v>186</v>
      </c>
      <c r="D29" s="3">
        <v>3.21</v>
      </c>
      <c r="E29" s="3">
        <v>2</v>
      </c>
      <c r="F29" s="3" t="s">
        <v>678</v>
      </c>
      <c r="G29" s="4"/>
    </row>
    <row r="30" ht="17.4" spans="1:7">
      <c r="A30" s="3" t="s">
        <v>5</v>
      </c>
      <c r="B30" s="3" t="s">
        <v>701</v>
      </c>
      <c r="C30" s="3"/>
      <c r="D30" s="3"/>
      <c r="E30" s="3"/>
      <c r="F30" s="3"/>
      <c r="G30" s="4"/>
    </row>
    <row r="31" ht="17.4" spans="1:7">
      <c r="A31" s="66" t="s">
        <v>702</v>
      </c>
      <c r="B31" s="66" t="s">
        <v>589</v>
      </c>
      <c r="C31" s="67" t="s">
        <v>703</v>
      </c>
      <c r="D31" s="67">
        <v>3.17</v>
      </c>
      <c r="E31" s="67">
        <v>1</v>
      </c>
      <c r="F31" s="67" t="s">
        <v>679</v>
      </c>
      <c r="G31" s="4"/>
    </row>
    <row r="32" ht="17.4" spans="1:7">
      <c r="A32" s="68"/>
      <c r="B32" s="68"/>
      <c r="C32" s="67" t="s">
        <v>251</v>
      </c>
      <c r="D32" s="67">
        <v>3.17</v>
      </c>
      <c r="E32" s="67">
        <v>1</v>
      </c>
      <c r="F32" s="67"/>
      <c r="G32" s="4"/>
    </row>
    <row r="33" ht="17.4" spans="1:7">
      <c r="A33" s="69"/>
      <c r="B33" s="69"/>
      <c r="C33" s="67" t="s">
        <v>704</v>
      </c>
      <c r="D33" s="67">
        <v>3.17</v>
      </c>
      <c r="E33" s="67">
        <v>1</v>
      </c>
      <c r="F33" s="67"/>
      <c r="G33" s="4"/>
    </row>
    <row r="34" ht="17.4" spans="1:7">
      <c r="A34" s="62" t="s">
        <v>6</v>
      </c>
      <c r="B34" s="70" t="s">
        <v>337</v>
      </c>
      <c r="C34" s="70" t="s">
        <v>705</v>
      </c>
      <c r="D34" s="59">
        <v>3.17</v>
      </c>
      <c r="E34" s="70">
        <v>2</v>
      </c>
      <c r="F34" s="3" t="s">
        <v>679</v>
      </c>
      <c r="G34" s="4"/>
    </row>
    <row r="35" ht="17.4" spans="1:7">
      <c r="A35" s="62"/>
      <c r="B35" s="70"/>
      <c r="C35" s="70" t="s">
        <v>706</v>
      </c>
      <c r="D35" s="59">
        <v>3.17</v>
      </c>
      <c r="E35" s="70">
        <v>2</v>
      </c>
      <c r="F35" s="3" t="s">
        <v>679</v>
      </c>
      <c r="G35" s="4"/>
    </row>
    <row r="36" ht="17.4" spans="1:7">
      <c r="A36" s="62"/>
      <c r="B36" s="70"/>
      <c r="C36" s="3" t="s">
        <v>707</v>
      </c>
      <c r="D36" s="59">
        <v>3.19</v>
      </c>
      <c r="E36" s="3">
        <v>2</v>
      </c>
      <c r="F36" s="3" t="s">
        <v>678</v>
      </c>
      <c r="G36" s="4"/>
    </row>
    <row r="37" ht="17.4" spans="1:7">
      <c r="A37" s="62"/>
      <c r="B37" s="3" t="s">
        <v>610</v>
      </c>
      <c r="C37" s="3" t="s">
        <v>708</v>
      </c>
      <c r="D37" s="59">
        <v>3.17</v>
      </c>
      <c r="E37" s="3">
        <v>2</v>
      </c>
      <c r="F37" s="3" t="s">
        <v>678</v>
      </c>
      <c r="G37" s="4"/>
    </row>
    <row r="38" ht="17.4" spans="1:7">
      <c r="A38" s="62"/>
      <c r="B38" s="3" t="s">
        <v>340</v>
      </c>
      <c r="C38" s="3" t="s">
        <v>709</v>
      </c>
      <c r="D38" s="59">
        <v>3.17</v>
      </c>
      <c r="E38" s="3">
        <v>8</v>
      </c>
      <c r="F38" s="3" t="s">
        <v>679</v>
      </c>
      <c r="G38" s="4"/>
    </row>
    <row r="39" ht="17.4" spans="1:7">
      <c r="A39" s="62"/>
      <c r="B39" s="3"/>
      <c r="C39" s="3"/>
      <c r="D39" s="59">
        <v>3.18</v>
      </c>
      <c r="E39" s="3"/>
      <c r="F39" s="3" t="s">
        <v>678</v>
      </c>
      <c r="G39" s="4"/>
    </row>
    <row r="40" ht="17.4" spans="1:7">
      <c r="A40" s="62"/>
      <c r="B40" s="3"/>
      <c r="C40" s="3"/>
      <c r="D40" s="59">
        <v>3.19</v>
      </c>
      <c r="E40" s="3"/>
      <c r="F40" s="3" t="s">
        <v>678</v>
      </c>
      <c r="G40" s="4"/>
    </row>
    <row r="41" ht="17.4" spans="1:7">
      <c r="A41" s="62"/>
      <c r="B41" s="3"/>
      <c r="C41" s="3"/>
      <c r="D41" s="59">
        <v>3.2</v>
      </c>
      <c r="E41" s="3"/>
      <c r="F41" s="3" t="s">
        <v>678</v>
      </c>
      <c r="G41" s="4"/>
    </row>
    <row r="42" ht="17.4" spans="1:7">
      <c r="A42" s="62"/>
      <c r="B42" s="3"/>
      <c r="C42" s="3" t="s">
        <v>342</v>
      </c>
      <c r="D42" s="59">
        <v>3.17</v>
      </c>
      <c r="E42" s="3">
        <v>6</v>
      </c>
      <c r="F42" s="3" t="s">
        <v>679</v>
      </c>
      <c r="G42" s="4"/>
    </row>
    <row r="43" ht="17.4" spans="1:7">
      <c r="A43" s="62"/>
      <c r="B43" s="3"/>
      <c r="C43" s="3"/>
      <c r="D43" s="59">
        <v>3.19</v>
      </c>
      <c r="E43" s="3"/>
      <c r="F43" s="3" t="s">
        <v>679</v>
      </c>
      <c r="G43" s="4"/>
    </row>
    <row r="44" ht="17.4" spans="1:7">
      <c r="A44" s="62"/>
      <c r="B44" s="3"/>
      <c r="C44" s="3"/>
      <c r="D44" s="59">
        <v>3.2</v>
      </c>
      <c r="E44" s="3"/>
      <c r="F44" s="3" t="s">
        <v>679</v>
      </c>
      <c r="G44" s="4"/>
    </row>
    <row r="45" ht="17.4" spans="1:7">
      <c r="A45" s="62"/>
      <c r="B45" s="3"/>
      <c r="C45" s="3" t="s">
        <v>341</v>
      </c>
      <c r="D45" s="59">
        <v>3.17</v>
      </c>
      <c r="E45" s="3">
        <v>6</v>
      </c>
      <c r="F45" s="3" t="s">
        <v>679</v>
      </c>
      <c r="G45" s="4"/>
    </row>
    <row r="46" ht="17.4" spans="1:7">
      <c r="A46" s="62"/>
      <c r="B46" s="3"/>
      <c r="C46" s="3"/>
      <c r="D46" s="59">
        <v>3.19</v>
      </c>
      <c r="E46" s="3"/>
      <c r="F46" s="3" t="s">
        <v>678</v>
      </c>
      <c r="G46" s="4"/>
    </row>
    <row r="47" ht="17.4" spans="1:7">
      <c r="A47" s="62"/>
      <c r="B47" s="3"/>
      <c r="C47" s="3"/>
      <c r="D47" s="59">
        <v>3.2</v>
      </c>
      <c r="E47" s="3"/>
      <c r="F47" s="3" t="s">
        <v>678</v>
      </c>
      <c r="G47" s="4"/>
    </row>
    <row r="48" ht="17.4" spans="1:7">
      <c r="A48" s="62"/>
      <c r="B48" s="3"/>
      <c r="C48" s="3" t="s">
        <v>710</v>
      </c>
      <c r="D48" s="59">
        <v>3.18</v>
      </c>
      <c r="E48" s="3">
        <v>4</v>
      </c>
      <c r="F48" s="3" t="s">
        <v>678</v>
      </c>
      <c r="G48" s="4"/>
    </row>
    <row r="49" ht="17.4" spans="1:7">
      <c r="A49" s="62"/>
      <c r="B49" s="3"/>
      <c r="C49" s="3"/>
      <c r="D49" s="59">
        <v>3.2</v>
      </c>
      <c r="E49" s="3"/>
      <c r="F49" s="3" t="s">
        <v>678</v>
      </c>
      <c r="G49" s="4"/>
    </row>
    <row r="50" ht="17.4" spans="1:7">
      <c r="A50" s="62"/>
      <c r="B50" s="3"/>
      <c r="C50" s="3" t="s">
        <v>711</v>
      </c>
      <c r="D50" s="59">
        <v>3.18</v>
      </c>
      <c r="E50" s="3">
        <v>2</v>
      </c>
      <c r="F50" s="3" t="s">
        <v>678</v>
      </c>
      <c r="G50" s="4"/>
    </row>
    <row r="51" ht="17.4" spans="1:7">
      <c r="A51" s="62"/>
      <c r="B51" s="3"/>
      <c r="C51" s="3" t="s">
        <v>712</v>
      </c>
      <c r="D51" s="59">
        <v>3.19</v>
      </c>
      <c r="E51" s="3">
        <v>2</v>
      </c>
      <c r="F51" s="3" t="s">
        <v>679</v>
      </c>
      <c r="G51" s="4"/>
    </row>
    <row r="52" ht="17.4" spans="1:7">
      <c r="A52" s="62"/>
      <c r="B52" s="3" t="s">
        <v>345</v>
      </c>
      <c r="C52" s="3" t="s">
        <v>346</v>
      </c>
      <c r="D52" s="59">
        <v>3.17</v>
      </c>
      <c r="E52" s="3">
        <v>2</v>
      </c>
      <c r="F52" s="3" t="s">
        <v>679</v>
      </c>
      <c r="G52" s="4"/>
    </row>
    <row r="53" ht="17.4" spans="1:7">
      <c r="A53" s="62"/>
      <c r="B53" s="3"/>
      <c r="C53" s="3" t="s">
        <v>713</v>
      </c>
      <c r="D53" s="59">
        <v>3.17</v>
      </c>
      <c r="E53" s="3">
        <v>2</v>
      </c>
      <c r="F53" s="3" t="s">
        <v>679</v>
      </c>
      <c r="G53" s="4"/>
    </row>
    <row r="54" ht="17.4" spans="1:7">
      <c r="A54" s="62"/>
      <c r="B54" s="3"/>
      <c r="C54" s="3" t="s">
        <v>714</v>
      </c>
      <c r="D54" s="59">
        <v>3.17</v>
      </c>
      <c r="E54" s="3">
        <v>2</v>
      </c>
      <c r="F54" s="3" t="s">
        <v>679</v>
      </c>
      <c r="G54" s="4"/>
    </row>
    <row r="55" ht="17.4" spans="1:7">
      <c r="A55" s="62"/>
      <c r="B55" s="3" t="s">
        <v>348</v>
      </c>
      <c r="C55" s="3" t="s">
        <v>715</v>
      </c>
      <c r="D55" s="59">
        <v>3.17</v>
      </c>
      <c r="E55" s="3">
        <v>2</v>
      </c>
      <c r="F55" s="3" t="s">
        <v>679</v>
      </c>
      <c r="G55" s="4"/>
    </row>
    <row r="56" ht="17.4" spans="1:7">
      <c r="A56" s="62"/>
      <c r="B56" s="3"/>
      <c r="C56" s="3" t="s">
        <v>349</v>
      </c>
      <c r="D56" s="59">
        <v>3.17</v>
      </c>
      <c r="E56" s="3">
        <v>2</v>
      </c>
      <c r="F56" s="3" t="s">
        <v>679</v>
      </c>
      <c r="G56" s="4"/>
    </row>
    <row r="57" ht="17.4" spans="1:7">
      <c r="A57" s="62"/>
      <c r="B57" s="3"/>
      <c r="C57" s="3" t="s">
        <v>350</v>
      </c>
      <c r="D57" s="59">
        <v>3.17</v>
      </c>
      <c r="E57" s="3">
        <v>4</v>
      </c>
      <c r="F57" s="3" t="s">
        <v>679</v>
      </c>
      <c r="G57" s="4"/>
    </row>
    <row r="58" ht="17.4" spans="1:7">
      <c r="A58" s="62"/>
      <c r="B58" s="3"/>
      <c r="C58" s="3"/>
      <c r="D58" s="59">
        <v>3.21</v>
      </c>
      <c r="E58" s="3"/>
      <c r="F58" s="3" t="s">
        <v>679</v>
      </c>
      <c r="G58" s="4"/>
    </row>
    <row r="59" ht="17.4" spans="1:7">
      <c r="A59" s="62"/>
      <c r="B59" s="3"/>
      <c r="C59" s="3" t="s">
        <v>716</v>
      </c>
      <c r="D59" s="59">
        <v>3.17</v>
      </c>
      <c r="E59" s="3">
        <v>2</v>
      </c>
      <c r="F59" s="3" t="s">
        <v>679</v>
      </c>
      <c r="G59" s="4"/>
    </row>
    <row r="60" ht="17.4" spans="1:7">
      <c r="A60" s="62"/>
      <c r="B60" s="3"/>
      <c r="C60" s="3" t="s">
        <v>717</v>
      </c>
      <c r="D60" s="59">
        <v>3.17</v>
      </c>
      <c r="E60" s="3">
        <v>2</v>
      </c>
      <c r="F60" s="3" t="s">
        <v>679</v>
      </c>
      <c r="G60" s="4"/>
    </row>
    <row r="61" ht="17.4" spans="1:7">
      <c r="A61" s="62"/>
      <c r="B61" s="3"/>
      <c r="C61" s="3" t="s">
        <v>718</v>
      </c>
      <c r="D61" s="59">
        <v>3.17</v>
      </c>
      <c r="E61" s="3">
        <v>2</v>
      </c>
      <c r="F61" s="3" t="s">
        <v>679</v>
      </c>
      <c r="G61" s="4"/>
    </row>
    <row r="62" ht="17.4" spans="1:7">
      <c r="A62" s="62"/>
      <c r="B62" s="3"/>
      <c r="C62" s="3" t="s">
        <v>719</v>
      </c>
      <c r="D62" s="59">
        <v>3.17</v>
      </c>
      <c r="E62" s="3">
        <v>2</v>
      </c>
      <c r="F62" s="3" t="s">
        <v>679</v>
      </c>
      <c r="G62" s="4"/>
    </row>
    <row r="63" ht="17.4" spans="1:7">
      <c r="A63" s="62"/>
      <c r="B63" s="3"/>
      <c r="C63" s="3" t="s">
        <v>720</v>
      </c>
      <c r="D63" s="59">
        <v>3.18</v>
      </c>
      <c r="E63" s="3">
        <v>2</v>
      </c>
      <c r="F63" s="3" t="s">
        <v>679</v>
      </c>
      <c r="G63" s="4"/>
    </row>
    <row r="64" ht="17.4" spans="1:7">
      <c r="A64" s="62"/>
      <c r="B64" s="3"/>
      <c r="C64" s="3" t="s">
        <v>721</v>
      </c>
      <c r="D64" s="59">
        <v>3.2</v>
      </c>
      <c r="E64" s="3">
        <v>2</v>
      </c>
      <c r="F64" s="3" t="s">
        <v>679</v>
      </c>
      <c r="G64" s="4"/>
    </row>
    <row r="65" ht="17.4" spans="1:7">
      <c r="A65" s="62"/>
      <c r="B65" s="3"/>
      <c r="C65" s="3" t="s">
        <v>722</v>
      </c>
      <c r="D65" s="59">
        <v>3.2</v>
      </c>
      <c r="E65" s="3">
        <v>2</v>
      </c>
      <c r="F65" s="3" t="s">
        <v>679</v>
      </c>
      <c r="G65" s="4"/>
    </row>
    <row r="66" ht="17.4" spans="1:7">
      <c r="A66" s="62"/>
      <c r="B66" s="3"/>
      <c r="C66" s="3" t="s">
        <v>723</v>
      </c>
      <c r="D66" s="59">
        <v>3.21</v>
      </c>
      <c r="E66" s="3">
        <v>2</v>
      </c>
      <c r="F66" s="3" t="s">
        <v>679</v>
      </c>
      <c r="G66" s="4"/>
    </row>
    <row r="67" ht="17.4" spans="1:7">
      <c r="A67" s="62"/>
      <c r="B67" s="3" t="s">
        <v>351</v>
      </c>
      <c r="C67" s="3" t="s">
        <v>724</v>
      </c>
      <c r="D67" s="59">
        <v>3.17</v>
      </c>
      <c r="E67" s="3">
        <v>2</v>
      </c>
      <c r="F67" s="3" t="s">
        <v>679</v>
      </c>
      <c r="G67" s="4"/>
    </row>
    <row r="68" ht="17.4" spans="1:7">
      <c r="A68" s="62"/>
      <c r="B68" s="3"/>
      <c r="C68" s="3" t="s">
        <v>725</v>
      </c>
      <c r="D68" s="59">
        <v>3.17</v>
      </c>
      <c r="E68" s="3">
        <v>2</v>
      </c>
      <c r="F68" s="3" t="s">
        <v>679</v>
      </c>
      <c r="G68" s="4"/>
    </row>
    <row r="69" ht="17.4" spans="1:7">
      <c r="A69" s="62"/>
      <c r="B69" s="3"/>
      <c r="C69" s="3" t="s">
        <v>726</v>
      </c>
      <c r="D69" s="59">
        <v>3.17</v>
      </c>
      <c r="E69" s="3">
        <v>2</v>
      </c>
      <c r="F69" s="3" t="s">
        <v>678</v>
      </c>
      <c r="G69" s="4"/>
    </row>
    <row r="70" ht="17.4" spans="1:7">
      <c r="A70" s="62"/>
      <c r="B70" s="3"/>
      <c r="C70" s="3" t="s">
        <v>727</v>
      </c>
      <c r="D70" s="59">
        <v>3.19</v>
      </c>
      <c r="E70" s="3">
        <v>2</v>
      </c>
      <c r="F70" s="3" t="s">
        <v>679</v>
      </c>
      <c r="G70" s="4"/>
    </row>
    <row r="71" ht="17.4" spans="1:7">
      <c r="A71" s="62"/>
      <c r="B71" s="3"/>
      <c r="C71" s="3" t="s">
        <v>728</v>
      </c>
      <c r="D71" s="59">
        <v>3.2</v>
      </c>
      <c r="E71" s="3">
        <v>2</v>
      </c>
      <c r="F71" s="3" t="s">
        <v>679</v>
      </c>
      <c r="G71" s="4"/>
    </row>
    <row r="72" ht="17.4" spans="1:7">
      <c r="A72" s="62"/>
      <c r="B72" s="3"/>
      <c r="C72" s="3" t="s">
        <v>352</v>
      </c>
      <c r="D72" s="59">
        <v>3.21</v>
      </c>
      <c r="E72" s="3">
        <v>2</v>
      </c>
      <c r="F72" s="3" t="s">
        <v>679</v>
      </c>
      <c r="G72" s="4"/>
    </row>
    <row r="73" ht="17.4" spans="1:7">
      <c r="A73" s="62"/>
      <c r="B73" s="3" t="s">
        <v>356</v>
      </c>
      <c r="C73" s="3" t="s">
        <v>357</v>
      </c>
      <c r="D73" s="59">
        <v>3.17</v>
      </c>
      <c r="E73" s="3">
        <v>4</v>
      </c>
      <c r="F73" s="3" t="s">
        <v>679</v>
      </c>
      <c r="G73" s="4"/>
    </row>
    <row r="74" ht="17.4" spans="1:7">
      <c r="A74" s="62"/>
      <c r="B74" s="3"/>
      <c r="C74" s="3"/>
      <c r="D74" s="59">
        <v>3.19</v>
      </c>
      <c r="E74" s="3"/>
      <c r="F74" s="3" t="s">
        <v>679</v>
      </c>
      <c r="G74" s="4"/>
    </row>
    <row r="75" ht="17.4" spans="1:7">
      <c r="A75" s="62"/>
      <c r="B75" s="3"/>
      <c r="C75" s="3" t="s">
        <v>729</v>
      </c>
      <c r="D75" s="59">
        <v>3.17</v>
      </c>
      <c r="E75" s="3">
        <v>2</v>
      </c>
      <c r="F75" s="3" t="s">
        <v>679</v>
      </c>
      <c r="G75" s="4"/>
    </row>
    <row r="76" ht="17.4" spans="1:7">
      <c r="A76" s="62"/>
      <c r="B76" s="3"/>
      <c r="C76" s="3" t="s">
        <v>730</v>
      </c>
      <c r="D76" s="59">
        <v>3.17</v>
      </c>
      <c r="E76" s="3">
        <v>4</v>
      </c>
      <c r="F76" s="3" t="s">
        <v>679</v>
      </c>
      <c r="G76" s="4"/>
    </row>
    <row r="77" ht="17.4" spans="1:7">
      <c r="A77" s="62"/>
      <c r="B77" s="3"/>
      <c r="C77" s="3"/>
      <c r="D77" s="59">
        <v>3.19</v>
      </c>
      <c r="E77" s="3"/>
      <c r="F77" s="3" t="s">
        <v>679</v>
      </c>
      <c r="G77" s="4"/>
    </row>
    <row r="78" ht="17.4" spans="1:7">
      <c r="A78" s="62"/>
      <c r="B78" s="3"/>
      <c r="C78" s="3" t="s">
        <v>731</v>
      </c>
      <c r="D78" s="59">
        <v>3.17</v>
      </c>
      <c r="E78" s="3">
        <v>4</v>
      </c>
      <c r="F78" s="3" t="s">
        <v>679</v>
      </c>
      <c r="G78" s="4"/>
    </row>
    <row r="79" ht="17.4" spans="1:7">
      <c r="A79" s="62"/>
      <c r="B79" s="3"/>
      <c r="C79" s="3"/>
      <c r="D79" s="59">
        <v>3.19</v>
      </c>
      <c r="E79" s="3"/>
      <c r="F79" s="3" t="s">
        <v>679</v>
      </c>
      <c r="G79" s="4"/>
    </row>
    <row r="80" ht="17.4" spans="1:7">
      <c r="A80" s="62"/>
      <c r="B80" s="3"/>
      <c r="C80" s="3" t="s">
        <v>732</v>
      </c>
      <c r="D80" s="59">
        <v>3.17</v>
      </c>
      <c r="E80" s="3">
        <v>4</v>
      </c>
      <c r="F80" s="3" t="s">
        <v>679</v>
      </c>
      <c r="G80" s="4"/>
    </row>
    <row r="81" ht="17.4" spans="1:7">
      <c r="A81" s="62"/>
      <c r="B81" s="3"/>
      <c r="C81" s="3"/>
      <c r="D81" s="59">
        <v>3.2</v>
      </c>
      <c r="E81" s="3"/>
      <c r="F81" s="3" t="s">
        <v>679</v>
      </c>
      <c r="G81" s="4"/>
    </row>
    <row r="82" ht="17.4" spans="1:7">
      <c r="A82" s="62"/>
      <c r="B82" s="3"/>
      <c r="C82" s="3" t="s">
        <v>733</v>
      </c>
      <c r="D82" s="59">
        <v>3.17</v>
      </c>
      <c r="E82" s="3">
        <v>2</v>
      </c>
      <c r="F82" s="3" t="s">
        <v>679</v>
      </c>
      <c r="G82" s="4"/>
    </row>
    <row r="83" ht="17.4" spans="1:7">
      <c r="A83" s="62"/>
      <c r="B83" s="3"/>
      <c r="C83" s="3" t="s">
        <v>734</v>
      </c>
      <c r="D83" s="59">
        <v>3.17</v>
      </c>
      <c r="E83" s="3">
        <v>2</v>
      </c>
      <c r="F83" s="3" t="s">
        <v>679</v>
      </c>
      <c r="G83" s="4"/>
    </row>
    <row r="84" ht="17.4" spans="1:7">
      <c r="A84" s="62"/>
      <c r="B84" s="3"/>
      <c r="C84" s="3" t="s">
        <v>708</v>
      </c>
      <c r="D84" s="59">
        <v>3.17</v>
      </c>
      <c r="E84" s="3">
        <v>6</v>
      </c>
      <c r="F84" s="3" t="s">
        <v>678</v>
      </c>
      <c r="G84" s="4"/>
    </row>
    <row r="85" ht="17.4" spans="1:7">
      <c r="A85" s="62"/>
      <c r="B85" s="3"/>
      <c r="C85" s="3"/>
      <c r="D85" s="59">
        <v>3.2</v>
      </c>
      <c r="E85" s="3"/>
      <c r="F85" s="3" t="s">
        <v>679</v>
      </c>
      <c r="G85" s="4"/>
    </row>
    <row r="86" ht="17.4" spans="1:7">
      <c r="A86" s="62"/>
      <c r="B86" s="3"/>
      <c r="C86" s="3"/>
      <c r="D86" s="59">
        <v>3.21</v>
      </c>
      <c r="E86" s="3"/>
      <c r="F86" s="3" t="s">
        <v>679</v>
      </c>
      <c r="G86" s="4"/>
    </row>
    <row r="87" ht="17.4" spans="1:7">
      <c r="A87" s="62"/>
      <c r="B87" s="3"/>
      <c r="C87" s="3" t="s">
        <v>735</v>
      </c>
      <c r="D87" s="59">
        <v>3.17</v>
      </c>
      <c r="E87" s="3">
        <v>4</v>
      </c>
      <c r="F87" s="3" t="s">
        <v>678</v>
      </c>
      <c r="G87" s="4"/>
    </row>
    <row r="88" ht="17.4" spans="1:7">
      <c r="A88" s="62"/>
      <c r="B88" s="3"/>
      <c r="C88" s="3"/>
      <c r="D88" s="59">
        <v>3.19</v>
      </c>
      <c r="E88" s="3"/>
      <c r="F88" s="3" t="s">
        <v>678</v>
      </c>
      <c r="G88" s="4"/>
    </row>
    <row r="89" ht="17.4" spans="1:7">
      <c r="A89" s="62"/>
      <c r="B89" s="3"/>
      <c r="C89" s="3" t="s">
        <v>736</v>
      </c>
      <c r="D89" s="59">
        <v>3.17</v>
      </c>
      <c r="E89" s="3">
        <v>2</v>
      </c>
      <c r="F89" s="3" t="s">
        <v>678</v>
      </c>
      <c r="G89" s="4"/>
    </row>
    <row r="90" ht="17.4" spans="1:7">
      <c r="A90" s="62"/>
      <c r="B90" s="3"/>
      <c r="C90" s="3" t="s">
        <v>737</v>
      </c>
      <c r="D90" s="59">
        <v>3.17</v>
      </c>
      <c r="E90" s="3">
        <v>2</v>
      </c>
      <c r="F90" s="3" t="s">
        <v>678</v>
      </c>
      <c r="G90" s="4"/>
    </row>
    <row r="91" ht="17.4" spans="1:7">
      <c r="A91" s="62"/>
      <c r="B91" s="3"/>
      <c r="C91" s="3" t="s">
        <v>738</v>
      </c>
      <c r="D91" s="59">
        <v>3.17</v>
      </c>
      <c r="E91" s="3">
        <v>2</v>
      </c>
      <c r="F91" s="3" t="s">
        <v>678</v>
      </c>
      <c r="G91" s="4"/>
    </row>
    <row r="92" ht="17.4" spans="1:7">
      <c r="A92" s="62"/>
      <c r="B92" s="3"/>
      <c r="C92" s="3" t="s">
        <v>739</v>
      </c>
      <c r="D92" s="59">
        <v>3.17</v>
      </c>
      <c r="E92" s="3">
        <v>2</v>
      </c>
      <c r="F92" s="3" t="s">
        <v>678</v>
      </c>
      <c r="G92" s="4"/>
    </row>
    <row r="93" ht="17.4" spans="1:7">
      <c r="A93" s="62"/>
      <c r="B93" s="3"/>
      <c r="C93" s="3" t="s">
        <v>202</v>
      </c>
      <c r="D93" s="59">
        <v>3.18</v>
      </c>
      <c r="E93" s="3">
        <v>2</v>
      </c>
      <c r="F93" s="3" t="s">
        <v>678</v>
      </c>
      <c r="G93" s="4"/>
    </row>
    <row r="94" ht="17.4" spans="1:7">
      <c r="A94" s="62"/>
      <c r="B94" s="3"/>
      <c r="C94" s="3" t="s">
        <v>740</v>
      </c>
      <c r="D94" s="59">
        <v>3.19</v>
      </c>
      <c r="E94" s="3">
        <v>2</v>
      </c>
      <c r="F94" s="3" t="s">
        <v>679</v>
      </c>
      <c r="G94" s="4"/>
    </row>
    <row r="95" ht="17.4" spans="1:7">
      <c r="A95" s="62"/>
      <c r="B95" s="3" t="s">
        <v>611</v>
      </c>
      <c r="C95" s="3" t="s">
        <v>741</v>
      </c>
      <c r="D95" s="59">
        <v>3.17</v>
      </c>
      <c r="E95" s="3">
        <v>2</v>
      </c>
      <c r="F95" s="3" t="s">
        <v>678</v>
      </c>
      <c r="G95" s="4"/>
    </row>
    <row r="96" ht="17.4" spans="1:7">
      <c r="A96" s="62"/>
      <c r="B96" s="3"/>
      <c r="C96" s="3" t="s">
        <v>742</v>
      </c>
      <c r="D96" s="59">
        <v>3.17</v>
      </c>
      <c r="E96" s="3">
        <v>2</v>
      </c>
      <c r="F96" s="3" t="s">
        <v>678</v>
      </c>
      <c r="G96" s="4"/>
    </row>
    <row r="97" ht="17.4" spans="1:7">
      <c r="A97" s="62"/>
      <c r="B97" s="3"/>
      <c r="C97" s="3" t="s">
        <v>743</v>
      </c>
      <c r="D97" s="59">
        <v>3.17</v>
      </c>
      <c r="E97" s="3">
        <v>6</v>
      </c>
      <c r="F97" s="3" t="s">
        <v>678</v>
      </c>
      <c r="G97" s="4"/>
    </row>
    <row r="98" ht="17.4" spans="1:7">
      <c r="A98" s="62"/>
      <c r="B98" s="3"/>
      <c r="C98" s="3"/>
      <c r="D98" s="59">
        <v>3.18</v>
      </c>
      <c r="E98" s="3"/>
      <c r="F98" s="3" t="s">
        <v>678</v>
      </c>
      <c r="G98" s="4"/>
    </row>
    <row r="99" ht="17.4" spans="1:7">
      <c r="A99" s="62"/>
      <c r="B99" s="3"/>
      <c r="C99" s="3"/>
      <c r="D99" s="59">
        <v>3.19</v>
      </c>
      <c r="E99" s="3"/>
      <c r="F99" s="3" t="s">
        <v>678</v>
      </c>
      <c r="G99" s="4"/>
    </row>
    <row r="100" ht="17.4" spans="1:7">
      <c r="A100" s="62"/>
      <c r="B100" s="3"/>
      <c r="C100" s="3" t="s">
        <v>744</v>
      </c>
      <c r="D100" s="59">
        <v>3.17</v>
      </c>
      <c r="E100" s="3">
        <v>4</v>
      </c>
      <c r="F100" s="3" t="s">
        <v>678</v>
      </c>
      <c r="G100" s="4"/>
    </row>
    <row r="101" ht="17.4" spans="1:7">
      <c r="A101" s="62"/>
      <c r="B101" s="3"/>
      <c r="C101" s="3"/>
      <c r="D101" s="59">
        <v>3.19</v>
      </c>
      <c r="E101" s="3"/>
      <c r="F101" s="3" t="s">
        <v>678</v>
      </c>
      <c r="G101" s="4"/>
    </row>
    <row r="102" ht="17.4" spans="1:7">
      <c r="A102" s="62"/>
      <c r="B102" s="3"/>
      <c r="C102" s="3" t="s">
        <v>745</v>
      </c>
      <c r="D102" s="59">
        <v>3.17</v>
      </c>
      <c r="E102" s="3">
        <v>2</v>
      </c>
      <c r="F102" s="3" t="s">
        <v>678</v>
      </c>
      <c r="G102" s="4"/>
    </row>
    <row r="103" ht="17.4" spans="1:7">
      <c r="A103" s="62"/>
      <c r="B103" s="3"/>
      <c r="C103" s="3" t="s">
        <v>746</v>
      </c>
      <c r="D103" s="59">
        <v>3.17</v>
      </c>
      <c r="E103" s="3">
        <v>8</v>
      </c>
      <c r="F103" s="3" t="s">
        <v>678</v>
      </c>
      <c r="G103" s="4"/>
    </row>
    <row r="104" ht="17.4" spans="1:7">
      <c r="A104" s="62"/>
      <c r="B104" s="3"/>
      <c r="C104" s="3"/>
      <c r="D104" s="59">
        <v>3.18</v>
      </c>
      <c r="E104" s="3"/>
      <c r="F104" s="3" t="s">
        <v>678</v>
      </c>
      <c r="G104" s="4"/>
    </row>
    <row r="105" ht="17.4" spans="1:7">
      <c r="A105" s="62"/>
      <c r="B105" s="3"/>
      <c r="C105" s="3"/>
      <c r="D105" s="59">
        <v>3.19</v>
      </c>
      <c r="E105" s="3"/>
      <c r="F105" s="3" t="s">
        <v>678</v>
      </c>
      <c r="G105" s="4"/>
    </row>
    <row r="106" ht="17.4" spans="1:7">
      <c r="A106" s="62"/>
      <c r="B106" s="3"/>
      <c r="C106" s="3"/>
      <c r="D106" s="59">
        <v>3.2</v>
      </c>
      <c r="E106" s="3"/>
      <c r="F106" s="3" t="s">
        <v>678</v>
      </c>
      <c r="G106" s="4"/>
    </row>
    <row r="107" ht="17.4" spans="1:7">
      <c r="A107" s="62"/>
      <c r="B107" s="3"/>
      <c r="C107" s="3" t="s">
        <v>747</v>
      </c>
      <c r="D107" s="59">
        <v>3.2</v>
      </c>
      <c r="E107" s="3">
        <v>2</v>
      </c>
      <c r="F107" s="3" t="s">
        <v>678</v>
      </c>
      <c r="G107" s="4"/>
    </row>
    <row r="108" ht="17.4" spans="1:7">
      <c r="A108" s="62"/>
      <c r="B108" s="3"/>
      <c r="C108" s="3" t="s">
        <v>748</v>
      </c>
      <c r="D108" s="59">
        <v>3.2</v>
      </c>
      <c r="E108" s="3">
        <v>2</v>
      </c>
      <c r="F108" s="3" t="s">
        <v>678</v>
      </c>
      <c r="G108" s="4"/>
    </row>
    <row r="109" ht="17.4" spans="1:7">
      <c r="A109" s="62"/>
      <c r="B109" s="3"/>
      <c r="C109" s="3" t="s">
        <v>749</v>
      </c>
      <c r="D109" s="59">
        <v>3.2</v>
      </c>
      <c r="E109" s="3">
        <v>2</v>
      </c>
      <c r="F109" s="3" t="s">
        <v>678</v>
      </c>
      <c r="G109" s="4"/>
    </row>
    <row r="110" ht="17.4" spans="1:7">
      <c r="A110" s="62"/>
      <c r="B110" s="3"/>
      <c r="C110" s="3" t="s">
        <v>750</v>
      </c>
      <c r="D110" s="59">
        <v>3.2</v>
      </c>
      <c r="E110" s="3">
        <v>2</v>
      </c>
      <c r="F110" s="3" t="s">
        <v>678</v>
      </c>
      <c r="G110" s="4"/>
    </row>
    <row r="111" ht="17.4" spans="1:7">
      <c r="A111" s="62"/>
      <c r="B111" s="3"/>
      <c r="C111" s="3" t="s">
        <v>751</v>
      </c>
      <c r="D111" s="59">
        <v>3.21</v>
      </c>
      <c r="E111" s="3">
        <v>2</v>
      </c>
      <c r="F111" s="3" t="s">
        <v>678</v>
      </c>
      <c r="G111" s="4"/>
    </row>
    <row r="112" ht="17.4" spans="1:7">
      <c r="A112" s="62"/>
      <c r="B112" s="3"/>
      <c r="C112" s="3" t="s">
        <v>752</v>
      </c>
      <c r="D112" s="59">
        <v>3.21</v>
      </c>
      <c r="E112" s="3">
        <v>2</v>
      </c>
      <c r="F112" s="3" t="s">
        <v>678</v>
      </c>
      <c r="G112" s="4"/>
    </row>
    <row r="113" ht="17.4" spans="1:7">
      <c r="A113" s="62"/>
      <c r="B113" s="3" t="s">
        <v>359</v>
      </c>
      <c r="C113" s="3" t="s">
        <v>753</v>
      </c>
      <c r="D113" s="59">
        <v>3.17</v>
      </c>
      <c r="E113" s="3">
        <v>2</v>
      </c>
      <c r="F113" s="3" t="s">
        <v>678</v>
      </c>
      <c r="G113" s="4"/>
    </row>
    <row r="114" ht="17.4" spans="1:7">
      <c r="A114" s="62"/>
      <c r="B114" s="3"/>
      <c r="C114" s="3"/>
      <c r="D114" s="59">
        <v>3.18</v>
      </c>
      <c r="E114" s="3">
        <v>2</v>
      </c>
      <c r="F114" s="3" t="s">
        <v>678</v>
      </c>
      <c r="G114" s="4"/>
    </row>
    <row r="115" ht="17.4" spans="1:7">
      <c r="A115" s="62"/>
      <c r="B115" s="3"/>
      <c r="C115" s="3" t="s">
        <v>754</v>
      </c>
      <c r="D115" s="59">
        <v>3.17</v>
      </c>
      <c r="E115" s="3">
        <v>2</v>
      </c>
      <c r="F115" s="3" t="s">
        <v>678</v>
      </c>
      <c r="G115" s="4"/>
    </row>
    <row r="116" ht="17.4" spans="1:7">
      <c r="A116" s="62"/>
      <c r="B116" s="3"/>
      <c r="C116" s="3" t="s">
        <v>360</v>
      </c>
      <c r="D116" s="59">
        <v>3.17</v>
      </c>
      <c r="E116" s="3">
        <v>4</v>
      </c>
      <c r="F116" s="3" t="s">
        <v>678</v>
      </c>
      <c r="G116" s="4"/>
    </row>
    <row r="117" ht="17.4" spans="1:7">
      <c r="A117" s="62"/>
      <c r="B117" s="3"/>
      <c r="C117" s="3"/>
      <c r="D117" s="59">
        <v>3.21</v>
      </c>
      <c r="E117" s="3"/>
      <c r="F117" s="3" t="s">
        <v>678</v>
      </c>
      <c r="G117" s="4"/>
    </row>
    <row r="118" ht="17.4" spans="1:7">
      <c r="A118" s="62"/>
      <c r="B118" s="3"/>
      <c r="C118" s="3" t="s">
        <v>755</v>
      </c>
      <c r="D118" s="59">
        <v>3.18</v>
      </c>
      <c r="E118" s="3">
        <v>2</v>
      </c>
      <c r="F118" s="3" t="s">
        <v>678</v>
      </c>
      <c r="G118" s="4"/>
    </row>
    <row r="119" ht="17.4" spans="1:7">
      <c r="A119" s="62"/>
      <c r="B119" s="3"/>
      <c r="C119" s="3" t="s">
        <v>756</v>
      </c>
      <c r="D119" s="59">
        <v>3.21</v>
      </c>
      <c r="E119" s="3">
        <v>2</v>
      </c>
      <c r="F119" s="3" t="s">
        <v>678</v>
      </c>
      <c r="G119" s="4"/>
    </row>
    <row r="120" ht="17.4" spans="1:7">
      <c r="A120" s="62"/>
      <c r="B120" s="3"/>
      <c r="C120" s="3" t="s">
        <v>757</v>
      </c>
      <c r="D120" s="59">
        <v>3.21</v>
      </c>
      <c r="E120" s="3">
        <v>2</v>
      </c>
      <c r="F120" s="3" t="s">
        <v>679</v>
      </c>
      <c r="G120" s="4"/>
    </row>
    <row r="121" ht="17.4" spans="1:7">
      <c r="A121" s="62"/>
      <c r="B121" s="3"/>
      <c r="C121" s="3" t="s">
        <v>758</v>
      </c>
      <c r="D121" s="59">
        <v>3.21</v>
      </c>
      <c r="E121" s="3">
        <v>2</v>
      </c>
      <c r="F121" s="3" t="s">
        <v>679</v>
      </c>
      <c r="G121" s="4"/>
    </row>
    <row r="122" ht="17.4" spans="1:7">
      <c r="A122" s="62"/>
      <c r="B122" s="3" t="s">
        <v>361</v>
      </c>
      <c r="C122" s="3" t="s">
        <v>759</v>
      </c>
      <c r="D122" s="59">
        <v>3.2</v>
      </c>
      <c r="E122" s="3">
        <v>2</v>
      </c>
      <c r="F122" s="3" t="s">
        <v>679</v>
      </c>
      <c r="G122" s="4"/>
    </row>
    <row r="123" ht="17.4" spans="1:7">
      <c r="A123" s="62"/>
      <c r="B123" s="3" t="s">
        <v>613</v>
      </c>
      <c r="C123" s="3" t="s">
        <v>760</v>
      </c>
      <c r="D123" s="59">
        <v>3.21</v>
      </c>
      <c r="E123" s="3">
        <v>2</v>
      </c>
      <c r="F123" s="3" t="s">
        <v>678</v>
      </c>
      <c r="G123" s="4"/>
    </row>
    <row r="124" ht="17.4" spans="1:7">
      <c r="A124" s="3" t="s">
        <v>3</v>
      </c>
      <c r="B124" s="3" t="s">
        <v>443</v>
      </c>
      <c r="C124" s="3" t="s">
        <v>761</v>
      </c>
      <c r="D124" s="3">
        <v>3.18</v>
      </c>
      <c r="E124" s="3">
        <v>2</v>
      </c>
      <c r="F124" s="3" t="s">
        <v>678</v>
      </c>
      <c r="G124" s="4"/>
    </row>
    <row r="125" ht="17.4" spans="1:7">
      <c r="A125" s="3"/>
      <c r="B125" s="3"/>
      <c r="C125" s="3" t="s">
        <v>762</v>
      </c>
      <c r="D125" s="3">
        <v>3.19</v>
      </c>
      <c r="E125" s="3">
        <v>2</v>
      </c>
      <c r="F125" s="3" t="s">
        <v>678</v>
      </c>
      <c r="G125" s="4"/>
    </row>
    <row r="126" ht="17.4" spans="1:7">
      <c r="A126" s="3"/>
      <c r="B126" s="3"/>
      <c r="C126" s="3" t="s">
        <v>444</v>
      </c>
      <c r="D126" s="3">
        <v>3.19</v>
      </c>
      <c r="E126" s="3">
        <v>2</v>
      </c>
      <c r="F126" s="3" t="s">
        <v>678</v>
      </c>
      <c r="G126" s="4"/>
    </row>
    <row r="127" ht="17.4" spans="1:7">
      <c r="A127" s="3"/>
      <c r="B127" s="3"/>
      <c r="C127" s="3" t="s">
        <v>763</v>
      </c>
      <c r="D127" s="59">
        <v>3.2</v>
      </c>
      <c r="E127" s="3">
        <v>2</v>
      </c>
      <c r="F127" s="3" t="s">
        <v>678</v>
      </c>
      <c r="G127" s="4"/>
    </row>
    <row r="128" ht="17.4" spans="1:7">
      <c r="A128" s="3"/>
      <c r="B128" s="3"/>
      <c r="C128" s="3" t="s">
        <v>448</v>
      </c>
      <c r="D128" s="3">
        <v>3.21</v>
      </c>
      <c r="E128" s="3">
        <v>2</v>
      </c>
      <c r="F128" s="3" t="s">
        <v>678</v>
      </c>
      <c r="G128" s="4"/>
    </row>
    <row r="129" ht="17.4" spans="1:7">
      <c r="A129" s="3"/>
      <c r="B129" s="3"/>
      <c r="C129" s="3" t="s">
        <v>445</v>
      </c>
      <c r="D129" s="3">
        <v>3.21</v>
      </c>
      <c r="E129" s="3">
        <v>2</v>
      </c>
      <c r="F129" s="3" t="s">
        <v>678</v>
      </c>
      <c r="G129" s="4"/>
    </row>
    <row r="130" ht="17.4" spans="1:7">
      <c r="A130" s="3"/>
      <c r="B130" s="3"/>
      <c r="C130" s="3" t="s">
        <v>764</v>
      </c>
      <c r="D130" s="3">
        <v>3.21</v>
      </c>
      <c r="E130" s="3">
        <v>2</v>
      </c>
      <c r="F130" s="3" t="s">
        <v>678</v>
      </c>
      <c r="G130" s="4"/>
    </row>
    <row r="131" ht="17.4" spans="1:7">
      <c r="A131" s="3"/>
      <c r="B131" s="3"/>
      <c r="C131" s="3" t="s">
        <v>765</v>
      </c>
      <c r="D131" s="3">
        <v>3.21</v>
      </c>
      <c r="E131" s="3">
        <v>2</v>
      </c>
      <c r="F131" s="3" t="s">
        <v>678</v>
      </c>
      <c r="G131" s="4"/>
    </row>
    <row r="132" ht="17.4" spans="1:7">
      <c r="A132" s="3"/>
      <c r="B132" s="3"/>
      <c r="C132" s="3" t="s">
        <v>766</v>
      </c>
      <c r="D132" s="3">
        <v>3.21</v>
      </c>
      <c r="E132" s="3">
        <v>2</v>
      </c>
      <c r="F132" s="3" t="s">
        <v>678</v>
      </c>
      <c r="G132" s="4"/>
    </row>
    <row r="133" ht="17.4" spans="1:7">
      <c r="A133" s="3"/>
      <c r="B133" s="3"/>
      <c r="C133" s="3" t="s">
        <v>767</v>
      </c>
      <c r="D133" s="3">
        <v>3.21</v>
      </c>
      <c r="E133" s="3">
        <v>2</v>
      </c>
      <c r="F133" s="3" t="s">
        <v>678</v>
      </c>
      <c r="G133" s="4"/>
    </row>
    <row r="134" ht="17.4" spans="1:7">
      <c r="A134" s="3"/>
      <c r="B134" s="3" t="s">
        <v>450</v>
      </c>
      <c r="C134" s="3" t="s">
        <v>451</v>
      </c>
      <c r="D134" s="3">
        <v>3.19</v>
      </c>
      <c r="E134" s="3">
        <v>2</v>
      </c>
      <c r="F134" s="3" t="s">
        <v>678</v>
      </c>
      <c r="G134" s="4"/>
    </row>
    <row r="135" ht="17.4" spans="1:7">
      <c r="A135" s="3"/>
      <c r="B135" s="3"/>
      <c r="C135" s="3"/>
      <c r="D135" s="3">
        <v>3.21</v>
      </c>
      <c r="E135" s="3">
        <v>2</v>
      </c>
      <c r="F135" s="3" t="s">
        <v>678</v>
      </c>
      <c r="G135" s="4"/>
    </row>
    <row r="136" ht="17.4" spans="1:7">
      <c r="A136" s="3"/>
      <c r="B136" s="3" t="s">
        <v>455</v>
      </c>
      <c r="C136" s="3" t="s">
        <v>457</v>
      </c>
      <c r="D136" s="3">
        <v>3.21</v>
      </c>
      <c r="E136" s="3">
        <v>2</v>
      </c>
      <c r="F136" s="3" t="s">
        <v>678</v>
      </c>
      <c r="G136" s="4"/>
    </row>
    <row r="137" ht="17.4" spans="1:7">
      <c r="A137" s="3"/>
      <c r="B137" s="3" t="s">
        <v>439</v>
      </c>
      <c r="C137" s="3" t="s">
        <v>440</v>
      </c>
      <c r="D137" s="3">
        <v>3.21</v>
      </c>
      <c r="E137" s="3">
        <v>2</v>
      </c>
      <c r="F137" s="3" t="s">
        <v>678</v>
      </c>
      <c r="G137" s="4"/>
    </row>
    <row r="138" ht="17.4" spans="1:7">
      <c r="A138" s="3"/>
      <c r="B138" s="3" t="s">
        <v>379</v>
      </c>
      <c r="C138" s="3" t="s">
        <v>380</v>
      </c>
      <c r="D138" s="3">
        <v>3.18</v>
      </c>
      <c r="E138" s="3">
        <v>2</v>
      </c>
      <c r="F138" s="3" t="s">
        <v>679</v>
      </c>
      <c r="G138" s="4"/>
    </row>
    <row r="139" ht="17.4" spans="1:7">
      <c r="A139" s="3"/>
      <c r="B139" s="3"/>
      <c r="C139" s="3"/>
      <c r="D139" s="3">
        <v>3.21</v>
      </c>
      <c r="E139" s="3">
        <v>2</v>
      </c>
      <c r="F139" s="3" t="s">
        <v>679</v>
      </c>
      <c r="G139" s="4"/>
    </row>
    <row r="140" ht="17.4" spans="1:7">
      <c r="A140" s="3"/>
      <c r="B140" s="18" t="s">
        <v>386</v>
      </c>
      <c r="C140" s="3" t="s">
        <v>768</v>
      </c>
      <c r="D140" s="3">
        <v>3.18</v>
      </c>
      <c r="E140" s="3">
        <v>2</v>
      </c>
      <c r="F140" s="3" t="s">
        <v>679</v>
      </c>
      <c r="G140" s="4"/>
    </row>
    <row r="141" ht="17.4" spans="1:7">
      <c r="A141" s="3"/>
      <c r="B141" s="19"/>
      <c r="C141" s="3" t="s">
        <v>769</v>
      </c>
      <c r="D141" s="59">
        <v>3.2</v>
      </c>
      <c r="E141" s="3">
        <v>2</v>
      </c>
      <c r="F141" s="3" t="s">
        <v>679</v>
      </c>
      <c r="G141" s="4"/>
    </row>
    <row r="142" ht="17.4" spans="1:7">
      <c r="A142" s="3"/>
      <c r="B142" s="19"/>
      <c r="C142" s="3"/>
      <c r="D142" s="3">
        <v>3.21</v>
      </c>
      <c r="E142" s="3">
        <v>2</v>
      </c>
      <c r="F142" s="3" t="s">
        <v>679</v>
      </c>
      <c r="G142" s="4"/>
    </row>
    <row r="143" ht="17.4" spans="1:7">
      <c r="A143" s="3"/>
      <c r="B143" s="19"/>
      <c r="C143" s="3" t="s">
        <v>770</v>
      </c>
      <c r="D143" s="3">
        <v>3.21</v>
      </c>
      <c r="E143" s="3">
        <v>2</v>
      </c>
      <c r="F143" s="3" t="s">
        <v>679</v>
      </c>
      <c r="G143" s="4"/>
    </row>
    <row r="144" ht="17.4" spans="1:7">
      <c r="A144" s="3"/>
      <c r="B144" s="21"/>
      <c r="C144" s="3" t="s">
        <v>771</v>
      </c>
      <c r="D144" s="3">
        <v>3.21</v>
      </c>
      <c r="E144" s="3">
        <v>2</v>
      </c>
      <c r="F144" s="3" t="s">
        <v>679</v>
      </c>
      <c r="G144" s="4"/>
    </row>
    <row r="145" ht="17.4" spans="1:7">
      <c r="A145" s="3"/>
      <c r="B145" s="3" t="s">
        <v>391</v>
      </c>
      <c r="C145" s="3" t="s">
        <v>392</v>
      </c>
      <c r="D145" s="3">
        <v>3.18</v>
      </c>
      <c r="E145" s="3">
        <v>2</v>
      </c>
      <c r="F145" s="3" t="s">
        <v>678</v>
      </c>
      <c r="G145" s="4"/>
    </row>
  </sheetData>
  <mergeCells count="66">
    <mergeCell ref="A1:F1"/>
    <mergeCell ref="B30:F30"/>
    <mergeCell ref="A3:A16"/>
    <mergeCell ref="A17:A28"/>
    <mergeCell ref="A31:A33"/>
    <mergeCell ref="A34:A123"/>
    <mergeCell ref="A124:A145"/>
    <mergeCell ref="B3:B4"/>
    <mergeCell ref="B5:B7"/>
    <mergeCell ref="B8:B9"/>
    <mergeCell ref="B10:B12"/>
    <mergeCell ref="B13:B14"/>
    <mergeCell ref="B15:B16"/>
    <mergeCell ref="B17:B19"/>
    <mergeCell ref="B20:B27"/>
    <mergeCell ref="B31:B33"/>
    <mergeCell ref="B34:B36"/>
    <mergeCell ref="B38:B51"/>
    <mergeCell ref="B52:B54"/>
    <mergeCell ref="B55:B66"/>
    <mergeCell ref="B67:B72"/>
    <mergeCell ref="B73:B94"/>
    <mergeCell ref="B95:B112"/>
    <mergeCell ref="B113:B121"/>
    <mergeCell ref="B124:B133"/>
    <mergeCell ref="B134:B135"/>
    <mergeCell ref="B138:B139"/>
    <mergeCell ref="B140:B144"/>
    <mergeCell ref="C17:C18"/>
    <mergeCell ref="C20:C21"/>
    <mergeCell ref="C25:C27"/>
    <mergeCell ref="C38:C41"/>
    <mergeCell ref="C42:C44"/>
    <mergeCell ref="C45:C47"/>
    <mergeCell ref="C48:C49"/>
    <mergeCell ref="C57:C58"/>
    <mergeCell ref="C73:C74"/>
    <mergeCell ref="C76:C77"/>
    <mergeCell ref="C78:C79"/>
    <mergeCell ref="C80:C81"/>
    <mergeCell ref="C84:C86"/>
    <mergeCell ref="C87:C88"/>
    <mergeCell ref="C97:C99"/>
    <mergeCell ref="C100:C101"/>
    <mergeCell ref="C103:C106"/>
    <mergeCell ref="C113:C114"/>
    <mergeCell ref="C116:C117"/>
    <mergeCell ref="C134:C135"/>
    <mergeCell ref="C138:C139"/>
    <mergeCell ref="C141:C142"/>
    <mergeCell ref="E38:E41"/>
    <mergeCell ref="E42:E44"/>
    <mergeCell ref="E45:E47"/>
    <mergeCell ref="E48:E49"/>
    <mergeCell ref="E57:E58"/>
    <mergeCell ref="E73:E74"/>
    <mergeCell ref="E76:E77"/>
    <mergeCell ref="E78:E79"/>
    <mergeCell ref="E80:E81"/>
    <mergeCell ref="E84:E86"/>
    <mergeCell ref="E87:E88"/>
    <mergeCell ref="E97:E99"/>
    <mergeCell ref="E100:E101"/>
    <mergeCell ref="E103:E106"/>
    <mergeCell ref="E116:E117"/>
    <mergeCell ref="F31:F33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1"/>
  <sheetViews>
    <sheetView workbookViewId="0">
      <selection activeCell="P33" sqref="P33"/>
    </sheetView>
  </sheetViews>
  <sheetFormatPr defaultColWidth="9" defaultRowHeight="13.8"/>
  <cols>
    <col min="1" max="1" width="17.9166666666667" customWidth="1"/>
    <col min="2" max="2" width="10.25" customWidth="1"/>
    <col min="3" max="3" width="22.4166666666667" customWidth="1"/>
    <col min="4" max="4" width="7.33333333333333" customWidth="1"/>
    <col min="17" max="17" width="68.4166666666667" customWidth="1"/>
    <col min="18" max="18" width="38.9166666666667" customWidth="1"/>
  </cols>
  <sheetData>
    <row r="1" ht="22.2" spans="1:18">
      <c r="A1" s="22" t="s">
        <v>772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51"/>
    </row>
    <row r="2" ht="61.2" spans="1:18">
      <c r="A2" s="10" t="s">
        <v>23</v>
      </c>
      <c r="B2" s="10" t="s">
        <v>460</v>
      </c>
      <c r="C2" s="10" t="s">
        <v>24</v>
      </c>
      <c r="D2" s="24" t="s">
        <v>773</v>
      </c>
      <c r="E2" s="24" t="s">
        <v>774</v>
      </c>
      <c r="F2" s="24" t="s">
        <v>775</v>
      </c>
      <c r="G2" s="24" t="s">
        <v>776</v>
      </c>
      <c r="H2" s="24" t="s">
        <v>777</v>
      </c>
      <c r="I2" s="24" t="s">
        <v>778</v>
      </c>
      <c r="J2" s="24" t="s">
        <v>779</v>
      </c>
      <c r="K2" s="24" t="s">
        <v>780</v>
      </c>
      <c r="L2" s="24" t="s">
        <v>781</v>
      </c>
      <c r="M2" s="24" t="s">
        <v>782</v>
      </c>
      <c r="N2" s="24" t="s">
        <v>783</v>
      </c>
      <c r="O2" s="46" t="s">
        <v>784</v>
      </c>
      <c r="P2" s="24" t="s">
        <v>785</v>
      </c>
      <c r="Q2" s="10" t="s">
        <v>30</v>
      </c>
      <c r="R2" s="52" t="s">
        <v>786</v>
      </c>
    </row>
    <row r="3" ht="17.4" spans="1:19">
      <c r="A3" s="18" t="s">
        <v>2</v>
      </c>
      <c r="B3" s="3">
        <v>1</v>
      </c>
      <c r="C3" s="25" t="s">
        <v>483</v>
      </c>
      <c r="D3" s="26">
        <v>0</v>
      </c>
      <c r="E3" s="26">
        <v>0</v>
      </c>
      <c r="F3" s="26">
        <v>4.8</v>
      </c>
      <c r="G3" s="26">
        <v>5</v>
      </c>
      <c r="H3" s="26">
        <v>5</v>
      </c>
      <c r="I3" s="26">
        <v>5</v>
      </c>
      <c r="J3" s="26">
        <v>0</v>
      </c>
      <c r="K3" s="26">
        <v>0</v>
      </c>
      <c r="L3" s="26">
        <v>3.9</v>
      </c>
      <c r="M3" s="26">
        <v>5</v>
      </c>
      <c r="N3" s="26">
        <f t="shared" ref="N3:N10" si="0">SUM(D3:M3)</f>
        <v>28.7</v>
      </c>
      <c r="O3" s="26">
        <v>5.74</v>
      </c>
      <c r="P3" s="31">
        <f>RANK(O3,$O$3:$O$10)</f>
        <v>6</v>
      </c>
      <c r="Q3" s="53" t="s">
        <v>787</v>
      </c>
      <c r="R3" s="31"/>
      <c r="S3" s="4"/>
    </row>
    <row r="4" ht="17.4" spans="1:19">
      <c r="A4" s="19"/>
      <c r="B4" s="3">
        <v>2</v>
      </c>
      <c r="C4" s="25" t="s">
        <v>41</v>
      </c>
      <c r="D4" s="26">
        <v>0</v>
      </c>
      <c r="E4" s="26">
        <v>0</v>
      </c>
      <c r="F4" s="26">
        <v>5</v>
      </c>
      <c r="G4" s="26">
        <v>5</v>
      </c>
      <c r="H4" s="26">
        <v>5</v>
      </c>
      <c r="I4" s="26">
        <v>5</v>
      </c>
      <c r="J4" s="26">
        <v>4</v>
      </c>
      <c r="K4" s="26">
        <v>4.8</v>
      </c>
      <c r="L4" s="26">
        <v>5</v>
      </c>
      <c r="M4" s="26">
        <v>5</v>
      </c>
      <c r="N4" s="26">
        <f t="shared" si="0"/>
        <v>38.8</v>
      </c>
      <c r="O4" s="26">
        <v>7.76</v>
      </c>
      <c r="P4" s="31">
        <f t="shared" ref="P4:P10" si="1">RANK(O4,$O$3:$O$10)</f>
        <v>4</v>
      </c>
      <c r="Q4" s="54"/>
      <c r="R4" s="31"/>
      <c r="S4" s="4"/>
    </row>
    <row r="5" ht="17.4" spans="1:19">
      <c r="A5" s="19"/>
      <c r="B5" s="3">
        <v>3</v>
      </c>
      <c r="C5" s="25" t="s">
        <v>484</v>
      </c>
      <c r="D5" s="26">
        <v>0</v>
      </c>
      <c r="E5" s="26">
        <v>0</v>
      </c>
      <c r="F5" s="26">
        <v>5</v>
      </c>
      <c r="G5" s="26">
        <v>5</v>
      </c>
      <c r="H5" s="26">
        <v>5</v>
      </c>
      <c r="I5" s="26">
        <v>5</v>
      </c>
      <c r="J5" s="26">
        <v>5</v>
      </c>
      <c r="K5" s="26">
        <v>5</v>
      </c>
      <c r="L5" s="26">
        <v>4.6</v>
      </c>
      <c r="M5" s="26">
        <v>5</v>
      </c>
      <c r="N5" s="26">
        <f t="shared" si="0"/>
        <v>39.6</v>
      </c>
      <c r="O5" s="26">
        <v>7.92</v>
      </c>
      <c r="P5" s="31">
        <f t="shared" si="1"/>
        <v>2</v>
      </c>
      <c r="Q5" s="54"/>
      <c r="R5" s="31"/>
      <c r="S5" s="4"/>
    </row>
    <row r="6" ht="17.4" spans="1:19">
      <c r="A6" s="19"/>
      <c r="B6" s="3">
        <v>4</v>
      </c>
      <c r="C6" s="25" t="s">
        <v>485</v>
      </c>
      <c r="D6" s="26">
        <v>0</v>
      </c>
      <c r="E6" s="26">
        <v>0</v>
      </c>
      <c r="F6" s="26">
        <v>0</v>
      </c>
      <c r="G6" s="26">
        <v>0</v>
      </c>
      <c r="H6" s="26">
        <v>4.8</v>
      </c>
      <c r="I6" s="26">
        <v>4</v>
      </c>
      <c r="J6" s="26">
        <v>4</v>
      </c>
      <c r="K6" s="26">
        <v>5</v>
      </c>
      <c r="L6" s="26">
        <v>4.8</v>
      </c>
      <c r="M6" s="26">
        <v>4</v>
      </c>
      <c r="N6" s="26">
        <f t="shared" si="0"/>
        <v>26.6</v>
      </c>
      <c r="O6" s="26">
        <v>5.32</v>
      </c>
      <c r="P6" s="31">
        <f t="shared" si="1"/>
        <v>7</v>
      </c>
      <c r="Q6" s="54"/>
      <c r="R6" s="31" t="s">
        <v>788</v>
      </c>
      <c r="S6" s="4"/>
    </row>
    <row r="7" ht="17.4" spans="1:19">
      <c r="A7" s="19"/>
      <c r="B7" s="3">
        <v>5</v>
      </c>
      <c r="C7" s="25" t="s">
        <v>486</v>
      </c>
      <c r="D7" s="26">
        <v>0</v>
      </c>
      <c r="E7" s="26">
        <v>0</v>
      </c>
      <c r="F7" s="26">
        <v>4.4</v>
      </c>
      <c r="G7" s="26">
        <v>4</v>
      </c>
      <c r="H7" s="26">
        <v>0</v>
      </c>
      <c r="I7" s="26">
        <v>0</v>
      </c>
      <c r="J7" s="26">
        <v>3</v>
      </c>
      <c r="K7" s="26">
        <v>5</v>
      </c>
      <c r="L7" s="26">
        <v>5</v>
      </c>
      <c r="M7" s="26">
        <v>5</v>
      </c>
      <c r="N7" s="26">
        <f t="shared" si="0"/>
        <v>26.4</v>
      </c>
      <c r="O7" s="26">
        <v>5.28</v>
      </c>
      <c r="P7" s="31">
        <f t="shared" si="1"/>
        <v>8</v>
      </c>
      <c r="Q7" s="54"/>
      <c r="R7" s="53"/>
      <c r="S7" s="4"/>
    </row>
    <row r="8" ht="17.4" spans="1:19">
      <c r="A8" s="19"/>
      <c r="B8" s="3">
        <v>6</v>
      </c>
      <c r="C8" s="25" t="s">
        <v>487</v>
      </c>
      <c r="D8" s="26">
        <v>0</v>
      </c>
      <c r="E8" s="26">
        <v>0</v>
      </c>
      <c r="F8" s="26">
        <v>0</v>
      </c>
      <c r="G8" s="26">
        <v>0</v>
      </c>
      <c r="H8" s="26">
        <v>4.6</v>
      </c>
      <c r="I8" s="26">
        <v>5</v>
      </c>
      <c r="J8" s="26">
        <v>5</v>
      </c>
      <c r="K8" s="26">
        <v>5</v>
      </c>
      <c r="L8" s="26">
        <v>5</v>
      </c>
      <c r="M8" s="26">
        <v>5</v>
      </c>
      <c r="N8" s="26">
        <f t="shared" si="0"/>
        <v>29.6</v>
      </c>
      <c r="O8" s="26">
        <v>5.92</v>
      </c>
      <c r="P8" s="31">
        <f t="shared" si="1"/>
        <v>5</v>
      </c>
      <c r="Q8" s="54"/>
      <c r="R8" s="31"/>
      <c r="S8" s="4"/>
    </row>
    <row r="9" ht="17.4" spans="1:19">
      <c r="A9" s="19"/>
      <c r="B9" s="3">
        <v>7</v>
      </c>
      <c r="C9" s="25" t="s">
        <v>49</v>
      </c>
      <c r="D9" s="26">
        <v>0</v>
      </c>
      <c r="E9" s="26">
        <v>0</v>
      </c>
      <c r="F9" s="26">
        <v>5</v>
      </c>
      <c r="G9" s="26">
        <v>5</v>
      </c>
      <c r="H9" s="26">
        <v>5</v>
      </c>
      <c r="I9" s="26">
        <v>5</v>
      </c>
      <c r="J9" s="26">
        <v>5</v>
      </c>
      <c r="K9" s="26">
        <v>5</v>
      </c>
      <c r="L9" s="26">
        <v>5</v>
      </c>
      <c r="M9" s="26">
        <v>5</v>
      </c>
      <c r="N9" s="26">
        <f t="shared" si="0"/>
        <v>40</v>
      </c>
      <c r="O9" s="26">
        <v>8</v>
      </c>
      <c r="P9" s="31">
        <f t="shared" si="1"/>
        <v>1</v>
      </c>
      <c r="Q9" s="54"/>
      <c r="R9" s="53"/>
      <c r="S9" s="4"/>
    </row>
    <row r="10" ht="17.4" spans="1:19">
      <c r="A10" s="21"/>
      <c r="B10" s="3">
        <v>8</v>
      </c>
      <c r="C10" s="25" t="s">
        <v>488</v>
      </c>
      <c r="D10" s="26">
        <v>0</v>
      </c>
      <c r="E10" s="26">
        <v>0</v>
      </c>
      <c r="F10" s="26">
        <v>4.8</v>
      </c>
      <c r="G10" s="26">
        <v>5</v>
      </c>
      <c r="H10" s="26">
        <v>5</v>
      </c>
      <c r="I10" s="26">
        <v>5</v>
      </c>
      <c r="J10" s="26">
        <v>5</v>
      </c>
      <c r="K10" s="26">
        <v>5</v>
      </c>
      <c r="L10" s="26">
        <v>4.8</v>
      </c>
      <c r="M10" s="26">
        <v>5</v>
      </c>
      <c r="N10" s="26">
        <f t="shared" si="0"/>
        <v>39.6</v>
      </c>
      <c r="O10" s="26">
        <v>7.92</v>
      </c>
      <c r="P10" s="31">
        <f t="shared" si="1"/>
        <v>2</v>
      </c>
      <c r="Q10" s="55"/>
      <c r="R10" s="31"/>
      <c r="S10" s="4"/>
    </row>
    <row r="11" ht="17.4" spans="1:19">
      <c r="A11" s="27" t="s">
        <v>7</v>
      </c>
      <c r="B11" s="3">
        <v>9</v>
      </c>
      <c r="C11" s="28" t="s">
        <v>105</v>
      </c>
      <c r="D11" s="26">
        <v>5</v>
      </c>
      <c r="E11" s="26">
        <v>5</v>
      </c>
      <c r="F11" s="26">
        <v>5</v>
      </c>
      <c r="G11" s="26">
        <v>1</v>
      </c>
      <c r="H11" s="29">
        <v>5</v>
      </c>
      <c r="I11" s="47">
        <v>5</v>
      </c>
      <c r="J11" s="26">
        <v>5</v>
      </c>
      <c r="K11" s="26">
        <v>5</v>
      </c>
      <c r="L11" s="29">
        <v>5</v>
      </c>
      <c r="M11" s="47">
        <v>5</v>
      </c>
      <c r="N11" s="26">
        <v>46</v>
      </c>
      <c r="O11" s="26">
        <v>9.2</v>
      </c>
      <c r="P11" s="31">
        <f>RANK(O11,$O$11:$O$16)</f>
        <v>6</v>
      </c>
      <c r="Q11" s="31"/>
      <c r="R11" s="31" t="s">
        <v>789</v>
      </c>
      <c r="S11" s="4"/>
    </row>
    <row r="12" ht="17.4" spans="1:19">
      <c r="A12" s="30"/>
      <c r="B12" s="3">
        <v>10</v>
      </c>
      <c r="C12" s="28" t="s">
        <v>116</v>
      </c>
      <c r="D12" s="26">
        <v>5</v>
      </c>
      <c r="E12" s="26">
        <v>5</v>
      </c>
      <c r="F12" s="26">
        <v>5</v>
      </c>
      <c r="G12" s="26">
        <v>3</v>
      </c>
      <c r="H12" s="29">
        <v>5</v>
      </c>
      <c r="I12" s="47">
        <v>5</v>
      </c>
      <c r="J12" s="26">
        <v>5</v>
      </c>
      <c r="K12" s="26">
        <v>5</v>
      </c>
      <c r="L12" s="29">
        <v>5</v>
      </c>
      <c r="M12" s="47">
        <v>5</v>
      </c>
      <c r="N12" s="26">
        <v>48</v>
      </c>
      <c r="O12" s="26">
        <v>9.6</v>
      </c>
      <c r="P12" s="31">
        <f t="shared" ref="P12:P16" si="2">RANK(O12,$O$11:$O$16)</f>
        <v>4</v>
      </c>
      <c r="Q12" s="31"/>
      <c r="R12" s="31" t="s">
        <v>790</v>
      </c>
      <c r="S12" s="4"/>
    </row>
    <row r="13" ht="17.4" spans="1:19">
      <c r="A13" s="30"/>
      <c r="B13" s="3">
        <v>11</v>
      </c>
      <c r="C13" s="28" t="s">
        <v>122</v>
      </c>
      <c r="D13" s="26">
        <v>0</v>
      </c>
      <c r="E13" s="26">
        <v>0</v>
      </c>
      <c r="F13" s="26">
        <v>5</v>
      </c>
      <c r="G13" s="26">
        <v>2</v>
      </c>
      <c r="H13" s="29">
        <v>5</v>
      </c>
      <c r="I13" s="47">
        <v>5</v>
      </c>
      <c r="J13" s="26">
        <v>5</v>
      </c>
      <c r="K13" s="26">
        <v>5</v>
      </c>
      <c r="L13" s="29">
        <v>5</v>
      </c>
      <c r="M13" s="47">
        <v>5</v>
      </c>
      <c r="N13" s="26">
        <v>37</v>
      </c>
      <c r="O13" s="26">
        <v>9.25</v>
      </c>
      <c r="P13" s="31">
        <f t="shared" si="2"/>
        <v>5</v>
      </c>
      <c r="Q13" s="31" t="s">
        <v>791</v>
      </c>
      <c r="R13" s="31" t="s">
        <v>792</v>
      </c>
      <c r="S13" s="4"/>
    </row>
    <row r="14" ht="17.4" spans="1:19">
      <c r="A14" s="30"/>
      <c r="B14" s="3">
        <v>12</v>
      </c>
      <c r="C14" s="28" t="s">
        <v>127</v>
      </c>
      <c r="D14" s="26">
        <v>5</v>
      </c>
      <c r="E14" s="26">
        <v>5</v>
      </c>
      <c r="F14" s="26">
        <v>5</v>
      </c>
      <c r="G14" s="26">
        <v>5</v>
      </c>
      <c r="H14" s="29">
        <v>5</v>
      </c>
      <c r="I14" s="47">
        <v>5</v>
      </c>
      <c r="J14" s="26">
        <v>5</v>
      </c>
      <c r="K14" s="26">
        <v>5</v>
      </c>
      <c r="L14" s="29">
        <v>5</v>
      </c>
      <c r="M14" s="47">
        <v>5</v>
      </c>
      <c r="N14" s="26">
        <v>50</v>
      </c>
      <c r="O14" s="26">
        <v>10</v>
      </c>
      <c r="P14" s="31">
        <f t="shared" si="2"/>
        <v>1</v>
      </c>
      <c r="Q14" s="31"/>
      <c r="R14" s="31"/>
      <c r="S14" s="4"/>
    </row>
    <row r="15" ht="17.4" spans="1:19">
      <c r="A15" s="30"/>
      <c r="B15" s="3">
        <v>13</v>
      </c>
      <c r="C15" s="28" t="s">
        <v>131</v>
      </c>
      <c r="D15" s="26">
        <v>5</v>
      </c>
      <c r="E15" s="26">
        <v>5</v>
      </c>
      <c r="F15" s="26">
        <v>5</v>
      </c>
      <c r="G15" s="26">
        <v>5</v>
      </c>
      <c r="H15" s="29">
        <v>5</v>
      </c>
      <c r="I15" s="47">
        <v>5</v>
      </c>
      <c r="J15" s="26">
        <v>5</v>
      </c>
      <c r="K15" s="26">
        <v>5</v>
      </c>
      <c r="L15" s="29">
        <v>5</v>
      </c>
      <c r="M15" s="47">
        <v>5</v>
      </c>
      <c r="N15" s="26">
        <v>50</v>
      </c>
      <c r="O15" s="26">
        <v>10</v>
      </c>
      <c r="P15" s="31">
        <f t="shared" si="2"/>
        <v>1</v>
      </c>
      <c r="Q15" s="31"/>
      <c r="R15" s="31"/>
      <c r="S15" s="4"/>
    </row>
    <row r="16" ht="17.4" spans="1:19">
      <c r="A16" s="30"/>
      <c r="B16" s="3">
        <v>14</v>
      </c>
      <c r="C16" s="28" t="s">
        <v>134</v>
      </c>
      <c r="D16" s="26">
        <v>5</v>
      </c>
      <c r="E16" s="26">
        <v>5</v>
      </c>
      <c r="F16" s="26">
        <v>5</v>
      </c>
      <c r="G16" s="26">
        <v>5</v>
      </c>
      <c r="H16" s="29">
        <v>5</v>
      </c>
      <c r="I16" s="47">
        <v>5</v>
      </c>
      <c r="J16" s="26">
        <v>5</v>
      </c>
      <c r="K16" s="26">
        <v>5</v>
      </c>
      <c r="L16" s="29">
        <v>5</v>
      </c>
      <c r="M16" s="47">
        <v>5</v>
      </c>
      <c r="N16" s="26">
        <v>50</v>
      </c>
      <c r="O16" s="26">
        <v>10</v>
      </c>
      <c r="P16" s="31">
        <f t="shared" si="2"/>
        <v>1</v>
      </c>
      <c r="Q16" s="31"/>
      <c r="R16" s="31"/>
      <c r="S16" s="4"/>
    </row>
    <row r="17" ht="17.4" spans="1:18">
      <c r="A17" s="3" t="s">
        <v>4</v>
      </c>
      <c r="B17" s="3">
        <v>15</v>
      </c>
      <c r="C17" s="31" t="s">
        <v>206</v>
      </c>
      <c r="D17" s="32" t="s">
        <v>793</v>
      </c>
      <c r="E17" s="32" t="s">
        <v>793</v>
      </c>
      <c r="F17" s="32">
        <v>5</v>
      </c>
      <c r="G17" s="32">
        <v>5</v>
      </c>
      <c r="H17" s="32" t="s">
        <v>793</v>
      </c>
      <c r="I17" s="32" t="s">
        <v>793</v>
      </c>
      <c r="J17" s="32" t="s">
        <v>793</v>
      </c>
      <c r="K17" s="32" t="s">
        <v>793</v>
      </c>
      <c r="L17" s="32">
        <v>0</v>
      </c>
      <c r="M17" s="32">
        <v>0</v>
      </c>
      <c r="N17" s="32">
        <f>SUM(D17:M17)</f>
        <v>10</v>
      </c>
      <c r="O17" s="48">
        <f>AVERAGE(D17:M17)</f>
        <v>2.5</v>
      </c>
      <c r="P17" s="25">
        <f>RANK(O17,$O$17:$O$24)</f>
        <v>7</v>
      </c>
      <c r="Q17" s="25" t="str">
        <f t="shared" ref="Q17:Q24" si="3">IFERROR(_xlfn.RANK.EQ(O17,$O$4:$O$11),"")</f>
        <v/>
      </c>
      <c r="R17" s="25" t="s">
        <v>794</v>
      </c>
    </row>
    <row r="18" ht="17.4" spans="1:18">
      <c r="A18" s="3"/>
      <c r="B18" s="3">
        <v>16</v>
      </c>
      <c r="C18" s="31" t="s">
        <v>192</v>
      </c>
      <c r="D18" s="32" t="s">
        <v>793</v>
      </c>
      <c r="E18" s="32" t="s">
        <v>793</v>
      </c>
      <c r="F18" s="32">
        <v>5</v>
      </c>
      <c r="G18" s="32">
        <v>5</v>
      </c>
      <c r="H18" s="32" t="s">
        <v>793</v>
      </c>
      <c r="I18" s="32" t="s">
        <v>793</v>
      </c>
      <c r="J18" s="32" t="s">
        <v>793</v>
      </c>
      <c r="K18" s="32" t="s">
        <v>793</v>
      </c>
      <c r="L18" s="32">
        <v>0</v>
      </c>
      <c r="M18" s="32">
        <v>0</v>
      </c>
      <c r="N18" s="32">
        <f t="shared" ref="N18:N24" si="4">SUM(D18:M18)</f>
        <v>10</v>
      </c>
      <c r="O18" s="48">
        <f t="shared" ref="O18:O24" si="5">AVERAGE(D18:M18)</f>
        <v>2.5</v>
      </c>
      <c r="P18" s="25">
        <f t="shared" ref="P18:P25" si="6">RANK(O18,$O$17:$O$24)</f>
        <v>7</v>
      </c>
      <c r="Q18" s="25" t="str">
        <f t="shared" si="3"/>
        <v/>
      </c>
      <c r="R18" s="25" t="s">
        <v>794</v>
      </c>
    </row>
    <row r="19" ht="17.4" spans="1:18">
      <c r="A19" s="3"/>
      <c r="B19" s="3">
        <v>17</v>
      </c>
      <c r="C19" s="31" t="s">
        <v>545</v>
      </c>
      <c r="D19" s="32" t="s">
        <v>793</v>
      </c>
      <c r="E19" s="32" t="s">
        <v>793</v>
      </c>
      <c r="F19" s="32">
        <v>5</v>
      </c>
      <c r="G19" s="32">
        <v>5</v>
      </c>
      <c r="H19" s="32">
        <v>5</v>
      </c>
      <c r="I19" s="32">
        <v>5</v>
      </c>
      <c r="J19" s="32" t="s">
        <v>793</v>
      </c>
      <c r="K19" s="32" t="s">
        <v>793</v>
      </c>
      <c r="L19" s="32">
        <v>5</v>
      </c>
      <c r="M19" s="49">
        <v>5</v>
      </c>
      <c r="N19" s="32">
        <f t="shared" si="4"/>
        <v>30</v>
      </c>
      <c r="O19" s="48">
        <f t="shared" si="5"/>
        <v>5</v>
      </c>
      <c r="P19" s="25">
        <f t="shared" si="6"/>
        <v>1</v>
      </c>
      <c r="Q19" s="25" t="str">
        <f t="shared" si="3"/>
        <v/>
      </c>
      <c r="R19" s="25"/>
    </row>
    <row r="20" ht="17.4" spans="1:18">
      <c r="A20" s="3"/>
      <c r="B20" s="3">
        <v>18</v>
      </c>
      <c r="C20" s="31" t="s">
        <v>546</v>
      </c>
      <c r="D20" s="32" t="s">
        <v>793</v>
      </c>
      <c r="E20" s="32" t="s">
        <v>793</v>
      </c>
      <c r="F20" s="32">
        <v>5</v>
      </c>
      <c r="G20" s="32">
        <v>5</v>
      </c>
      <c r="H20" s="32">
        <v>5</v>
      </c>
      <c r="I20" s="32">
        <v>5</v>
      </c>
      <c r="J20" s="32" t="s">
        <v>793</v>
      </c>
      <c r="K20" s="32" t="s">
        <v>793</v>
      </c>
      <c r="L20" s="32">
        <v>5</v>
      </c>
      <c r="M20" s="49">
        <v>5</v>
      </c>
      <c r="N20" s="32">
        <f t="shared" si="4"/>
        <v>30</v>
      </c>
      <c r="O20" s="48">
        <f t="shared" si="5"/>
        <v>5</v>
      </c>
      <c r="P20" s="25">
        <f t="shared" si="6"/>
        <v>1</v>
      </c>
      <c r="Q20" s="25" t="str">
        <f t="shared" si="3"/>
        <v/>
      </c>
      <c r="R20" s="25"/>
    </row>
    <row r="21" ht="17.4" spans="1:18">
      <c r="A21" s="3"/>
      <c r="B21" s="3">
        <v>19</v>
      </c>
      <c r="C21" s="31" t="s">
        <v>185</v>
      </c>
      <c r="D21" s="32" t="s">
        <v>793</v>
      </c>
      <c r="E21" s="32" t="s">
        <v>793</v>
      </c>
      <c r="F21" s="32">
        <v>4.8</v>
      </c>
      <c r="G21" s="32">
        <v>5</v>
      </c>
      <c r="H21" s="32">
        <v>5</v>
      </c>
      <c r="I21" s="32">
        <v>5</v>
      </c>
      <c r="J21" s="32" t="s">
        <v>793</v>
      </c>
      <c r="K21" s="32" t="s">
        <v>793</v>
      </c>
      <c r="L21" s="32">
        <v>5</v>
      </c>
      <c r="M21" s="49">
        <v>5</v>
      </c>
      <c r="N21" s="32">
        <f t="shared" si="4"/>
        <v>29.8</v>
      </c>
      <c r="O21" s="48">
        <f t="shared" si="5"/>
        <v>4.96666666666667</v>
      </c>
      <c r="P21" s="25">
        <f t="shared" si="6"/>
        <v>6</v>
      </c>
      <c r="Q21" s="25" t="str">
        <f t="shared" si="3"/>
        <v/>
      </c>
      <c r="R21" s="25"/>
    </row>
    <row r="22" ht="17.4" spans="1:18">
      <c r="A22" s="3"/>
      <c r="B22" s="3">
        <v>20</v>
      </c>
      <c r="C22" s="31" t="s">
        <v>548</v>
      </c>
      <c r="D22" s="32" t="s">
        <v>793</v>
      </c>
      <c r="E22" s="32" t="s">
        <v>793</v>
      </c>
      <c r="F22" s="32">
        <v>5</v>
      </c>
      <c r="G22" s="32">
        <v>5</v>
      </c>
      <c r="H22" s="32">
        <v>5</v>
      </c>
      <c r="I22" s="32">
        <v>5</v>
      </c>
      <c r="J22" s="32" t="s">
        <v>793</v>
      </c>
      <c r="K22" s="32" t="s">
        <v>793</v>
      </c>
      <c r="L22" s="32">
        <v>5</v>
      </c>
      <c r="M22" s="49">
        <v>5</v>
      </c>
      <c r="N22" s="32">
        <f t="shared" si="4"/>
        <v>30</v>
      </c>
      <c r="O22" s="48">
        <f t="shared" si="5"/>
        <v>5</v>
      </c>
      <c r="P22" s="25">
        <f t="shared" si="6"/>
        <v>1</v>
      </c>
      <c r="Q22" s="25" t="str">
        <f t="shared" si="3"/>
        <v/>
      </c>
      <c r="R22" s="25"/>
    </row>
    <row r="23" ht="17.4" spans="1:18">
      <c r="A23" s="3"/>
      <c r="B23" s="3">
        <v>21</v>
      </c>
      <c r="C23" s="31" t="s">
        <v>211</v>
      </c>
      <c r="D23" s="32" t="s">
        <v>793</v>
      </c>
      <c r="E23" s="32" t="s">
        <v>793</v>
      </c>
      <c r="F23" s="32">
        <v>5</v>
      </c>
      <c r="G23" s="32">
        <v>5</v>
      </c>
      <c r="H23" s="32">
        <v>5</v>
      </c>
      <c r="I23" s="32">
        <v>5</v>
      </c>
      <c r="J23" s="32" t="s">
        <v>793</v>
      </c>
      <c r="K23" s="32" t="s">
        <v>793</v>
      </c>
      <c r="L23" s="32">
        <v>5</v>
      </c>
      <c r="M23" s="49">
        <v>5</v>
      </c>
      <c r="N23" s="32">
        <f t="shared" si="4"/>
        <v>30</v>
      </c>
      <c r="O23" s="48">
        <f t="shared" si="5"/>
        <v>5</v>
      </c>
      <c r="P23" s="25">
        <f t="shared" si="6"/>
        <v>1</v>
      </c>
      <c r="Q23" s="25" t="str">
        <f t="shared" si="3"/>
        <v/>
      </c>
      <c r="R23" s="25"/>
    </row>
    <row r="24" ht="17.4" spans="1:18">
      <c r="A24" s="3"/>
      <c r="B24" s="3">
        <v>22</v>
      </c>
      <c r="C24" s="31" t="s">
        <v>549</v>
      </c>
      <c r="D24" s="32" t="s">
        <v>793</v>
      </c>
      <c r="E24" s="32" t="s">
        <v>793</v>
      </c>
      <c r="F24" s="32">
        <v>5</v>
      </c>
      <c r="G24" s="32">
        <v>5</v>
      </c>
      <c r="H24" s="32">
        <v>5</v>
      </c>
      <c r="I24" s="32">
        <v>5</v>
      </c>
      <c r="J24" s="32" t="s">
        <v>793</v>
      </c>
      <c r="K24" s="32" t="s">
        <v>793</v>
      </c>
      <c r="L24" s="32">
        <v>5</v>
      </c>
      <c r="M24" s="49">
        <v>5</v>
      </c>
      <c r="N24" s="32">
        <f t="shared" si="4"/>
        <v>30</v>
      </c>
      <c r="O24" s="48">
        <f t="shared" si="5"/>
        <v>5</v>
      </c>
      <c r="P24" s="25">
        <f t="shared" si="6"/>
        <v>1</v>
      </c>
      <c r="Q24" s="25" t="str">
        <f t="shared" si="3"/>
        <v/>
      </c>
      <c r="R24" s="25"/>
    </row>
    <row r="25" ht="17.4" spans="1:18">
      <c r="A25" s="33" t="s">
        <v>5</v>
      </c>
      <c r="B25" s="3">
        <v>23</v>
      </c>
      <c r="C25" s="34" t="s">
        <v>583</v>
      </c>
      <c r="D25" s="35">
        <v>5</v>
      </c>
      <c r="E25" s="35">
        <v>5</v>
      </c>
      <c r="F25" s="35">
        <v>5</v>
      </c>
      <c r="G25" s="35">
        <v>5</v>
      </c>
      <c r="H25" s="35">
        <v>5</v>
      </c>
      <c r="I25" s="35">
        <v>5</v>
      </c>
      <c r="J25" s="35">
        <v>5</v>
      </c>
      <c r="K25" s="35">
        <v>5</v>
      </c>
      <c r="L25" s="35">
        <v>5</v>
      </c>
      <c r="M25" s="35">
        <v>5</v>
      </c>
      <c r="N25" s="35">
        <f t="shared" ref="N25:N30" si="7">SUM(F25:L25)</f>
        <v>35</v>
      </c>
      <c r="O25" s="35">
        <f t="shared" ref="O25:O30" si="8">AVERAGE(F25:M25)</f>
        <v>5</v>
      </c>
      <c r="P25" s="25">
        <f t="shared" si="6"/>
        <v>1</v>
      </c>
      <c r="Q25" s="31"/>
      <c r="R25" s="31"/>
    </row>
    <row r="26" ht="17.4" spans="1:19">
      <c r="A26" s="36"/>
      <c r="B26" s="3">
        <v>24</v>
      </c>
      <c r="C26" s="34" t="s">
        <v>584</v>
      </c>
      <c r="D26" s="35">
        <v>5</v>
      </c>
      <c r="E26" s="35">
        <v>5</v>
      </c>
      <c r="F26" s="35">
        <v>5</v>
      </c>
      <c r="G26" s="35">
        <v>5</v>
      </c>
      <c r="H26" s="35">
        <v>5</v>
      </c>
      <c r="I26" s="35">
        <v>5</v>
      </c>
      <c r="J26" s="35">
        <v>5</v>
      </c>
      <c r="K26" s="35">
        <v>5</v>
      </c>
      <c r="L26" s="35">
        <v>5</v>
      </c>
      <c r="M26" s="35">
        <v>5</v>
      </c>
      <c r="N26" s="35">
        <f t="shared" si="7"/>
        <v>35</v>
      </c>
      <c r="O26" s="35">
        <f t="shared" si="8"/>
        <v>5</v>
      </c>
      <c r="P26" s="31">
        <f>RANK(O25,$O$25:$O$30)</f>
        <v>1</v>
      </c>
      <c r="Q26" s="31"/>
      <c r="R26" s="31"/>
      <c r="S26" s="4"/>
    </row>
    <row r="27" ht="17.4" spans="1:19">
      <c r="A27" s="36"/>
      <c r="B27" s="3">
        <v>25</v>
      </c>
      <c r="C27" s="34" t="s">
        <v>585</v>
      </c>
      <c r="D27" s="35">
        <v>5</v>
      </c>
      <c r="E27" s="35">
        <v>5</v>
      </c>
      <c r="F27" s="35">
        <v>5</v>
      </c>
      <c r="G27" s="35">
        <v>5</v>
      </c>
      <c r="H27" s="35">
        <v>5</v>
      </c>
      <c r="I27" s="35">
        <v>5</v>
      </c>
      <c r="J27" s="35">
        <v>5</v>
      </c>
      <c r="K27" s="35">
        <v>5</v>
      </c>
      <c r="L27" s="35">
        <v>5</v>
      </c>
      <c r="M27" s="35">
        <v>5</v>
      </c>
      <c r="N27" s="35">
        <f t="shared" si="7"/>
        <v>35</v>
      </c>
      <c r="O27" s="35">
        <f t="shared" si="8"/>
        <v>5</v>
      </c>
      <c r="P27" s="31">
        <f t="shared" ref="P27:P30" si="9">RANK(O26,$O$25:$O$30)</f>
        <v>1</v>
      </c>
      <c r="Q27" s="31"/>
      <c r="R27" s="31"/>
      <c r="S27" s="4"/>
    </row>
    <row r="28" ht="17.4" spans="1:19">
      <c r="A28" s="36"/>
      <c r="B28" s="3">
        <v>26</v>
      </c>
      <c r="C28" s="34" t="s">
        <v>586</v>
      </c>
      <c r="D28" s="35">
        <v>5</v>
      </c>
      <c r="E28" s="35">
        <v>5</v>
      </c>
      <c r="F28" s="35">
        <v>5</v>
      </c>
      <c r="G28" s="35">
        <v>5</v>
      </c>
      <c r="H28" s="35">
        <v>5</v>
      </c>
      <c r="I28" s="35">
        <v>5</v>
      </c>
      <c r="J28" s="35">
        <v>5</v>
      </c>
      <c r="K28" s="35">
        <v>5</v>
      </c>
      <c r="L28" s="35">
        <v>5</v>
      </c>
      <c r="M28" s="35">
        <v>5</v>
      </c>
      <c r="N28" s="35">
        <f t="shared" si="7"/>
        <v>35</v>
      </c>
      <c r="O28" s="35">
        <f t="shared" si="8"/>
        <v>5</v>
      </c>
      <c r="P28" s="31">
        <f t="shared" si="9"/>
        <v>1</v>
      </c>
      <c r="Q28" s="31"/>
      <c r="R28" s="31"/>
      <c r="S28" s="4"/>
    </row>
    <row r="29" ht="17.4" spans="1:19">
      <c r="A29" s="36"/>
      <c r="B29" s="3">
        <v>27</v>
      </c>
      <c r="C29" s="34" t="s">
        <v>587</v>
      </c>
      <c r="D29" s="35">
        <v>5</v>
      </c>
      <c r="E29" s="35">
        <v>5</v>
      </c>
      <c r="F29" s="35">
        <v>5</v>
      </c>
      <c r="G29" s="35">
        <v>5</v>
      </c>
      <c r="H29" s="35">
        <v>5</v>
      </c>
      <c r="I29" s="35">
        <v>5</v>
      </c>
      <c r="J29" s="35">
        <v>5</v>
      </c>
      <c r="K29" s="35">
        <v>5</v>
      </c>
      <c r="L29" s="35">
        <v>5</v>
      </c>
      <c r="M29" s="35">
        <v>5</v>
      </c>
      <c r="N29" s="35">
        <f t="shared" si="7"/>
        <v>35</v>
      </c>
      <c r="O29" s="35">
        <f t="shared" si="8"/>
        <v>5</v>
      </c>
      <c r="P29" s="31">
        <f t="shared" si="9"/>
        <v>1</v>
      </c>
      <c r="Q29" s="31"/>
      <c r="R29" s="31"/>
      <c r="S29" s="4"/>
    </row>
    <row r="30" ht="17.4" spans="1:19">
      <c r="A30" s="36"/>
      <c r="B30" s="3">
        <v>28</v>
      </c>
      <c r="C30" s="34" t="s">
        <v>588</v>
      </c>
      <c r="D30" s="35">
        <v>5</v>
      </c>
      <c r="E30" s="35">
        <v>5</v>
      </c>
      <c r="F30" s="35">
        <v>5</v>
      </c>
      <c r="G30" s="35">
        <v>5</v>
      </c>
      <c r="H30" s="35">
        <v>5</v>
      </c>
      <c r="I30" s="35">
        <v>5</v>
      </c>
      <c r="J30" s="35">
        <v>5</v>
      </c>
      <c r="K30" s="35">
        <v>5</v>
      </c>
      <c r="L30" s="35">
        <v>5</v>
      </c>
      <c r="M30" s="35">
        <v>5</v>
      </c>
      <c r="N30" s="35">
        <f t="shared" si="7"/>
        <v>35</v>
      </c>
      <c r="O30" s="35">
        <f t="shared" si="8"/>
        <v>5</v>
      </c>
      <c r="P30" s="31">
        <f t="shared" si="9"/>
        <v>1</v>
      </c>
      <c r="Q30" s="31"/>
      <c r="R30" s="31"/>
      <c r="S30" s="4"/>
    </row>
    <row r="31" ht="17.4" spans="1:19">
      <c r="A31" s="37" t="s">
        <v>8</v>
      </c>
      <c r="B31" s="3">
        <v>29</v>
      </c>
      <c r="C31" s="34" t="s">
        <v>589</v>
      </c>
      <c r="D31" s="38">
        <v>5</v>
      </c>
      <c r="E31" s="38">
        <v>5</v>
      </c>
      <c r="F31" s="38">
        <v>5</v>
      </c>
      <c r="G31" s="38">
        <v>5</v>
      </c>
      <c r="H31" s="38">
        <v>5</v>
      </c>
      <c r="I31" s="38">
        <v>4</v>
      </c>
      <c r="J31" s="38">
        <v>5</v>
      </c>
      <c r="K31" s="38">
        <v>5</v>
      </c>
      <c r="L31" s="38" t="s">
        <v>793</v>
      </c>
      <c r="M31" s="38" t="s">
        <v>793</v>
      </c>
      <c r="N31" s="38">
        <f>SUM(D31:M31)</f>
        <v>39</v>
      </c>
      <c r="O31" s="38">
        <f>AVERAGE(D31:M31)</f>
        <v>4.875</v>
      </c>
      <c r="P31" s="3">
        <f>RANK(O31,$O$31)</f>
        <v>1</v>
      </c>
      <c r="Q31" s="3" t="s">
        <v>795</v>
      </c>
      <c r="R31" s="20"/>
      <c r="S31" s="4"/>
    </row>
    <row r="32" ht="17.4" spans="1:19">
      <c r="A32" s="39" t="s">
        <v>6</v>
      </c>
      <c r="B32" s="3">
        <v>30</v>
      </c>
      <c r="C32" s="40" t="s">
        <v>337</v>
      </c>
      <c r="D32" s="26" t="s">
        <v>793</v>
      </c>
      <c r="E32" s="26" t="s">
        <v>793</v>
      </c>
      <c r="F32" s="26">
        <v>5</v>
      </c>
      <c r="G32" s="26">
        <v>5</v>
      </c>
      <c r="H32" s="26">
        <v>5</v>
      </c>
      <c r="I32" s="26">
        <v>5</v>
      </c>
      <c r="J32" s="26">
        <v>5</v>
      </c>
      <c r="K32" s="26">
        <v>5</v>
      </c>
      <c r="L32" s="26">
        <v>5</v>
      </c>
      <c r="M32" s="26">
        <v>5</v>
      </c>
      <c r="N32" s="26">
        <f>SUM(D32:M32)</f>
        <v>40</v>
      </c>
      <c r="O32" s="26">
        <f>AVERAGE(D32:M32)</f>
        <v>5</v>
      </c>
      <c r="P32" s="31">
        <f>RANK(O32,$O$32:$O$42)</f>
        <v>1</v>
      </c>
      <c r="Q32" s="31" t="s">
        <v>796</v>
      </c>
      <c r="R32" s="31"/>
      <c r="S32" s="4"/>
    </row>
    <row r="33" ht="17.4" spans="1:19">
      <c r="A33" s="41"/>
      <c r="B33" s="3">
        <v>31</v>
      </c>
      <c r="C33" s="40" t="s">
        <v>610</v>
      </c>
      <c r="D33" s="26">
        <v>5</v>
      </c>
      <c r="E33" s="26">
        <v>5</v>
      </c>
      <c r="F33" s="26" t="s">
        <v>793</v>
      </c>
      <c r="G33" s="26" t="s">
        <v>793</v>
      </c>
      <c r="H33" s="26">
        <v>5</v>
      </c>
      <c r="I33" s="26">
        <v>5</v>
      </c>
      <c r="J33" s="26">
        <v>5</v>
      </c>
      <c r="K33" s="26">
        <v>4.5</v>
      </c>
      <c r="L33" s="26">
        <v>5</v>
      </c>
      <c r="M33" s="26">
        <v>5</v>
      </c>
      <c r="N33" s="26">
        <f t="shared" ref="N33:N43" si="10">SUM(D33:M33)</f>
        <v>39.5</v>
      </c>
      <c r="O33" s="26">
        <f t="shared" ref="O33:O43" si="11">AVERAGE(D33:M33)</f>
        <v>4.9375</v>
      </c>
      <c r="P33" s="31">
        <f t="shared" ref="P33:P42" si="12">RANK(O33,$O$32:$O$42)</f>
        <v>10</v>
      </c>
      <c r="Q33" s="31" t="s">
        <v>797</v>
      </c>
      <c r="R33" s="31" t="s">
        <v>798</v>
      </c>
      <c r="S33" s="4"/>
    </row>
    <row r="34" ht="17.4" spans="1:19">
      <c r="A34" s="41"/>
      <c r="B34" s="3">
        <v>32</v>
      </c>
      <c r="C34" s="40" t="s">
        <v>340</v>
      </c>
      <c r="D34" s="26">
        <v>5</v>
      </c>
      <c r="E34" s="26">
        <v>5</v>
      </c>
      <c r="F34" s="26">
        <v>5</v>
      </c>
      <c r="G34" s="26">
        <v>5</v>
      </c>
      <c r="H34" s="26">
        <v>5</v>
      </c>
      <c r="I34" s="26">
        <v>5</v>
      </c>
      <c r="J34" s="26">
        <v>5</v>
      </c>
      <c r="K34" s="26">
        <v>5</v>
      </c>
      <c r="L34" s="26">
        <v>5</v>
      </c>
      <c r="M34" s="26">
        <v>5</v>
      </c>
      <c r="N34" s="26">
        <f t="shared" si="10"/>
        <v>50</v>
      </c>
      <c r="O34" s="26">
        <f t="shared" si="11"/>
        <v>5</v>
      </c>
      <c r="P34" s="31">
        <f t="shared" si="12"/>
        <v>1</v>
      </c>
      <c r="Q34" s="31"/>
      <c r="R34" s="31"/>
      <c r="S34" s="4"/>
    </row>
    <row r="35" ht="17.4" spans="1:19">
      <c r="A35" s="41"/>
      <c r="B35" s="3">
        <v>33</v>
      </c>
      <c r="C35" s="40" t="s">
        <v>345</v>
      </c>
      <c r="D35" s="26">
        <v>5</v>
      </c>
      <c r="E35" s="26">
        <v>5</v>
      </c>
      <c r="F35" s="26">
        <v>5</v>
      </c>
      <c r="G35" s="26">
        <v>5</v>
      </c>
      <c r="H35" s="26">
        <v>5</v>
      </c>
      <c r="I35" s="26">
        <v>5</v>
      </c>
      <c r="J35" s="26">
        <v>5</v>
      </c>
      <c r="K35" s="26">
        <v>5</v>
      </c>
      <c r="L35" s="26">
        <v>5</v>
      </c>
      <c r="M35" s="26">
        <v>5</v>
      </c>
      <c r="N35" s="26">
        <f t="shared" si="10"/>
        <v>50</v>
      </c>
      <c r="O35" s="26">
        <f t="shared" si="11"/>
        <v>5</v>
      </c>
      <c r="P35" s="31">
        <f t="shared" si="12"/>
        <v>1</v>
      </c>
      <c r="Q35" s="31"/>
      <c r="R35" s="31"/>
      <c r="S35" s="4"/>
    </row>
    <row r="36" ht="17.4" spans="1:19">
      <c r="A36" s="41"/>
      <c r="B36" s="3">
        <v>34</v>
      </c>
      <c r="C36" s="40" t="s">
        <v>348</v>
      </c>
      <c r="D36" s="26">
        <v>5</v>
      </c>
      <c r="E36" s="26">
        <v>5</v>
      </c>
      <c r="F36" s="26">
        <v>5</v>
      </c>
      <c r="G36" s="26">
        <v>5</v>
      </c>
      <c r="H36" s="26">
        <v>5</v>
      </c>
      <c r="I36" s="26">
        <v>5</v>
      </c>
      <c r="J36" s="26">
        <v>5</v>
      </c>
      <c r="K36" s="26">
        <v>5</v>
      </c>
      <c r="L36" s="26">
        <v>5</v>
      </c>
      <c r="M36" s="26">
        <v>5</v>
      </c>
      <c r="N36" s="26">
        <f t="shared" si="10"/>
        <v>50</v>
      </c>
      <c r="O36" s="26">
        <f t="shared" si="11"/>
        <v>5</v>
      </c>
      <c r="P36" s="31">
        <f t="shared" si="12"/>
        <v>1</v>
      </c>
      <c r="Q36" s="31"/>
      <c r="R36" s="31"/>
      <c r="S36" s="4"/>
    </row>
    <row r="37" ht="17.4" spans="1:19">
      <c r="A37" s="41"/>
      <c r="B37" s="3">
        <v>35</v>
      </c>
      <c r="C37" s="40" t="s">
        <v>351</v>
      </c>
      <c r="D37" s="26">
        <v>5</v>
      </c>
      <c r="E37" s="26">
        <v>5</v>
      </c>
      <c r="F37" s="26">
        <v>5</v>
      </c>
      <c r="G37" s="26">
        <v>4.5</v>
      </c>
      <c r="H37" s="26">
        <v>5</v>
      </c>
      <c r="I37" s="26">
        <v>5</v>
      </c>
      <c r="J37" s="26">
        <v>5</v>
      </c>
      <c r="K37" s="26">
        <v>5</v>
      </c>
      <c r="L37" s="26">
        <v>5</v>
      </c>
      <c r="M37" s="26">
        <v>5</v>
      </c>
      <c r="N37" s="26">
        <f t="shared" si="10"/>
        <v>49.5</v>
      </c>
      <c r="O37" s="26">
        <f t="shared" si="11"/>
        <v>4.95</v>
      </c>
      <c r="P37" s="31">
        <f t="shared" si="12"/>
        <v>9</v>
      </c>
      <c r="Q37" s="31"/>
      <c r="R37" s="31" t="s">
        <v>799</v>
      </c>
      <c r="S37" s="4"/>
    </row>
    <row r="38" ht="17.4" spans="1:19">
      <c r="A38" s="41"/>
      <c r="B38" s="3">
        <v>36</v>
      </c>
      <c r="C38" s="40" t="s">
        <v>356</v>
      </c>
      <c r="D38" s="26">
        <v>5</v>
      </c>
      <c r="E38" s="26">
        <v>5</v>
      </c>
      <c r="F38" s="26">
        <v>5</v>
      </c>
      <c r="G38" s="26">
        <v>5</v>
      </c>
      <c r="H38" s="26">
        <v>5</v>
      </c>
      <c r="I38" s="26">
        <v>4.5</v>
      </c>
      <c r="J38" s="26" t="s">
        <v>793</v>
      </c>
      <c r="K38" s="26" t="s">
        <v>793</v>
      </c>
      <c r="L38" s="26">
        <v>5</v>
      </c>
      <c r="M38" s="26">
        <v>5</v>
      </c>
      <c r="N38" s="26">
        <f t="shared" si="10"/>
        <v>39.5</v>
      </c>
      <c r="O38" s="26">
        <f t="shared" si="11"/>
        <v>4.9375</v>
      </c>
      <c r="P38" s="31">
        <f t="shared" si="12"/>
        <v>10</v>
      </c>
      <c r="Q38" s="31" t="s">
        <v>800</v>
      </c>
      <c r="R38" s="31" t="s">
        <v>801</v>
      </c>
      <c r="S38" s="4"/>
    </row>
    <row r="39" ht="17.4" spans="1:19">
      <c r="A39" s="41"/>
      <c r="B39" s="3">
        <v>37</v>
      </c>
      <c r="C39" s="40" t="s">
        <v>611</v>
      </c>
      <c r="D39" s="26">
        <v>5</v>
      </c>
      <c r="E39" s="26">
        <v>5</v>
      </c>
      <c r="F39" s="26">
        <v>5</v>
      </c>
      <c r="G39" s="26">
        <v>5</v>
      </c>
      <c r="H39" s="26" t="s">
        <v>793</v>
      </c>
      <c r="I39" s="26" t="s">
        <v>793</v>
      </c>
      <c r="J39" s="26">
        <v>5</v>
      </c>
      <c r="K39" s="26">
        <v>5</v>
      </c>
      <c r="L39" s="26">
        <v>5</v>
      </c>
      <c r="M39" s="26">
        <v>5</v>
      </c>
      <c r="N39" s="26">
        <f t="shared" si="10"/>
        <v>40</v>
      </c>
      <c r="O39" s="26">
        <f t="shared" si="11"/>
        <v>5</v>
      </c>
      <c r="P39" s="31">
        <f t="shared" si="12"/>
        <v>1</v>
      </c>
      <c r="Q39" s="31" t="s">
        <v>802</v>
      </c>
      <c r="R39" s="31"/>
      <c r="S39" s="4"/>
    </row>
    <row r="40" ht="17.4" spans="1:19">
      <c r="A40" s="41"/>
      <c r="B40" s="3">
        <v>38</v>
      </c>
      <c r="C40" s="40" t="s">
        <v>359</v>
      </c>
      <c r="D40" s="26">
        <v>5</v>
      </c>
      <c r="E40" s="26">
        <v>5</v>
      </c>
      <c r="F40" s="26">
        <v>5</v>
      </c>
      <c r="G40" s="26">
        <v>5</v>
      </c>
      <c r="H40" s="26">
        <v>5</v>
      </c>
      <c r="I40" s="26">
        <v>5</v>
      </c>
      <c r="J40" s="26">
        <v>5</v>
      </c>
      <c r="K40" s="26">
        <v>5</v>
      </c>
      <c r="L40" s="26" t="s">
        <v>793</v>
      </c>
      <c r="M40" s="26" t="s">
        <v>793</v>
      </c>
      <c r="N40" s="26">
        <f t="shared" si="10"/>
        <v>40</v>
      </c>
      <c r="O40" s="26">
        <f t="shared" si="11"/>
        <v>5</v>
      </c>
      <c r="P40" s="31">
        <f t="shared" si="12"/>
        <v>1</v>
      </c>
      <c r="Q40" s="31" t="s">
        <v>803</v>
      </c>
      <c r="R40" s="56"/>
      <c r="S40" s="4"/>
    </row>
    <row r="41" ht="17.4" spans="1:19">
      <c r="A41" s="41"/>
      <c r="B41" s="3">
        <v>39</v>
      </c>
      <c r="C41" s="40" t="s">
        <v>361</v>
      </c>
      <c r="D41" s="26">
        <v>5</v>
      </c>
      <c r="E41" s="26">
        <v>5</v>
      </c>
      <c r="F41" s="26">
        <v>5</v>
      </c>
      <c r="G41" s="26">
        <v>5</v>
      </c>
      <c r="H41" s="26">
        <v>5</v>
      </c>
      <c r="I41" s="26">
        <v>5</v>
      </c>
      <c r="J41" s="26">
        <v>5</v>
      </c>
      <c r="K41" s="26">
        <v>5</v>
      </c>
      <c r="L41" s="26" t="s">
        <v>793</v>
      </c>
      <c r="M41" s="26" t="s">
        <v>793</v>
      </c>
      <c r="N41" s="26">
        <f t="shared" si="10"/>
        <v>40</v>
      </c>
      <c r="O41" s="26">
        <f t="shared" si="11"/>
        <v>5</v>
      </c>
      <c r="P41" s="31">
        <f t="shared" si="12"/>
        <v>1</v>
      </c>
      <c r="Q41" s="31" t="s">
        <v>803</v>
      </c>
      <c r="R41" s="31"/>
      <c r="S41" s="4"/>
    </row>
    <row r="42" ht="17.4" spans="1:19">
      <c r="A42" s="42"/>
      <c r="B42" s="3">
        <v>40</v>
      </c>
      <c r="C42" s="40" t="s">
        <v>613</v>
      </c>
      <c r="D42" s="26">
        <v>5</v>
      </c>
      <c r="E42" s="26">
        <v>5</v>
      </c>
      <c r="F42" s="26">
        <v>5</v>
      </c>
      <c r="G42" s="26">
        <v>5</v>
      </c>
      <c r="H42" s="26">
        <v>5</v>
      </c>
      <c r="I42" s="26">
        <v>5</v>
      </c>
      <c r="J42" s="26">
        <v>5</v>
      </c>
      <c r="K42" s="26">
        <v>5</v>
      </c>
      <c r="L42" s="26">
        <v>5</v>
      </c>
      <c r="M42" s="26">
        <v>5</v>
      </c>
      <c r="N42" s="26">
        <f t="shared" si="10"/>
        <v>50</v>
      </c>
      <c r="O42" s="26">
        <f t="shared" si="11"/>
        <v>5</v>
      </c>
      <c r="P42" s="31">
        <f t="shared" si="12"/>
        <v>1</v>
      </c>
      <c r="Q42" s="31"/>
      <c r="R42" s="31"/>
      <c r="S42" s="4"/>
    </row>
    <row r="43" ht="17.4" spans="1:19">
      <c r="A43" s="43" t="s">
        <v>3</v>
      </c>
      <c r="B43" s="3">
        <v>41</v>
      </c>
      <c r="C43" s="44" t="s">
        <v>443</v>
      </c>
      <c r="D43" s="45" t="s">
        <v>793</v>
      </c>
      <c r="E43" s="45" t="s">
        <v>793</v>
      </c>
      <c r="F43" s="45">
        <v>4.8</v>
      </c>
      <c r="G43" s="45">
        <v>5</v>
      </c>
      <c r="H43" s="45">
        <v>4.6</v>
      </c>
      <c r="I43" s="45">
        <v>5</v>
      </c>
      <c r="J43" s="45">
        <v>4.8</v>
      </c>
      <c r="K43" s="45">
        <v>4.8</v>
      </c>
      <c r="L43" s="45">
        <v>3.8</v>
      </c>
      <c r="M43" s="45">
        <v>5</v>
      </c>
      <c r="N43" s="45">
        <f t="shared" si="10"/>
        <v>37.8</v>
      </c>
      <c r="O43" s="45">
        <f t="shared" si="11"/>
        <v>4.725</v>
      </c>
      <c r="P43" s="50">
        <f>RANK(O43,$O$43:$O$51)</f>
        <v>8</v>
      </c>
      <c r="Q43" s="50"/>
      <c r="R43" s="50"/>
      <c r="S43" s="4"/>
    </row>
    <row r="44" ht="17.4" spans="1:19">
      <c r="A44" s="43"/>
      <c r="B44" s="3">
        <v>42</v>
      </c>
      <c r="C44" s="44" t="s">
        <v>450</v>
      </c>
      <c r="D44" s="45" t="s">
        <v>793</v>
      </c>
      <c r="E44" s="45" t="s">
        <v>793</v>
      </c>
      <c r="F44" s="45">
        <v>5</v>
      </c>
      <c r="G44" s="45">
        <v>5</v>
      </c>
      <c r="H44" s="45">
        <v>4.8</v>
      </c>
      <c r="I44" s="45">
        <v>5</v>
      </c>
      <c r="J44" s="45">
        <v>5</v>
      </c>
      <c r="K44" s="45">
        <v>5</v>
      </c>
      <c r="L44" s="45">
        <v>4.8</v>
      </c>
      <c r="M44" s="45">
        <v>5</v>
      </c>
      <c r="N44" s="45">
        <f t="shared" ref="N44:N51" si="13">SUM(D44:M44)</f>
        <v>39.6</v>
      </c>
      <c r="O44" s="45">
        <f t="shared" ref="O44:O51" si="14">AVERAGE(D44:M44)</f>
        <v>4.95</v>
      </c>
      <c r="P44" s="50">
        <f t="shared" ref="P44:P51" si="15">RANK(O44,$O$43:$O$51)</f>
        <v>3</v>
      </c>
      <c r="Q44" s="50"/>
      <c r="R44" s="50"/>
      <c r="S44" s="4"/>
    </row>
    <row r="45" ht="17.4" spans="1:19">
      <c r="A45" s="43"/>
      <c r="B45" s="3">
        <v>43</v>
      </c>
      <c r="C45" s="44" t="s">
        <v>455</v>
      </c>
      <c r="D45" s="45" t="s">
        <v>793</v>
      </c>
      <c r="E45" s="45" t="s">
        <v>793</v>
      </c>
      <c r="F45" s="45">
        <v>5</v>
      </c>
      <c r="G45" s="45">
        <v>5</v>
      </c>
      <c r="H45" s="45">
        <v>5</v>
      </c>
      <c r="I45" s="45">
        <v>5</v>
      </c>
      <c r="J45" s="45">
        <v>5</v>
      </c>
      <c r="K45" s="45">
        <v>5</v>
      </c>
      <c r="L45" s="45">
        <v>4.8</v>
      </c>
      <c r="M45" s="45">
        <v>5</v>
      </c>
      <c r="N45" s="45">
        <f t="shared" si="13"/>
        <v>39.8</v>
      </c>
      <c r="O45" s="45">
        <f t="shared" si="14"/>
        <v>4.975</v>
      </c>
      <c r="P45" s="50">
        <f t="shared" si="15"/>
        <v>1</v>
      </c>
      <c r="Q45" s="50"/>
      <c r="R45" s="50"/>
      <c r="S45" s="4"/>
    </row>
    <row r="46" ht="17.4" spans="1:19">
      <c r="A46" s="43"/>
      <c r="B46" s="3">
        <v>44</v>
      </c>
      <c r="C46" s="44" t="s">
        <v>439</v>
      </c>
      <c r="D46" s="45" t="s">
        <v>793</v>
      </c>
      <c r="E46" s="45" t="s">
        <v>793</v>
      </c>
      <c r="F46" s="45">
        <v>5</v>
      </c>
      <c r="G46" s="45">
        <v>5</v>
      </c>
      <c r="H46" s="45">
        <v>5</v>
      </c>
      <c r="I46" s="45">
        <v>5</v>
      </c>
      <c r="J46" s="45">
        <v>5</v>
      </c>
      <c r="K46" s="45">
        <v>5</v>
      </c>
      <c r="L46" s="45">
        <v>4.8</v>
      </c>
      <c r="M46" s="45">
        <v>5</v>
      </c>
      <c r="N46" s="45">
        <f t="shared" si="13"/>
        <v>39.8</v>
      </c>
      <c r="O46" s="45">
        <f t="shared" si="14"/>
        <v>4.975</v>
      </c>
      <c r="P46" s="50">
        <f t="shared" si="15"/>
        <v>1</v>
      </c>
      <c r="Q46" s="50"/>
      <c r="R46" s="50"/>
      <c r="S46" s="4"/>
    </row>
    <row r="47" ht="17.4" spans="1:19">
      <c r="A47" s="43"/>
      <c r="B47" s="3">
        <v>45</v>
      </c>
      <c r="C47" s="44" t="s">
        <v>379</v>
      </c>
      <c r="D47" s="45" t="s">
        <v>793</v>
      </c>
      <c r="E47" s="45" t="s">
        <v>793</v>
      </c>
      <c r="F47" s="45">
        <v>4.8</v>
      </c>
      <c r="G47" s="45">
        <v>5</v>
      </c>
      <c r="H47" s="45" t="s">
        <v>793</v>
      </c>
      <c r="I47" s="45" t="s">
        <v>793</v>
      </c>
      <c r="J47" s="45">
        <v>5</v>
      </c>
      <c r="K47" s="45">
        <v>5</v>
      </c>
      <c r="L47" s="45">
        <v>4.8</v>
      </c>
      <c r="M47" s="45">
        <v>5</v>
      </c>
      <c r="N47" s="45">
        <f t="shared" si="13"/>
        <v>29.6</v>
      </c>
      <c r="O47" s="45">
        <f t="shared" si="14"/>
        <v>4.93333333333333</v>
      </c>
      <c r="P47" s="50">
        <f t="shared" si="15"/>
        <v>4</v>
      </c>
      <c r="Q47" s="50"/>
      <c r="R47" s="50"/>
      <c r="S47" s="4"/>
    </row>
    <row r="48" ht="17.4" spans="1:19">
      <c r="A48" s="43"/>
      <c r="B48" s="3">
        <v>46</v>
      </c>
      <c r="C48" s="44" t="s">
        <v>386</v>
      </c>
      <c r="D48" s="45" t="s">
        <v>793</v>
      </c>
      <c r="E48" s="45" t="s">
        <v>793</v>
      </c>
      <c r="F48" s="45">
        <v>4.8</v>
      </c>
      <c r="G48" s="45">
        <v>5</v>
      </c>
      <c r="H48" s="45" t="s">
        <v>793</v>
      </c>
      <c r="I48" s="45" t="s">
        <v>793</v>
      </c>
      <c r="J48" s="45">
        <v>4.8</v>
      </c>
      <c r="K48" s="45">
        <v>5</v>
      </c>
      <c r="L48" s="45">
        <v>4.6</v>
      </c>
      <c r="M48" s="45">
        <v>5</v>
      </c>
      <c r="N48" s="45">
        <f t="shared" si="13"/>
        <v>29.2</v>
      </c>
      <c r="O48" s="45">
        <f t="shared" si="14"/>
        <v>4.86666666666667</v>
      </c>
      <c r="P48" s="50">
        <f t="shared" si="15"/>
        <v>5</v>
      </c>
      <c r="Q48" s="50"/>
      <c r="R48" s="50"/>
      <c r="S48" s="4"/>
    </row>
    <row r="49" ht="17.4" spans="1:19">
      <c r="A49" s="43"/>
      <c r="B49" s="3">
        <v>47</v>
      </c>
      <c r="C49" s="44" t="s">
        <v>31</v>
      </c>
      <c r="D49" s="45" t="s">
        <v>793</v>
      </c>
      <c r="E49" s="45" t="s">
        <v>793</v>
      </c>
      <c r="F49" s="45">
        <v>4</v>
      </c>
      <c r="G49" s="45">
        <v>5</v>
      </c>
      <c r="H49" s="45" t="s">
        <v>793</v>
      </c>
      <c r="I49" s="45" t="s">
        <v>793</v>
      </c>
      <c r="J49" s="45">
        <v>5</v>
      </c>
      <c r="K49" s="45">
        <v>5</v>
      </c>
      <c r="L49" s="45">
        <v>4.8</v>
      </c>
      <c r="M49" s="45">
        <v>5</v>
      </c>
      <c r="N49" s="45">
        <f t="shared" si="13"/>
        <v>28.8</v>
      </c>
      <c r="O49" s="45">
        <f t="shared" si="14"/>
        <v>4.8</v>
      </c>
      <c r="P49" s="50">
        <f t="shared" si="15"/>
        <v>7</v>
      </c>
      <c r="Q49" s="50"/>
      <c r="R49" s="50"/>
      <c r="S49" s="4"/>
    </row>
    <row r="50" ht="17.4" spans="1:19">
      <c r="A50" s="43"/>
      <c r="B50" s="3">
        <v>48</v>
      </c>
      <c r="C50" s="44" t="s">
        <v>391</v>
      </c>
      <c r="D50" s="45" t="s">
        <v>793</v>
      </c>
      <c r="E50" s="45" t="s">
        <v>793</v>
      </c>
      <c r="F50" s="45">
        <v>4.8</v>
      </c>
      <c r="G50" s="45">
        <v>5</v>
      </c>
      <c r="H50" s="45">
        <v>5</v>
      </c>
      <c r="I50" s="45">
        <v>5</v>
      </c>
      <c r="J50" s="45">
        <v>5</v>
      </c>
      <c r="K50" s="45">
        <v>4</v>
      </c>
      <c r="L50" s="45">
        <v>5</v>
      </c>
      <c r="M50" s="45">
        <v>4</v>
      </c>
      <c r="N50" s="45">
        <f t="shared" si="13"/>
        <v>37.8</v>
      </c>
      <c r="O50" s="45">
        <f t="shared" si="14"/>
        <v>4.725</v>
      </c>
      <c r="P50" s="50">
        <f t="shared" si="15"/>
        <v>8</v>
      </c>
      <c r="Q50" s="50" t="s">
        <v>804</v>
      </c>
      <c r="R50" s="50"/>
      <c r="S50" s="4"/>
    </row>
    <row r="51" ht="17.4" spans="1:19">
      <c r="A51" s="43"/>
      <c r="B51" s="3">
        <v>49</v>
      </c>
      <c r="C51" s="44" t="s">
        <v>633</v>
      </c>
      <c r="D51" s="45" t="s">
        <v>793</v>
      </c>
      <c r="E51" s="45" t="s">
        <v>793</v>
      </c>
      <c r="F51" s="45">
        <v>5</v>
      </c>
      <c r="G51" s="45">
        <v>5</v>
      </c>
      <c r="H51" s="45">
        <v>5</v>
      </c>
      <c r="I51" s="45">
        <v>5</v>
      </c>
      <c r="J51" s="45">
        <v>4</v>
      </c>
      <c r="K51" s="45">
        <v>4.6</v>
      </c>
      <c r="L51" s="45">
        <v>5</v>
      </c>
      <c r="M51" s="45">
        <v>5</v>
      </c>
      <c r="N51" s="45">
        <f t="shared" si="13"/>
        <v>38.6</v>
      </c>
      <c r="O51" s="45">
        <f t="shared" si="14"/>
        <v>4.825</v>
      </c>
      <c r="P51" s="50">
        <f t="shared" si="15"/>
        <v>6</v>
      </c>
      <c r="Q51" s="50"/>
      <c r="R51" s="50"/>
      <c r="S51" s="4"/>
    </row>
  </sheetData>
  <mergeCells count="8">
    <mergeCell ref="A1:R1"/>
    <mergeCell ref="A3:A10"/>
    <mergeCell ref="A11:A16"/>
    <mergeCell ref="A17:A24"/>
    <mergeCell ref="A25:A30"/>
    <mergeCell ref="A32:A42"/>
    <mergeCell ref="A43:A51"/>
    <mergeCell ref="Q3:Q10"/>
  </mergeCells>
  <pageMargins left="0.7" right="0.7" top="0.75" bottom="0.75" header="0.3" footer="0.3"/>
  <headerFooter/>
  <ignoredErrors>
    <ignoredError sqref="N25:O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F16" sqref="F16"/>
    </sheetView>
  </sheetViews>
  <sheetFormatPr defaultColWidth="9" defaultRowHeight="13.8" outlineLevelCol="6"/>
  <cols>
    <col min="1" max="1" width="21.8333333333333" customWidth="1"/>
    <col min="2" max="2" width="19.75" customWidth="1"/>
    <col min="3" max="3" width="16.25" customWidth="1"/>
    <col min="4" max="4" width="18.75" customWidth="1"/>
    <col min="5" max="5" width="18.0833333333333" customWidth="1"/>
    <col min="6" max="6" width="21.8333333333333" customWidth="1"/>
  </cols>
  <sheetData>
    <row r="1" ht="22.2" spans="1:6">
      <c r="A1" s="16" t="s">
        <v>805</v>
      </c>
      <c r="B1" s="16"/>
      <c r="C1" s="16"/>
      <c r="D1" s="16"/>
      <c r="E1" s="16"/>
      <c r="F1" s="16"/>
    </row>
    <row r="2" ht="20.4" spans="1:6">
      <c r="A2" s="17" t="s">
        <v>23</v>
      </c>
      <c r="B2" s="17" t="s">
        <v>24</v>
      </c>
      <c r="C2" s="17" t="s">
        <v>26</v>
      </c>
      <c r="D2" s="17" t="s">
        <v>28</v>
      </c>
      <c r="E2" s="17" t="s">
        <v>29</v>
      </c>
      <c r="F2" s="17" t="s">
        <v>30</v>
      </c>
    </row>
    <row r="3" ht="17.4" spans="1:7">
      <c r="A3" s="18" t="s">
        <v>2</v>
      </c>
      <c r="B3" s="18" t="s">
        <v>483</v>
      </c>
      <c r="C3" s="3">
        <v>2023363133</v>
      </c>
      <c r="D3" s="3" t="s">
        <v>806</v>
      </c>
      <c r="E3" s="3" t="s">
        <v>34</v>
      </c>
      <c r="F3" s="3">
        <v>3.21</v>
      </c>
      <c r="G3" s="15"/>
    </row>
    <row r="4" ht="17.4" spans="1:7">
      <c r="A4" s="19"/>
      <c r="B4" s="19"/>
      <c r="C4" s="20">
        <v>2023363135</v>
      </c>
      <c r="D4" s="3" t="s">
        <v>807</v>
      </c>
      <c r="E4" s="3" t="s">
        <v>34</v>
      </c>
      <c r="F4" s="3">
        <v>3.21</v>
      </c>
      <c r="G4" s="15"/>
    </row>
    <row r="5" ht="17.4" spans="1:7">
      <c r="A5" s="21"/>
      <c r="B5" s="21"/>
      <c r="C5" s="20">
        <v>2023363136</v>
      </c>
      <c r="D5" s="3" t="s">
        <v>808</v>
      </c>
      <c r="E5" s="3" t="s">
        <v>34</v>
      </c>
      <c r="F5" s="3">
        <v>3.21</v>
      </c>
      <c r="G5" s="15"/>
    </row>
    <row r="6" ht="17.4" spans="1:7">
      <c r="A6" s="3" t="s">
        <v>7</v>
      </c>
      <c r="B6" s="3" t="s">
        <v>701</v>
      </c>
      <c r="C6" s="3"/>
      <c r="D6" s="3"/>
      <c r="E6" s="3"/>
      <c r="F6" s="3"/>
      <c r="G6" s="15"/>
    </row>
    <row r="7" ht="17.4" spans="1:7">
      <c r="A7" s="3" t="s">
        <v>4</v>
      </c>
      <c r="B7" s="3"/>
      <c r="C7" s="3"/>
      <c r="D7" s="3"/>
      <c r="E7" s="3"/>
      <c r="F7" s="3"/>
      <c r="G7" s="15"/>
    </row>
    <row r="8" ht="17.4" spans="1:7">
      <c r="A8" s="3" t="s">
        <v>5</v>
      </c>
      <c r="B8" s="3"/>
      <c r="C8" s="3"/>
      <c r="D8" s="3"/>
      <c r="E8" s="3"/>
      <c r="F8" s="3"/>
      <c r="G8" s="15"/>
    </row>
    <row r="9" ht="17.4" spans="1:7">
      <c r="A9" s="3" t="s">
        <v>8</v>
      </c>
      <c r="B9" s="3"/>
      <c r="C9" s="3"/>
      <c r="D9" s="3"/>
      <c r="E9" s="3"/>
      <c r="F9" s="3"/>
      <c r="G9" s="15"/>
    </row>
    <row r="10" ht="17.4" spans="1:7">
      <c r="A10" s="3" t="s">
        <v>6</v>
      </c>
      <c r="B10" s="3"/>
      <c r="C10" s="3"/>
      <c r="D10" s="3"/>
      <c r="E10" s="3"/>
      <c r="F10" s="3"/>
      <c r="G10" s="15"/>
    </row>
    <row r="11" ht="17.4" spans="1:7">
      <c r="A11" s="3" t="s">
        <v>3</v>
      </c>
      <c r="B11" s="3"/>
      <c r="C11" s="3"/>
      <c r="D11" s="3"/>
      <c r="E11" s="3"/>
      <c r="F11" s="3"/>
      <c r="G11" s="15"/>
    </row>
  </sheetData>
  <mergeCells count="4">
    <mergeCell ref="A1:F1"/>
    <mergeCell ref="A3:A5"/>
    <mergeCell ref="B3:B5"/>
    <mergeCell ref="B6:F1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学院学风反馈表</vt:lpstr>
      <vt:lpstr>日常迟到早退名单</vt:lpstr>
      <vt:lpstr>日常请假名单</vt:lpstr>
      <vt:lpstr>日常请假率</vt:lpstr>
      <vt:lpstr>日常旷课名单</vt:lpstr>
      <vt:lpstr>日常旷课率</vt:lpstr>
      <vt:lpstr>晚自习请假名单</vt:lpstr>
      <vt:lpstr>晚自修风气统计表</vt:lpstr>
      <vt:lpstr>晚自习迟到早退</vt:lpstr>
      <vt:lpstr>晚自习旷课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黄江</dc:creator>
  <cp:lastModifiedBy>张小鱼</cp:lastModifiedBy>
  <dcterms:created xsi:type="dcterms:W3CDTF">2015-06-05T18:19:00Z</dcterms:created>
  <dcterms:modified xsi:type="dcterms:W3CDTF">2024-03-28T06:36:53Z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422D2610E4CD41EA9F059603A112491E_12</vt:lpwstr>
  </property>
  <property fmtid="{D5CDD505-2E9C-101B-9397-08002B2CF9AE}" pid="3" name="KSOProductBuildVer">
    <vt:lpwstr>2052-12.1.0.16417</vt:lpwstr>
  </property>
</Properties>
</file>