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50" activeTab="10"/>
  </bookViews>
  <sheets>
    <sheet name="学院学风反馈表" sheetId="1" r:id="rId1"/>
    <sheet name="日常旷课率" sheetId="2" r:id="rId2"/>
    <sheet name="日常旷课名单" sheetId="3" r:id="rId3"/>
    <sheet name="日常请假率" sheetId="4" r:id="rId4"/>
    <sheet name="日常请假名单" sheetId="5" r:id="rId5"/>
    <sheet name="日常迟到早退名单" sheetId="7" r:id="rId6"/>
    <sheet name="晚自习风气统计表" sheetId="8" r:id="rId7"/>
    <sheet name="晚自习请假" sheetId="11" r:id="rId8"/>
    <sheet name="晚自习旷课" sheetId="9" r:id="rId9"/>
    <sheet name="晚自习迟到早退" sheetId="10" r:id="rId10"/>
    <sheet name="统计表" sheetId="12" r:id="rId11"/>
  </sheets>
  <definedNames>
    <definedName name="_xlnm._FilterDatabase" localSheetId="4" hidden="1">日常请假名单!$A$2:$H$391</definedName>
    <definedName name="_xlnm._FilterDatabase" localSheetId="10" hidden="1">统计表!$A$2:$E$205</definedName>
  </definedNames>
  <calcPr calcId="144525"/>
</workbook>
</file>

<file path=xl/sharedStrings.xml><?xml version="1.0" encoding="utf-8"?>
<sst xmlns="http://schemas.openxmlformats.org/spreadsheetml/2006/main" count="1693" uniqueCount="460">
  <si>
    <t>湖州学院2021-2022学年第二学期学风建设情况通报（第3周 3月7日-3月13日 ）</t>
  </si>
  <si>
    <t>学风指标</t>
  </si>
  <si>
    <t>经济管理学院</t>
  </si>
  <si>
    <t>人文学院</t>
  </si>
  <si>
    <t>理工学院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</si>
  <si>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</si>
  <si>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</si>
  <si>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</si>
  <si>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</si>
  <si>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</si>
  <si>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</si>
  <si>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</si>
  <si>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t>班级明细</t>
  </si>
  <si>
    <t>晚自习请假</t>
  </si>
  <si>
    <t>晚自习旷课</t>
  </si>
  <si>
    <t>晚自习迟到早退</t>
  </si>
  <si>
    <t>各学院统计表规范程度</t>
  </si>
  <si>
    <t>交齐且规范</t>
  </si>
  <si>
    <t>日常旷课率排名</t>
  </si>
  <si>
    <t>学院</t>
  </si>
  <si>
    <t>序号</t>
  </si>
  <si>
    <t>班级</t>
  </si>
  <si>
    <t>旷课人次</t>
  </si>
  <si>
    <t>班级总人数</t>
  </si>
  <si>
    <t>旷课率</t>
  </si>
  <si>
    <t>旷课率排名</t>
  </si>
  <si>
    <t>备注</t>
  </si>
  <si>
    <t>实习</t>
  </si>
  <si>
    <t>无故旷课</t>
  </si>
  <si>
    <t>湖州学院日常旷课名单统计表</t>
  </si>
  <si>
    <t>课程</t>
  </si>
  <si>
    <t>姓名</t>
  </si>
  <si>
    <t>详细节数（日期）</t>
  </si>
  <si>
    <t>累计节数</t>
  </si>
  <si>
    <t>旷课原因</t>
  </si>
  <si>
    <t>处理结果</t>
  </si>
  <si>
    <t>无旷课</t>
  </si>
  <si>
    <t>英语阅读</t>
  </si>
  <si>
    <t>王雪蕾</t>
  </si>
  <si>
    <t>2（3.8）</t>
  </si>
  <si>
    <t>通报批评</t>
  </si>
  <si>
    <t>跨文化交际</t>
  </si>
  <si>
    <t>英语演讲与辩论</t>
  </si>
  <si>
    <t>2（3.10）</t>
  </si>
  <si>
    <t>运动中心经营与创业论</t>
  </si>
  <si>
    <t>林俊浩</t>
  </si>
  <si>
    <t>检讨1500字</t>
  </si>
  <si>
    <t>郑哲超</t>
  </si>
  <si>
    <t>湖州学院日常请假率排名</t>
  </si>
  <si>
    <t>请假人次</t>
  </si>
  <si>
    <t>请假率</t>
  </si>
  <si>
    <t>请假率排名</t>
  </si>
  <si>
    <t>王馨怡隔离无假单</t>
  </si>
  <si>
    <t>湖州学院日常请假统计表</t>
  </si>
  <si>
    <t>请假节数（日期）</t>
  </si>
  <si>
    <t>蒋家骏</t>
  </si>
  <si>
    <t>财务管理</t>
  </si>
  <si>
    <t>3（3.7）</t>
  </si>
  <si>
    <t>商务英语口语</t>
  </si>
  <si>
    <t>大学生职业发展与就业指导</t>
  </si>
  <si>
    <t>黄鹭鹭</t>
  </si>
  <si>
    <t>国际市场营销</t>
  </si>
  <si>
    <t>3（3.9）</t>
  </si>
  <si>
    <t>计量经济学</t>
  </si>
  <si>
    <t>3（3.10）</t>
  </si>
  <si>
    <t>李贞娴</t>
  </si>
  <si>
    <t>刘舒淇</t>
  </si>
  <si>
    <t>SPSS应用软件</t>
  </si>
  <si>
    <t>郁杨</t>
  </si>
  <si>
    <t>雷丽芳</t>
  </si>
  <si>
    <t>新零售运营管理</t>
  </si>
  <si>
    <t>2（3.9）</t>
  </si>
  <si>
    <t>网络经济学</t>
  </si>
  <si>
    <t>闫思怡</t>
  </si>
  <si>
    <t>2（3.7）</t>
  </si>
  <si>
    <t xml:space="preserve">商务英语 </t>
  </si>
  <si>
    <t>UML面向对象</t>
  </si>
  <si>
    <t>3（3.8）</t>
  </si>
  <si>
    <t>凌丽兰</t>
  </si>
  <si>
    <t>物流英语</t>
  </si>
  <si>
    <t>沈静娴</t>
  </si>
  <si>
    <t>量化投资策略</t>
  </si>
  <si>
    <t>证券学</t>
  </si>
  <si>
    <t>银行经营管理</t>
  </si>
  <si>
    <t>金融风险管理</t>
  </si>
  <si>
    <t>财政学</t>
  </si>
  <si>
    <t>邵方正</t>
  </si>
  <si>
    <t>王赫维</t>
  </si>
  <si>
    <t>申论行测</t>
  </si>
  <si>
    <t>组织行为学</t>
  </si>
  <si>
    <t>人资</t>
  </si>
  <si>
    <t>吴雨倩</t>
  </si>
  <si>
    <t>行政法</t>
  </si>
  <si>
    <t>来诗涵</t>
  </si>
  <si>
    <t>国际金融</t>
  </si>
  <si>
    <t>朱思思</t>
  </si>
  <si>
    <t>网页设计与制作</t>
  </si>
  <si>
    <t>2（3.11）</t>
  </si>
  <si>
    <t>李子璇</t>
  </si>
  <si>
    <t>毛泽东思想和中国特色社会主义理论体系概论</t>
  </si>
  <si>
    <t>王馨怡</t>
  </si>
  <si>
    <t>运筹学基础及应用</t>
  </si>
  <si>
    <t>大学英语</t>
  </si>
  <si>
    <t>仓储与库存控制</t>
  </si>
  <si>
    <t>物流系统建模与仿真</t>
  </si>
  <si>
    <t>3（3.10)</t>
  </si>
  <si>
    <t>刘家铭</t>
  </si>
  <si>
    <t>社区建设</t>
  </si>
  <si>
    <t>商务英语</t>
  </si>
  <si>
    <t>创新创业</t>
  </si>
  <si>
    <t>演讲与口才</t>
  </si>
  <si>
    <t>行政管理学</t>
  </si>
  <si>
    <t>毛泽东思想</t>
  </si>
  <si>
    <t>高等数学</t>
  </si>
  <si>
    <t>吴萍</t>
  </si>
  <si>
    <t>王梦婕</t>
  </si>
  <si>
    <t>张东</t>
  </si>
  <si>
    <t>高海清</t>
  </si>
  <si>
    <t>蒋梦</t>
  </si>
  <si>
    <t>会计学</t>
  </si>
  <si>
    <t>大学生心理健康教育</t>
  </si>
  <si>
    <t>线性代数</t>
  </si>
  <si>
    <t>大学语文</t>
  </si>
  <si>
    <t>宏观经济学</t>
  </si>
  <si>
    <t>朱宸怡</t>
  </si>
  <si>
    <t>胡浩然</t>
  </si>
  <si>
    <t>计算机办公</t>
  </si>
  <si>
    <t>思想道德与法制</t>
  </si>
  <si>
    <t>包雪纯</t>
  </si>
  <si>
    <t>刘家瑞</t>
  </si>
  <si>
    <t>蔡琪</t>
  </si>
  <si>
    <t>大学英语2</t>
  </si>
  <si>
    <t>高等数学C</t>
  </si>
  <si>
    <t>思想道德与法治</t>
  </si>
  <si>
    <t>西方经济学</t>
  </si>
  <si>
    <t>应鸿颜</t>
  </si>
  <si>
    <t>跨国公司概论</t>
  </si>
  <si>
    <t>市场调查与预测</t>
  </si>
  <si>
    <t>任欣欣</t>
  </si>
  <si>
    <t>方祥林</t>
  </si>
  <si>
    <t>大学生心理与健康</t>
  </si>
  <si>
    <t>陈琪</t>
  </si>
  <si>
    <t>计算机应用与办公室自动化</t>
  </si>
  <si>
    <t>公共关系学</t>
  </si>
  <si>
    <t>梁秋明</t>
  </si>
  <si>
    <t>叶诗宇</t>
  </si>
  <si>
    <t>国贸实务</t>
  </si>
  <si>
    <t>郑宁玲</t>
  </si>
  <si>
    <t>跨境电商概论</t>
  </si>
  <si>
    <t>大学英语4</t>
  </si>
  <si>
    <t>李振</t>
  </si>
  <si>
    <t>袁婷</t>
  </si>
  <si>
    <t>吕翰鑫</t>
  </si>
  <si>
    <t>苏玲</t>
  </si>
  <si>
    <t>罗洪林</t>
  </si>
  <si>
    <t>秘书文档管理</t>
  </si>
  <si>
    <t>中国古代文学</t>
  </si>
  <si>
    <t>宋词研究</t>
  </si>
  <si>
    <t>汉语语法研究</t>
  </si>
  <si>
    <t>中国文学批评史</t>
  </si>
  <si>
    <t>沈奕晴</t>
  </si>
  <si>
    <t>杜思婷</t>
  </si>
  <si>
    <t>王燕</t>
  </si>
  <si>
    <t>余婷</t>
  </si>
  <si>
    <t>美学</t>
  </si>
  <si>
    <t>陈杨</t>
  </si>
  <si>
    <t>贾弋沣</t>
  </si>
  <si>
    <t>媒体传播与活动策划</t>
  </si>
  <si>
    <t>影视广告制作</t>
  </si>
  <si>
    <t>4（3.9）</t>
  </si>
  <si>
    <t>企业CI战略</t>
  </si>
  <si>
    <t>武冰冰</t>
  </si>
  <si>
    <t>张丹</t>
  </si>
  <si>
    <t>熊中燕</t>
  </si>
  <si>
    <t>平面广告设计</t>
  </si>
  <si>
    <t>4（3.11）</t>
  </si>
  <si>
    <t>杭娇</t>
  </si>
  <si>
    <t>高级英语（1）</t>
  </si>
  <si>
    <t>第二外语（2）</t>
  </si>
  <si>
    <t>英语词汇学</t>
  </si>
  <si>
    <t>英语笔译（2）</t>
  </si>
  <si>
    <t>商务英语写作</t>
  </si>
  <si>
    <t>徐佳颖</t>
  </si>
  <si>
    <t>朱君颖</t>
  </si>
  <si>
    <t>杨梦玥</t>
  </si>
  <si>
    <t>肖龙</t>
  </si>
  <si>
    <t>池浩</t>
  </si>
  <si>
    <t>英国文学</t>
  </si>
  <si>
    <t>严佳敏</t>
  </si>
  <si>
    <t>日语视听说实训</t>
  </si>
  <si>
    <t>现代日语语法</t>
  </si>
  <si>
    <t>日语写作</t>
  </si>
  <si>
    <t>学术写作与研究方法</t>
  </si>
  <si>
    <t>高级日语</t>
  </si>
  <si>
    <t>虞森钰</t>
  </si>
  <si>
    <t>外国文学</t>
  </si>
  <si>
    <t>毛概</t>
  </si>
  <si>
    <t>创新创业基础</t>
  </si>
  <si>
    <t>学术论文写作</t>
  </si>
  <si>
    <t>古代汉语</t>
  </si>
  <si>
    <t>先秦文学研究</t>
  </si>
  <si>
    <t>中国现代文学史</t>
  </si>
  <si>
    <t>现代汉语</t>
  </si>
  <si>
    <t>中国传统文化</t>
  </si>
  <si>
    <t>现当代诗歌</t>
  </si>
  <si>
    <t>夏佳怡</t>
  </si>
  <si>
    <t>施子怡</t>
  </si>
  <si>
    <t>金盈盈</t>
  </si>
  <si>
    <t>现当代文学</t>
  </si>
  <si>
    <t>传统文化</t>
  </si>
  <si>
    <t>古代文学</t>
  </si>
  <si>
    <t>文学概论</t>
  </si>
  <si>
    <t>古代文献</t>
  </si>
  <si>
    <t>张倩霞</t>
  </si>
  <si>
    <t>营销学（2）</t>
  </si>
  <si>
    <t>创业创新基础</t>
  </si>
  <si>
    <t>广告效果</t>
  </si>
  <si>
    <t>刘良琴</t>
  </si>
  <si>
    <t>英语听力</t>
  </si>
  <si>
    <t>李文山</t>
  </si>
  <si>
    <t>综合英语（4）</t>
  </si>
  <si>
    <t>英语写作</t>
  </si>
  <si>
    <t>欧洲文化入门</t>
  </si>
  <si>
    <t>朱怡然</t>
  </si>
  <si>
    <t>王瓅</t>
  </si>
  <si>
    <t>雷仪萍</t>
  </si>
  <si>
    <t>大学摄影</t>
  </si>
  <si>
    <t>褚婷婷</t>
  </si>
  <si>
    <t>大学生心理健康</t>
  </si>
  <si>
    <t>王孜</t>
  </si>
  <si>
    <t>汪严格</t>
  </si>
  <si>
    <t>综合英语</t>
  </si>
  <si>
    <t>沈逸</t>
  </si>
  <si>
    <t>摄影与摄像</t>
  </si>
  <si>
    <t>8（3.10）</t>
  </si>
  <si>
    <t>林芯伊</t>
  </si>
  <si>
    <t>谢雨遥</t>
  </si>
  <si>
    <t>陶如</t>
  </si>
  <si>
    <t>现当代诗歌研究</t>
  </si>
  <si>
    <t>龚俊栋</t>
  </si>
  <si>
    <t>设计色彩</t>
  </si>
  <si>
    <t>7（3.7）</t>
  </si>
  <si>
    <t>刘燕萍</t>
  </si>
  <si>
    <t>包装设计</t>
  </si>
  <si>
    <t>9（3.7）</t>
  </si>
  <si>
    <t>刘庭宇</t>
  </si>
  <si>
    <t>高级英语（2）</t>
  </si>
  <si>
    <t>沈易杰</t>
  </si>
  <si>
    <t>日语会话实训</t>
  </si>
  <si>
    <t>日语听力</t>
  </si>
  <si>
    <t>沈慧</t>
  </si>
  <si>
    <t>吾佳慧</t>
  </si>
  <si>
    <t>餐饮空间设计</t>
  </si>
  <si>
    <t>9（3.8）</t>
  </si>
  <si>
    <t>鲁思阳</t>
  </si>
  <si>
    <t>太阳能电池</t>
  </si>
  <si>
    <t>沈辰</t>
  </si>
  <si>
    <t>叶霓婷</t>
  </si>
  <si>
    <t>护理研究</t>
  </si>
  <si>
    <t>护理技能综合</t>
  </si>
  <si>
    <t>外科护理学</t>
  </si>
  <si>
    <t>急危重症护理学</t>
  </si>
  <si>
    <t>内科护理学</t>
  </si>
  <si>
    <t>徐怡婷</t>
  </si>
  <si>
    <t>内科</t>
  </si>
  <si>
    <t>急危重症</t>
  </si>
  <si>
    <t>老年照护</t>
  </si>
  <si>
    <t>护理综合技能训练</t>
  </si>
  <si>
    <t>外科</t>
  </si>
  <si>
    <t>老年康复护理</t>
  </si>
  <si>
    <t>健康教育学</t>
  </si>
  <si>
    <t>姜梦亭</t>
  </si>
  <si>
    <t>李子琦</t>
  </si>
  <si>
    <t>电力电子技术</t>
  </si>
  <si>
    <t>陈吴懿</t>
  </si>
  <si>
    <t>药理学</t>
  </si>
  <si>
    <t>蔡杭廷</t>
  </si>
  <si>
    <t>王蒙佳</t>
  </si>
  <si>
    <t>护理学</t>
  </si>
  <si>
    <t>中国近代史</t>
  </si>
  <si>
    <t>杨心舟</t>
  </si>
  <si>
    <t>大学物理</t>
  </si>
  <si>
    <t>马克思主义原理</t>
  </si>
  <si>
    <t>高级语言程序设计</t>
  </si>
  <si>
    <t>隋欣怡</t>
  </si>
  <si>
    <t>数据库原理</t>
  </si>
  <si>
    <t>人工智能导论</t>
  </si>
  <si>
    <t>数据结构</t>
  </si>
  <si>
    <t>Java</t>
  </si>
  <si>
    <t>计算机网络</t>
  </si>
  <si>
    <t>c++程序设计</t>
  </si>
  <si>
    <t>计算机组成</t>
  </si>
  <si>
    <t>徐佳栋</t>
  </si>
  <si>
    <t>java程序设计</t>
  </si>
  <si>
    <t>王凯枫</t>
  </si>
  <si>
    <t>有机化学</t>
  </si>
  <si>
    <t>普通生物学</t>
  </si>
  <si>
    <t>高数</t>
  </si>
  <si>
    <t>计算机应用</t>
  </si>
  <si>
    <t>工程制图</t>
  </si>
  <si>
    <t>马克思主义基本原理</t>
  </si>
  <si>
    <t>有机实验</t>
  </si>
  <si>
    <t>李文</t>
  </si>
  <si>
    <t>古馨怡</t>
  </si>
  <si>
    <t>邵佳玲</t>
  </si>
  <si>
    <t>医学免疫学</t>
  </si>
  <si>
    <t>林姿辰</t>
  </si>
  <si>
    <t>郝亦旸</t>
  </si>
  <si>
    <t>工程材料与机械制造技术</t>
  </si>
  <si>
    <t>c语言程序设计</t>
  </si>
  <si>
    <t>董振阳</t>
  </si>
  <si>
    <t>方智泉</t>
  </si>
  <si>
    <t>电子电气</t>
  </si>
  <si>
    <t>郭宇涛</t>
  </si>
  <si>
    <t>朱柏豪</t>
  </si>
  <si>
    <t>体育营销学</t>
  </si>
  <si>
    <t>胡丁俊</t>
  </si>
  <si>
    <t>武术与搏击</t>
  </si>
  <si>
    <t>体育休闲娱乐导论</t>
  </si>
  <si>
    <t>宋龙</t>
  </si>
  <si>
    <t>赵颖</t>
  </si>
  <si>
    <t>姜迪凯</t>
  </si>
  <si>
    <t>毛泽东思想和中国特色主义理论体系概论</t>
  </si>
  <si>
    <t>吴东子杨</t>
  </si>
  <si>
    <t>大学英语（2）</t>
  </si>
  <si>
    <t>思想道德建设与法治</t>
  </si>
  <si>
    <t>金路皓</t>
  </si>
  <si>
    <t>3(3.10)</t>
  </si>
  <si>
    <t>卢一帆</t>
  </si>
  <si>
    <t>於子昂</t>
  </si>
  <si>
    <t>杨文武</t>
  </si>
  <si>
    <t>高文奕</t>
  </si>
  <si>
    <t>长期请假（隔离）</t>
  </si>
  <si>
    <t>顾嘉丽</t>
  </si>
  <si>
    <t>湖州学院日常迟到早退统计表</t>
  </si>
  <si>
    <t>学号</t>
  </si>
  <si>
    <t>类别</t>
  </si>
  <si>
    <t>日期</t>
  </si>
  <si>
    <t>无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</si>
  <si>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</si>
  <si>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</si>
  <si>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</si>
  <si>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</si>
  <si>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</si>
  <si>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</si>
  <si>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</si>
  <si>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</si>
  <si>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</si>
  <si>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</si>
  <si>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</si>
  <si>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</si>
  <si>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</si>
  <si>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</si>
  <si>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</si>
  <si>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/</t>
  </si>
  <si>
    <t>周日无晚自习</t>
  </si>
  <si>
    <t>周日无晚自习 周二无晚自习</t>
  </si>
  <si>
    <t>周日无晚自习周四学习活动小组</t>
  </si>
  <si>
    <t>周一多人吵闹 周二多人迟到</t>
  </si>
  <si>
    <t>周一多人迟到 周二多人迟到 周四潘静欢迟到</t>
  </si>
  <si>
    <t>周一1人手机未交 周四1人手机未交</t>
  </si>
  <si>
    <t>周一1人手机未交</t>
  </si>
  <si>
    <t>周四1人手机未交</t>
  </si>
  <si>
    <t>周一多人手机未交，吵闹，戴意聪、陈佳、王家麒迟到 周二多人迟到，多人吵闹 周三多人吵闹 周四多人吵闹，3人手机未交</t>
  </si>
  <si>
    <t>周日无晚自习 周二上课</t>
  </si>
  <si>
    <t>周一龚俊栋假条未补  周三多人吵闹，玩手机 周四2人手机未交</t>
  </si>
  <si>
    <t>周一1人手机未交，多人吵闹 周三多人玩手机 周四多人迟到，多人吵闹</t>
  </si>
  <si>
    <t>周四教室占用</t>
  </si>
  <si>
    <t>周四吵闹</t>
  </si>
  <si>
    <t>周一班会/周三班会/周五团日</t>
  </si>
  <si>
    <t>周四班会</t>
  </si>
  <si>
    <t>周三27号晚交手机</t>
  </si>
  <si>
    <t>周二班会</t>
  </si>
  <si>
    <t>周一没有手机袋/周三没有手机袋</t>
  </si>
  <si>
    <t>湖州学院晚自修请假统计表</t>
  </si>
  <si>
    <t>班 级</t>
  </si>
  <si>
    <t>请假日期</t>
  </si>
  <si>
    <t>金佳霏</t>
  </si>
  <si>
    <t>3.10</t>
  </si>
  <si>
    <t>王铀飞</t>
  </si>
  <si>
    <t>齐闻宇</t>
  </si>
  <si>
    <t>3.7</t>
  </si>
  <si>
    <t>王右铁</t>
  </si>
  <si>
    <t>3.8</t>
  </si>
  <si>
    <t>3.9</t>
  </si>
  <si>
    <t>陈鑫</t>
  </si>
  <si>
    <t>王跃晗</t>
  </si>
  <si>
    <t>李嘉恒</t>
  </si>
  <si>
    <t>万杜帧</t>
  </si>
  <si>
    <t>陈菁</t>
  </si>
  <si>
    <t>吕兆唯</t>
  </si>
  <si>
    <t>吴洁</t>
  </si>
  <si>
    <t>王程凯</t>
  </si>
  <si>
    <t>邹双林</t>
  </si>
  <si>
    <t>王茂鲜</t>
  </si>
  <si>
    <t>王良健</t>
  </si>
  <si>
    <t>戴维佳</t>
  </si>
  <si>
    <t>刘春</t>
  </si>
  <si>
    <t>吴悦</t>
  </si>
  <si>
    <t>陈钇婷</t>
  </si>
  <si>
    <t>陈希霖</t>
  </si>
  <si>
    <t>林彤雨</t>
  </si>
  <si>
    <t>楼薇</t>
  </si>
  <si>
    <t>罗嘉欣</t>
  </si>
  <si>
    <t>史莹优</t>
  </si>
  <si>
    <t>柴晨馨</t>
  </si>
  <si>
    <t>沈佳杭</t>
  </si>
  <si>
    <t>谢雨瑶</t>
  </si>
  <si>
    <t>李婧</t>
  </si>
  <si>
    <t>何嘉宁</t>
  </si>
  <si>
    <t>陶梦倩</t>
  </si>
  <si>
    <t>陈勤泽</t>
  </si>
  <si>
    <t>胡远</t>
  </si>
  <si>
    <t>陈文佳</t>
  </si>
  <si>
    <t xml:space="preserve">谭泽林 </t>
  </si>
  <si>
    <t>谢祥</t>
  </si>
  <si>
    <t>张雪</t>
  </si>
  <si>
    <t>李永秀</t>
  </si>
  <si>
    <t>卫佳莹</t>
  </si>
  <si>
    <t>宋欣依</t>
  </si>
  <si>
    <t>刘梓豪</t>
  </si>
  <si>
    <t>湖州学院晚自修旷课统计表</t>
  </si>
  <si>
    <t>湖州学院晚自修迟到早退统计表</t>
  </si>
  <si>
    <t>吴雨欣</t>
  </si>
  <si>
    <t>迟到</t>
  </si>
  <si>
    <t>迟到5min</t>
  </si>
  <si>
    <t>陈令鸣</t>
  </si>
  <si>
    <t>覃秋艳</t>
  </si>
  <si>
    <t>迟到2min</t>
  </si>
  <si>
    <t>倪嘉</t>
  </si>
  <si>
    <t>戴意聪</t>
  </si>
  <si>
    <t>迟到1min</t>
  </si>
  <si>
    <t>陈佳</t>
  </si>
  <si>
    <t>王家麒</t>
  </si>
  <si>
    <t>方欣瑶</t>
  </si>
  <si>
    <t>金诗婷</t>
  </si>
  <si>
    <t>饶志悦</t>
  </si>
  <si>
    <t>陈慧钰</t>
  </si>
  <si>
    <t>李雯慧</t>
  </si>
  <si>
    <t>胡巧妮</t>
  </si>
  <si>
    <t>厉欣怡</t>
  </si>
  <si>
    <t>周亚晴</t>
  </si>
  <si>
    <t>庄秋吉</t>
  </si>
  <si>
    <t>迟到4min</t>
  </si>
  <si>
    <t>林潇</t>
  </si>
  <si>
    <t>潘澄浩</t>
  </si>
  <si>
    <t>潘静欢</t>
  </si>
  <si>
    <t>张香香</t>
  </si>
  <si>
    <t>迟到10min</t>
  </si>
  <si>
    <t>彭菊菊</t>
  </si>
  <si>
    <t>熊宗慧</t>
  </si>
  <si>
    <t>杨婷婷</t>
  </si>
  <si>
    <t>覃吉省</t>
  </si>
  <si>
    <t>黄林微</t>
  </si>
  <si>
    <t>莫宇霖</t>
  </si>
  <si>
    <t>上交情况</t>
  </si>
  <si>
    <t>齐全</t>
  </si>
  <si>
    <t xml:space="preserve"> </t>
  </si>
  <si>
    <t>落在图书馆（电子表齐全）</t>
  </si>
  <si>
    <t>结课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</si>
</sst>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177" formatCode="0.00_ "/>
    <numFmt numFmtId="178" formatCode="0.000"/>
  </numFmts>
  <fonts count="60">
    <font>
      <sz val="11"/>
      <name val="宋体"/>
      <charset val="134"/>
    </font>
    <font>
      <sz val="12"/>
      <name val="宋体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sz val="14"/>
      <color rgb="FF000000"/>
      <name val="仿宋_GB2312"/>
      <charset val="134"/>
    </font>
    <font>
      <sz val="14"/>
      <color indexed="8"/>
      <name val="仿宋_GB2312"/>
      <charset val="134"/>
    </font>
    <font>
      <sz val="16"/>
      <color rgb="FF000000"/>
      <name val="宋体"/>
      <charset val="134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4"/>
      <name val="仿宋"/>
      <charset val="134"/>
    </font>
    <font>
      <b/>
      <sz val="18"/>
      <color rgb="FF000000"/>
      <name val="黑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6"/>
      <color rgb="FFFF0000"/>
      <name val="黑体"/>
      <charset val="134"/>
    </font>
    <font>
      <b/>
      <sz val="16"/>
      <color rgb="FF000000"/>
      <name val="黑体"/>
      <charset val="134"/>
    </font>
    <font>
      <b/>
      <sz val="18"/>
      <color rgb="FF000000"/>
      <name val="宋体"/>
      <charset val="134"/>
    </font>
    <font>
      <sz val="12"/>
      <name val="黑体"/>
      <charset val="134"/>
    </font>
    <font>
      <sz val="14"/>
      <color rgb="FFFF0000"/>
      <name val="仿宋_GB2312"/>
      <charset val="134"/>
    </font>
    <font>
      <sz val="11"/>
      <name val="仿宋_GB2312"/>
      <charset val="134"/>
    </font>
    <font>
      <b/>
      <sz val="12"/>
      <color rgb="FF000000"/>
      <name val="黑体"/>
      <charset val="134"/>
    </font>
    <font>
      <b/>
      <sz val="16"/>
      <name val="仿宋_GB2312"/>
      <charset val="134"/>
    </font>
    <font>
      <sz val="16"/>
      <name val="黑体"/>
      <charset val="134"/>
    </font>
    <font>
      <sz val="16"/>
      <name val="仿宋_GB2312"/>
      <charset val="134"/>
    </font>
    <font>
      <u/>
      <sz val="16"/>
      <color rgb="FF0000FF"/>
      <name val="仿宋_GB2312"/>
      <charset val="134"/>
    </font>
    <font>
      <u/>
      <sz val="16"/>
      <color rgb="FF800080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134"/>
    </font>
    <font>
      <u/>
      <sz val="16"/>
      <color rgb="FF800080"/>
      <name val="宋体"/>
      <charset val="134"/>
    </font>
    <font>
      <sz val="10"/>
      <color indexed="8"/>
      <name val="Arial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41" fillId="0" borderId="0" applyFont="0" applyFill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4" fillId="7" borderId="21" applyNumberFormat="0" applyAlignment="0" applyProtection="0">
      <alignment vertical="center"/>
    </xf>
    <xf numFmtId="44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7" fillId="0" borderId="0">
      <protection locked="0"/>
    </xf>
    <xf numFmtId="9" fontId="6" fillId="0" borderId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1" fillId="21" borderId="26" applyNumberFormat="0" applyFont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57" fillId="27" borderId="27" applyNumberFormat="0" applyAlignment="0" applyProtection="0">
      <alignment vertical="center"/>
    </xf>
    <xf numFmtId="0" fontId="59" fillId="27" borderId="21" applyNumberFormat="0" applyAlignment="0" applyProtection="0">
      <alignment vertical="center"/>
    </xf>
    <xf numFmtId="0" fontId="50" fillId="17" borderId="25" applyNumberFormat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6" fillId="0" borderId="23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39" fillId="0" borderId="0">
      <protection locked="0"/>
    </xf>
    <xf numFmtId="0" fontId="54" fillId="0" borderId="0">
      <alignment vertical="center"/>
    </xf>
  </cellStyleXfs>
  <cellXfs count="20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Border="1" applyAlignment="1" applyProtection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8" fillId="2" borderId="1" xfId="0" applyFont="1" applyFill="1" applyBorder="1">
      <alignment vertical="center"/>
    </xf>
    <xf numFmtId="0" fontId="8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9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1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2" fillId="0" borderId="1" xfId="49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49" fontId="14" fillId="0" borderId="5" xfId="0" applyNumberFormat="1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49" fontId="14" fillId="0" borderId="10" xfId="0" applyNumberFormat="1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2" fontId="15" fillId="0" borderId="1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6" fillId="0" borderId="0" xfId="0" applyFont="1" applyFill="1">
      <alignment vertical="center"/>
    </xf>
    <xf numFmtId="0" fontId="17" fillId="0" borderId="0" xfId="0" applyFont="1" applyFill="1">
      <alignment vertical="center"/>
    </xf>
    <xf numFmtId="0" fontId="18" fillId="0" borderId="0" xfId="0" applyFont="1" applyFill="1" applyBorder="1">
      <alignment vertical="center"/>
    </xf>
    <xf numFmtId="0" fontId="12" fillId="0" borderId="7" xfId="49" applyFont="1" applyFill="1" applyBorder="1" applyAlignment="1" applyProtection="1">
      <alignment horizontal="center" vertical="center"/>
    </xf>
    <xf numFmtId="0" fontId="12" fillId="0" borderId="8" xfId="49" applyFont="1" applyFill="1" applyBorder="1" applyAlignment="1" applyProtection="1">
      <alignment horizontal="center" vertical="center"/>
    </xf>
    <xf numFmtId="49" fontId="13" fillId="0" borderId="1" xfId="49" applyNumberFormat="1" applyFont="1" applyFill="1" applyBorder="1" applyAlignment="1" applyProtection="1">
      <alignment horizontal="center" vertical="center"/>
    </xf>
    <xf numFmtId="176" fontId="13" fillId="0" borderId="1" xfId="49" applyNumberFormat="1" applyFont="1" applyFill="1" applyBorder="1" applyAlignment="1" applyProtection="1">
      <alignment horizontal="center" vertical="center"/>
    </xf>
    <xf numFmtId="0" fontId="13" fillId="0" borderId="1" xfId="49" applyFont="1" applyFill="1" applyBorder="1" applyAlignment="1" applyProtection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2" fillId="0" borderId="5" xfId="49" applyFont="1" applyFill="1" applyBorder="1" applyAlignment="1" applyProtection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9" fillId="0" borderId="0" xfId="0" applyFont="1" applyFill="1" applyBorder="1">
      <alignment vertical="center"/>
    </xf>
    <xf numFmtId="0" fontId="0" fillId="0" borderId="15" xfId="0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0" xfId="0" applyFont="1" applyFill="1" applyBorder="1">
      <alignment vertical="center"/>
    </xf>
    <xf numFmtId="0" fontId="1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1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1" fillId="0" borderId="1" xfId="49" applyFont="1" applyBorder="1" applyAlignment="1" applyProtection="1">
      <alignment horizontal="center" vertical="center"/>
    </xf>
    <xf numFmtId="0" fontId="21" fillId="0" borderId="1" xfId="49" applyFont="1" applyFill="1" applyBorder="1" applyAlignment="1" applyProtection="1">
      <alignment horizontal="center" vertical="center"/>
    </xf>
    <xf numFmtId="0" fontId="22" fillId="0" borderId="1" xfId="49" applyFont="1" applyBorder="1" applyAlignment="1" applyProtection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 applyProtection="1">
      <alignment horizontal="center" vertical="center" wrapText="1"/>
    </xf>
    <xf numFmtId="0" fontId="15" fillId="0" borderId="1" xfId="49" applyFont="1" applyBorder="1" applyAlignment="1" applyProtection="1">
      <alignment horizontal="center" vertical="center"/>
    </xf>
    <xf numFmtId="0" fontId="4" fillId="0" borderId="3" xfId="49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4" fillId="0" borderId="1" xfId="49" applyFont="1" applyFill="1" applyBorder="1" applyAlignment="1" applyProtection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177" fontId="15" fillId="0" borderId="1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23" fillId="0" borderId="12" xfId="49" applyFont="1" applyBorder="1" applyAlignment="1" applyProtection="1">
      <alignment horizontal="center" vertical="center"/>
    </xf>
    <xf numFmtId="0" fontId="24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Fill="1">
      <alignment vertical="center"/>
    </xf>
    <xf numFmtId="0" fontId="27" fillId="0" borderId="0" xfId="0" applyFont="1" applyFill="1">
      <alignment vertical="center"/>
    </xf>
    <xf numFmtId="0" fontId="22" fillId="0" borderId="1" xfId="0" applyFont="1" applyFill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>
      <alignment vertical="center"/>
    </xf>
    <xf numFmtId="0" fontId="4" fillId="0" borderId="0" xfId="0" applyFont="1">
      <alignment vertical="center"/>
    </xf>
    <xf numFmtId="10" fontId="0" fillId="0" borderId="0" xfId="0" applyNumberFormat="1">
      <alignment vertical="center"/>
    </xf>
    <xf numFmtId="10" fontId="25" fillId="0" borderId="1" xfId="0" applyNumberFormat="1" applyFont="1" applyFill="1" applyBorder="1" applyAlignment="1">
      <alignment horizontal="center" vertical="center"/>
    </xf>
    <xf numFmtId="10" fontId="5" fillId="0" borderId="1" xfId="11" applyNumberFormat="1" applyFont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0" fontId="1" fillId="0" borderId="0" xfId="0" applyNumberFormat="1" applyFont="1" applyFill="1">
      <alignment vertical="center"/>
    </xf>
    <xf numFmtId="0" fontId="28" fillId="0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9" fillId="0" borderId="1" xfId="0" applyFont="1" applyBorder="1">
      <alignment vertical="center"/>
    </xf>
    <xf numFmtId="0" fontId="4" fillId="0" borderId="0" xfId="0" applyFont="1" applyFill="1">
      <alignment vertical="center"/>
    </xf>
    <xf numFmtId="0" fontId="4" fillId="0" borderId="0" xfId="0" applyFont="1" applyBorder="1">
      <alignment vertical="center"/>
    </xf>
    <xf numFmtId="0" fontId="28" fillId="0" borderId="0" xfId="0" applyFont="1" applyFill="1" applyBorder="1" applyAlignment="1">
      <alignment horizontal="center" vertical="center"/>
    </xf>
    <xf numFmtId="10" fontId="4" fillId="0" borderId="0" xfId="0" applyNumberFormat="1" applyFont="1">
      <alignment vertical="center"/>
    </xf>
    <xf numFmtId="10" fontId="0" fillId="0" borderId="0" xfId="0" applyNumberFormat="1" applyBorder="1">
      <alignment vertical="center"/>
    </xf>
    <xf numFmtId="0" fontId="21" fillId="0" borderId="7" xfId="0" applyFont="1" applyFill="1" applyBorder="1" applyAlignment="1">
      <alignment horizontal="center" vertical="center"/>
    </xf>
    <xf numFmtId="0" fontId="30" fillId="0" borderId="8" xfId="0" applyFont="1" applyFill="1" applyBorder="1" applyAlignment="1">
      <alignment horizontal="center" vertical="center"/>
    </xf>
    <xf numFmtId="0" fontId="30" fillId="0" borderId="5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0" fillId="0" borderId="0" xfId="0" applyFont="1" applyFill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10" fontId="9" fillId="0" borderId="0" xfId="0" applyNumberFormat="1" applyFont="1">
      <alignment vertical="center"/>
    </xf>
    <xf numFmtId="0" fontId="1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10" fontId="0" fillId="0" borderId="0" xfId="0" applyNumberFormat="1" applyFont="1" applyFill="1">
      <alignment vertical="center"/>
    </xf>
    <xf numFmtId="0" fontId="5" fillId="3" borderId="1" xfId="0" applyFont="1" applyFill="1" applyBorder="1" applyAlignment="1">
      <alignment horizontal="center" vertical="center"/>
    </xf>
    <xf numFmtId="10" fontId="5" fillId="3" borderId="1" xfId="11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10" fontId="8" fillId="0" borderId="0" xfId="0" applyNumberFormat="1" applyFont="1">
      <alignment vertical="center"/>
    </xf>
    <xf numFmtId="0" fontId="3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10" fontId="34" fillId="0" borderId="1" xfId="10" applyNumberFormat="1" applyFont="1" applyBorder="1" applyAlignment="1">
      <alignment horizontal="center"/>
      <protection locked="0"/>
    </xf>
    <xf numFmtId="0" fontId="34" fillId="0" borderId="1" xfId="10" applyFont="1" applyBorder="1" applyAlignment="1">
      <alignment horizontal="center"/>
      <protection locked="0"/>
    </xf>
    <xf numFmtId="10" fontId="34" fillId="0" borderId="1" xfId="10" applyNumberFormat="1" applyFont="1" applyBorder="1" applyAlignment="1">
      <alignment horizontal="center" vertical="center"/>
      <protection locked="0"/>
    </xf>
    <xf numFmtId="0" fontId="35" fillId="0" borderId="1" xfId="10" applyFont="1" applyBorder="1" applyAlignment="1">
      <alignment horizontal="center" vertical="center"/>
      <protection locked="0"/>
    </xf>
    <xf numFmtId="0" fontId="36" fillId="0" borderId="1" xfId="10" applyFont="1" applyBorder="1" applyAlignment="1" applyProtection="1">
      <alignment horizontal="center" vertical="center"/>
    </xf>
    <xf numFmtId="0" fontId="36" fillId="0" borderId="1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0" fontId="37" fillId="0" borderId="0" xfId="10" applyBorder="1">
      <protection locked="0"/>
    </xf>
    <xf numFmtId="10" fontId="35" fillId="0" borderId="0" xfId="10" applyNumberFormat="1" applyFont="1" applyBorder="1" applyAlignment="1">
      <alignment horizontal="center"/>
      <protection locked="0"/>
    </xf>
    <xf numFmtId="0" fontId="35" fillId="0" borderId="0" xfId="10" applyFont="1" applyBorder="1" applyAlignment="1">
      <alignment horizontal="center"/>
      <protection locked="0"/>
    </xf>
    <xf numFmtId="0" fontId="38" fillId="0" borderId="0" xfId="10" applyFont="1" applyBorder="1" applyAlignment="1">
      <alignment horizontal="center"/>
      <protection locked="0"/>
    </xf>
    <xf numFmtId="0" fontId="33" fillId="0" borderId="0" xfId="10" applyFont="1" applyBorder="1" applyAlignment="1" applyProtection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workbookViewId="0">
      <selection activeCell="C11" sqref="C11"/>
    </sheetView>
  </sheetViews>
  <sheetFormatPr defaultColWidth="9" defaultRowHeight="20.25" outlineLevelCol="5"/>
  <cols>
    <col min="1" max="1" width="39.0916666666667" style="184" customWidth="1"/>
    <col min="2" max="5" width="24.8166666666667" style="184" customWidth="1"/>
    <col min="6" max="16384" width="9" style="184"/>
  </cols>
  <sheetData>
    <row r="1" s="182" customFormat="1" ht="21" customHeight="1" spans="1:5">
      <c r="A1" s="4" t="s">
        <v>0</v>
      </c>
      <c r="B1" s="5"/>
      <c r="C1" s="5"/>
      <c r="D1" s="5"/>
      <c r="E1" s="5"/>
    </row>
    <row r="2" s="183" customFormat="1" ht="21" customHeight="1" spans="1:5">
      <c r="A2" s="165" t="s">
        <v>1</v>
      </c>
      <c r="B2" s="165" t="s">
        <v>2</v>
      </c>
      <c r="C2" s="165" t="s">
        <v>3</v>
      </c>
      <c r="D2" s="165" t="s">
        <v>4</v>
      </c>
      <c r="E2" s="165" t="s">
        <v>5</v>
      </c>
    </row>
    <row r="3" s="182" customFormat="1" ht="21" customHeight="1" spans="1:5">
      <c r="A3" s="185" t="s">
        <v>6</v>
      </c>
      <c r="B3" s="185">
        <v>0</v>
      </c>
      <c r="C3" s="186">
        <f>3/2458</f>
        <v>0.00122050447518308</v>
      </c>
      <c r="D3" s="185">
        <v>0</v>
      </c>
      <c r="E3" s="186">
        <f>2/319</f>
        <v>0.00626959247648903</v>
      </c>
    </row>
    <row r="4" s="182" customFormat="1" ht="21" customHeight="1" spans="1:5">
      <c r="A4" s="185" t="s">
        <v>7</v>
      </c>
      <c r="B4" s="185">
        <v>0</v>
      </c>
      <c r="C4" s="187">
        <v>3</v>
      </c>
      <c r="D4" s="185">
        <v>0</v>
      </c>
      <c r="E4" s="187">
        <v>2</v>
      </c>
    </row>
    <row r="5" s="182" customFormat="1" ht="21" customHeight="1" spans="1:5">
      <c r="A5" s="185" t="s">
        <v>8</v>
      </c>
      <c r="B5" s="186">
        <f>139/1851</f>
        <v>0.0750945434900054</v>
      </c>
      <c r="C5" s="188">
        <f>127/2458</f>
        <v>0.0516680227827502</v>
      </c>
      <c r="D5" s="186">
        <f>104/3116</f>
        <v>0.0333761232349166</v>
      </c>
      <c r="E5" s="186">
        <f>19/319</f>
        <v>0.0595611285266458</v>
      </c>
    </row>
    <row r="6" s="182" customFormat="1" ht="21" customHeight="1" spans="1:5">
      <c r="A6" s="185" t="s">
        <v>9</v>
      </c>
      <c r="B6" s="187">
        <v>139</v>
      </c>
      <c r="C6" s="187">
        <v>127</v>
      </c>
      <c r="D6" s="187">
        <v>104</v>
      </c>
      <c r="E6" s="187">
        <v>19</v>
      </c>
    </row>
    <row r="7" s="182" customFormat="1" ht="21" customHeight="1" spans="1:5">
      <c r="A7" s="185" t="s">
        <v>10</v>
      </c>
      <c r="B7" s="185">
        <v>0</v>
      </c>
      <c r="C7" s="185">
        <v>0</v>
      </c>
      <c r="D7" s="185">
        <v>0</v>
      </c>
      <c r="E7" s="185">
        <v>0</v>
      </c>
    </row>
    <row r="8" s="182" customFormat="1" ht="21" customHeight="1" spans="1:5">
      <c r="A8" s="185" t="s">
        <v>11</v>
      </c>
      <c r="B8" s="189" t="s">
        <v>12</v>
      </c>
      <c r="C8" s="189" t="s">
        <v>12</v>
      </c>
      <c r="D8" s="189" t="s">
        <v>12</v>
      </c>
      <c r="E8" s="189" t="s">
        <v>12</v>
      </c>
    </row>
    <row r="9" s="182" customFormat="1" ht="21" customHeight="1" spans="1:5">
      <c r="A9" s="185" t="s">
        <v>13</v>
      </c>
      <c r="B9" s="187">
        <v>44</v>
      </c>
      <c r="C9" s="187">
        <v>13</v>
      </c>
      <c r="D9" s="187">
        <v>11</v>
      </c>
      <c r="E9" s="185">
        <v>0</v>
      </c>
    </row>
    <row r="10" s="182" customFormat="1" ht="21" customHeight="1" spans="1:5">
      <c r="A10" s="185" t="s">
        <v>14</v>
      </c>
      <c r="B10" s="190">
        <v>0</v>
      </c>
      <c r="C10" s="191">
        <v>0</v>
      </c>
      <c r="D10" s="191">
        <v>0</v>
      </c>
      <c r="E10" s="185">
        <v>0</v>
      </c>
    </row>
    <row r="11" s="182" customFormat="1" ht="21" customHeight="1" spans="1:5">
      <c r="A11" s="185" t="s">
        <v>15</v>
      </c>
      <c r="B11" s="190">
        <v>0</v>
      </c>
      <c r="C11" s="187">
        <v>27</v>
      </c>
      <c r="D11" s="191">
        <v>0</v>
      </c>
      <c r="E11" s="185">
        <v>0</v>
      </c>
    </row>
    <row r="12" s="182" customFormat="1" ht="21" customHeight="1" spans="1:5">
      <c r="A12" s="185" t="s">
        <v>16</v>
      </c>
      <c r="B12" s="191" t="s">
        <v>17</v>
      </c>
      <c r="C12" s="191" t="s">
        <v>17</v>
      </c>
      <c r="D12" s="191" t="s">
        <v>17</v>
      </c>
      <c r="E12" s="191" t="s">
        <v>17</v>
      </c>
    </row>
    <row r="13" s="182" customFormat="1" ht="21" customHeight="1" spans="1:5">
      <c r="A13" s="192"/>
      <c r="B13" s="192"/>
      <c r="C13" s="192"/>
      <c r="D13" s="192"/>
      <c r="E13" s="192"/>
    </row>
    <row r="14" spans="1:5">
      <c r="A14" s="193"/>
      <c r="B14" s="193"/>
      <c r="C14" s="193"/>
      <c r="D14" s="193"/>
      <c r="E14" s="193"/>
    </row>
    <row r="15" spans="1:5">
      <c r="A15" s="194"/>
      <c r="B15" s="194"/>
      <c r="C15" s="194"/>
      <c r="D15" s="194"/>
      <c r="E15" s="194"/>
    </row>
    <row r="16" spans="1:6">
      <c r="A16" s="194"/>
      <c r="B16" s="194"/>
      <c r="C16" s="194"/>
      <c r="D16" s="194"/>
      <c r="E16" s="194"/>
      <c r="F16" s="194"/>
    </row>
    <row r="17" spans="1:6">
      <c r="A17" s="194"/>
      <c r="B17" s="195"/>
      <c r="C17" s="195"/>
      <c r="D17" s="195"/>
      <c r="E17" s="195"/>
      <c r="F17" s="194"/>
    </row>
    <row r="18" spans="1:6">
      <c r="A18" s="194"/>
      <c r="B18" s="192"/>
      <c r="C18" s="192"/>
      <c r="D18" s="192"/>
      <c r="E18" s="196"/>
      <c r="F18" s="194"/>
    </row>
    <row r="19" spans="1:6">
      <c r="A19" s="194"/>
      <c r="B19" s="192"/>
      <c r="C19" s="192"/>
      <c r="D19" s="192"/>
      <c r="E19" s="196"/>
      <c r="F19" s="194"/>
    </row>
    <row r="20" spans="1:6">
      <c r="A20" s="194"/>
      <c r="B20" s="197"/>
      <c r="C20" s="197"/>
      <c r="D20" s="197"/>
      <c r="E20" s="197"/>
      <c r="F20" s="194"/>
    </row>
    <row r="21" spans="1:6">
      <c r="A21" s="194"/>
      <c r="B21" s="198"/>
      <c r="C21" s="198"/>
      <c r="D21" s="198"/>
      <c r="E21" s="198"/>
      <c r="F21" s="194"/>
    </row>
    <row r="22" spans="1:6">
      <c r="A22" s="194"/>
      <c r="B22" s="192"/>
      <c r="C22" s="198"/>
      <c r="D22" s="199"/>
      <c r="E22" s="192"/>
      <c r="F22" s="194"/>
    </row>
    <row r="23" spans="1:6">
      <c r="A23" s="194"/>
      <c r="B23" s="192"/>
      <c r="C23" s="198"/>
      <c r="D23" s="199"/>
      <c r="E23" s="192"/>
      <c r="F23" s="194"/>
    </row>
    <row r="24" spans="1:6">
      <c r="A24" s="194"/>
      <c r="B24" s="198"/>
      <c r="C24" s="192"/>
      <c r="D24" s="198"/>
      <c r="E24" s="198"/>
      <c r="F24" s="194"/>
    </row>
    <row r="25" spans="1:6">
      <c r="A25" s="194"/>
      <c r="B25" s="192"/>
      <c r="C25" s="192"/>
      <c r="D25" s="192"/>
      <c r="E25" s="200"/>
      <c r="F25" s="194"/>
    </row>
    <row r="26" spans="1:6">
      <c r="A26" s="194"/>
      <c r="B26" s="192"/>
      <c r="C26" s="192"/>
      <c r="D26" s="192"/>
      <c r="E26" s="200"/>
      <c r="F26" s="194"/>
    </row>
    <row r="27" spans="1:6">
      <c r="A27" s="194"/>
      <c r="B27" s="192"/>
      <c r="C27" s="198"/>
      <c r="D27" s="198"/>
      <c r="E27" s="198"/>
      <c r="F27" s="194"/>
    </row>
    <row r="28" spans="1:6">
      <c r="A28" s="194"/>
      <c r="B28" s="194"/>
      <c r="C28" s="194"/>
      <c r="D28" s="194"/>
      <c r="E28" s="194"/>
      <c r="F28" s="194"/>
    </row>
    <row r="29" spans="1:6">
      <c r="A29" s="194"/>
      <c r="B29" s="194"/>
      <c r="C29" s="194"/>
      <c r="D29" s="194"/>
      <c r="E29" s="194"/>
      <c r="F29" s="194"/>
    </row>
    <row r="30" spans="1:6">
      <c r="A30" s="194"/>
      <c r="B30" s="194"/>
      <c r="C30" s="194"/>
      <c r="D30" s="194"/>
      <c r="E30" s="194"/>
      <c r="F30" s="194"/>
    </row>
    <row r="31" spans="1:6">
      <c r="A31" s="194"/>
      <c r="B31" s="194"/>
      <c r="C31" s="194"/>
      <c r="D31" s="194"/>
      <c r="E31" s="194"/>
      <c r="F31" s="194"/>
    </row>
    <row r="32" spans="1:6">
      <c r="A32" s="194"/>
      <c r="B32" s="194"/>
      <c r="C32" s="194"/>
      <c r="D32" s="194"/>
      <c r="E32" s="194"/>
      <c r="F32" s="194"/>
    </row>
    <row r="33" spans="1:6">
      <c r="A33" s="194"/>
      <c r="B33" s="194"/>
      <c r="C33" s="194"/>
      <c r="D33" s="194"/>
      <c r="E33" s="194"/>
      <c r="F33" s="194"/>
    </row>
    <row r="34" spans="1:6">
      <c r="A34" s="194"/>
      <c r="B34" s="194"/>
      <c r="C34" s="194"/>
      <c r="D34" s="194"/>
      <c r="E34" s="194"/>
      <c r="F34" s="194"/>
    </row>
    <row r="35" spans="1:6">
      <c r="A35" s="194"/>
      <c r="B35" s="194"/>
      <c r="C35" s="194"/>
      <c r="D35" s="194"/>
      <c r="E35" s="194"/>
      <c r="F35" s="194"/>
    </row>
    <row r="36" spans="1:6">
      <c r="A36" s="194"/>
      <c r="B36" s="194"/>
      <c r="C36" s="194"/>
      <c r="D36" s="194"/>
      <c r="E36" s="194"/>
      <c r="F36" s="194"/>
    </row>
    <row r="37" spans="1:6">
      <c r="A37" s="194"/>
      <c r="B37" s="194"/>
      <c r="C37" s="194"/>
      <c r="D37" s="194"/>
      <c r="E37" s="194"/>
      <c r="F37" s="194"/>
    </row>
    <row r="38" spans="1:6">
      <c r="A38" s="194"/>
      <c r="B38" s="194"/>
      <c r="C38" s="194"/>
      <c r="D38" s="194"/>
      <c r="E38" s="194"/>
      <c r="F38" s="194"/>
    </row>
    <row r="39" spans="1:6">
      <c r="A39" s="194"/>
      <c r="B39" s="194"/>
      <c r="C39" s="194"/>
      <c r="D39" s="194"/>
      <c r="E39" s="194"/>
      <c r="F39" s="194"/>
    </row>
    <row r="40" spans="1:6">
      <c r="A40" s="194"/>
      <c r="B40" s="194"/>
      <c r="C40" s="194"/>
      <c r="D40" s="194"/>
      <c r="E40" s="194"/>
      <c r="F40" s="194"/>
    </row>
    <row r="41" spans="1:6">
      <c r="A41" s="194"/>
      <c r="B41" s="194"/>
      <c r="C41" s="194"/>
      <c r="D41" s="194"/>
      <c r="E41" s="194"/>
      <c r="F41" s="194"/>
    </row>
    <row r="42" spans="1:6">
      <c r="A42" s="194"/>
      <c r="B42" s="194"/>
      <c r="C42" s="194"/>
      <c r="D42" s="194"/>
      <c r="E42" s="194"/>
      <c r="F42" s="194"/>
    </row>
    <row r="43" spans="1:6">
      <c r="A43" s="194"/>
      <c r="B43" s="194"/>
      <c r="C43" s="194"/>
      <c r="D43" s="194"/>
      <c r="E43" s="194"/>
      <c r="F43" s="194"/>
    </row>
    <row r="44" spans="1:6">
      <c r="A44" s="194"/>
      <c r="B44" s="194"/>
      <c r="C44" s="194"/>
      <c r="D44" s="194"/>
      <c r="E44" s="194"/>
      <c r="F44" s="194"/>
    </row>
    <row r="45" spans="1:6">
      <c r="A45" s="194"/>
      <c r="B45" s="194"/>
      <c r="C45" s="194"/>
      <c r="D45" s="194"/>
      <c r="E45" s="194"/>
      <c r="F45" s="194"/>
    </row>
    <row r="46" spans="1:6">
      <c r="A46" s="194"/>
      <c r="B46" s="194"/>
      <c r="C46" s="194"/>
      <c r="D46" s="194"/>
      <c r="E46" s="194"/>
      <c r="F46" s="194"/>
    </row>
    <row r="47" spans="1:6">
      <c r="A47" s="194"/>
      <c r="B47" s="194"/>
      <c r="C47" s="194"/>
      <c r="D47" s="194"/>
      <c r="E47" s="194"/>
      <c r="F47" s="194"/>
    </row>
    <row r="48" spans="1:6">
      <c r="A48" s="194"/>
      <c r="B48" s="194"/>
      <c r="C48" s="194"/>
      <c r="D48" s="194"/>
      <c r="E48" s="194"/>
      <c r="F48" s="194"/>
    </row>
    <row r="49" spans="1:6">
      <c r="A49" s="194"/>
      <c r="B49" s="194"/>
      <c r="C49" s="194"/>
      <c r="D49" s="194"/>
      <c r="E49" s="194"/>
      <c r="F49" s="194"/>
    </row>
    <row r="50" spans="1:6">
      <c r="A50" s="194"/>
      <c r="B50" s="194"/>
      <c r="C50" s="194"/>
      <c r="D50" s="194"/>
      <c r="E50" s="194"/>
      <c r="F50" s="194"/>
    </row>
    <row r="51" spans="1:6">
      <c r="A51" s="194"/>
      <c r="B51" s="194"/>
      <c r="C51" s="194"/>
      <c r="D51" s="194"/>
      <c r="E51" s="194"/>
      <c r="F51" s="194"/>
    </row>
    <row r="52" spans="1:6">
      <c r="A52" s="194"/>
      <c r="B52" s="194"/>
      <c r="C52" s="194"/>
      <c r="D52" s="194"/>
      <c r="E52" s="194"/>
      <c r="F52" s="194"/>
    </row>
    <row r="53" spans="1:6">
      <c r="A53" s="194"/>
      <c r="B53" s="194"/>
      <c r="C53" s="194"/>
      <c r="D53" s="194"/>
      <c r="E53" s="194"/>
      <c r="F53" s="194"/>
    </row>
    <row r="54" spans="1:6">
      <c r="A54" s="194"/>
      <c r="B54" s="194"/>
      <c r="C54" s="194"/>
      <c r="D54" s="194"/>
      <c r="E54" s="194"/>
      <c r="F54" s="194"/>
    </row>
    <row r="55" spans="1:6">
      <c r="A55" s="194"/>
      <c r="B55" s="194"/>
      <c r="C55" s="194"/>
      <c r="D55" s="194"/>
      <c r="E55" s="194"/>
      <c r="F55" s="194"/>
    </row>
    <row r="56" spans="1:6">
      <c r="A56" s="194"/>
      <c r="B56" s="194"/>
      <c r="C56" s="194"/>
      <c r="D56" s="194"/>
      <c r="E56" s="194"/>
      <c r="F56" s="194"/>
    </row>
    <row r="57" spans="1:6">
      <c r="A57" s="194"/>
      <c r="B57" s="194"/>
      <c r="C57" s="194"/>
      <c r="D57" s="194"/>
      <c r="E57" s="194"/>
      <c r="F57" s="194"/>
    </row>
    <row r="58" spans="1:6">
      <c r="A58" s="194"/>
      <c r="B58" s="194"/>
      <c r="C58" s="194"/>
      <c r="D58" s="194"/>
      <c r="E58" s="194"/>
      <c r="F58" s="194"/>
    </row>
    <row r="59" spans="1:6">
      <c r="A59" s="194"/>
      <c r="B59" s="194"/>
      <c r="C59" s="194"/>
      <c r="D59" s="194"/>
      <c r="E59" s="194"/>
      <c r="F59" s="194"/>
    </row>
    <row r="60" spans="1:6">
      <c r="A60" s="194"/>
      <c r="B60" s="194"/>
      <c r="C60" s="194"/>
      <c r="D60" s="194"/>
      <c r="E60" s="194"/>
      <c r="F60" s="194"/>
    </row>
    <row r="61" spans="1:6">
      <c r="A61" s="194"/>
      <c r="B61" s="194"/>
      <c r="C61" s="194"/>
      <c r="D61" s="194"/>
      <c r="E61" s="194"/>
      <c r="F61" s="194"/>
    </row>
    <row r="62" spans="1:6">
      <c r="A62" s="194"/>
      <c r="B62" s="194"/>
      <c r="C62" s="194"/>
      <c r="D62" s="194"/>
      <c r="E62" s="194"/>
      <c r="F62" s="194"/>
    </row>
    <row r="63" spans="1:6">
      <c r="A63" s="194"/>
      <c r="B63" s="194"/>
      <c r="C63" s="194"/>
      <c r="D63" s="194"/>
      <c r="E63" s="194"/>
      <c r="F63" s="194"/>
    </row>
    <row r="64" spans="1:6">
      <c r="A64" s="194"/>
      <c r="B64" s="194"/>
      <c r="C64" s="194"/>
      <c r="D64" s="194"/>
      <c r="E64" s="194"/>
      <c r="F64" s="194"/>
    </row>
    <row r="65" spans="1:6">
      <c r="A65" s="194"/>
      <c r="B65" s="194"/>
      <c r="C65" s="194"/>
      <c r="D65" s="194"/>
      <c r="E65" s="194"/>
      <c r="F65" s="194"/>
    </row>
  </sheetData>
  <mergeCells count="2">
    <mergeCell ref="A1:E1"/>
    <mergeCell ref="A13:E13"/>
  </mergeCells>
  <hyperlinks>
    <hyperlink ref="C8" location="晚自习风气统计表!A12" display="班级明细"/>
    <hyperlink ref="D8" location="晚自习风气统计表!A26" display="班级明细"/>
    <hyperlink ref="E8" location="晚自习风气统计表!A40" display="班级明细"/>
    <hyperlink ref="B8" location="晚自习风气统计表!A3" display="班级明细"/>
    <hyperlink ref="C6" location="日常请假名单!A142" display="127"/>
    <hyperlink ref="D5" location="日常请假率!A116" display="=104/3116"/>
    <hyperlink ref="D6" location="日常请假名单!A269" display="104"/>
    <hyperlink ref="C5" location="日常请假率!A50" display="=127/2458"/>
    <hyperlink ref="C4" location="日常旷课名单!A5" display="3"/>
    <hyperlink ref="C3" location="日常旷课率!A50" display="=3/2458"/>
    <hyperlink ref="B6" location="日常请假名单!A3" display="139"/>
    <hyperlink ref="B5" location="日常请假率!A3" display="=139/1851"/>
    <hyperlink ref="C9" location="晚自习请假!A47" display="13"/>
    <hyperlink ref="C11" location="晚自习迟到早退!A4" display="27"/>
    <hyperlink ref="E4" location="日常旷课名单!A9" display="2"/>
    <hyperlink ref="E3" location="日常旷课率!A197" display="=2/319"/>
    <hyperlink ref="E5" location="日常请假率!A197" display="=19/319"/>
    <hyperlink ref="E6" location="日常请假名单!A373" display="19"/>
    <hyperlink ref="B9" location="晚自习请假!A3" display="44"/>
    <hyperlink ref="D9" location="晚自习请假!A60" display="11"/>
  </hyperlinks>
  <pageMargins left="0.75" right="0.75" top="1" bottom="1" header="0.5" footer="0.5"/>
  <pageSetup paperSize="9" orientation="portrait"/>
  <headerFooter/>
  <ignoredErrors>
    <ignoredError sqref="E3:E5 B5 B3:C4 C5:D5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0"/>
  <sheetViews>
    <sheetView zoomScale="85" zoomScaleNormal="85" workbookViewId="0">
      <selection activeCell="A197" sqref="A197:A205"/>
    </sheetView>
  </sheetViews>
  <sheetFormatPr defaultColWidth="9" defaultRowHeight="13.5"/>
  <cols>
    <col min="1" max="1" width="20.0916666666667" customWidth="1"/>
    <col min="2" max="2" width="7.36666666666667" style="3" customWidth="1"/>
    <col min="3" max="3" width="18.6333333333333" customWidth="1"/>
    <col min="4" max="4" width="16.9083333333333" customWidth="1"/>
    <col min="5" max="5" width="20.6333333333333" customWidth="1"/>
    <col min="6" max="6" width="16.9083333333333" style="145" customWidth="1"/>
    <col min="7" max="7" width="21" customWidth="1"/>
    <col min="8" max="8" width="55.725" customWidth="1"/>
    <col min="10" max="10" width="9" customWidth="1"/>
  </cols>
  <sheetData>
    <row r="1" ht="22.5" spans="1:8">
      <c r="A1" s="124" t="s">
        <v>18</v>
      </c>
      <c r="B1" s="124"/>
      <c r="C1" s="168"/>
      <c r="D1" s="168"/>
      <c r="E1" s="168"/>
      <c r="F1" s="168"/>
      <c r="G1" s="168"/>
      <c r="H1" s="168"/>
    </row>
    <row r="2" s="166" customFormat="1" ht="21" customHeight="1" spans="1:8">
      <c r="A2" s="126" t="s">
        <v>19</v>
      </c>
      <c r="B2" s="126" t="s">
        <v>20</v>
      </c>
      <c r="C2" s="126" t="s">
        <v>21</v>
      </c>
      <c r="D2" s="126" t="s">
        <v>22</v>
      </c>
      <c r="E2" s="126" t="s">
        <v>23</v>
      </c>
      <c r="F2" s="146" t="s">
        <v>24</v>
      </c>
      <c r="G2" s="126" t="s">
        <v>25</v>
      </c>
      <c r="H2" s="126" t="s">
        <v>26</v>
      </c>
    </row>
    <row r="3" s="166" customFormat="1" ht="18.75" spans="1:8">
      <c r="A3" s="90" t="s">
        <v>2</v>
      </c>
      <c r="B3" s="35">
        <v>1</v>
      </c>
      <c r="C3" s="7">
        <v>20182131</v>
      </c>
      <c r="D3" s="7">
        <v>0</v>
      </c>
      <c r="E3" s="7">
        <v>47</v>
      </c>
      <c r="F3" s="147">
        <f>D3/E3</f>
        <v>0</v>
      </c>
      <c r="G3" s="7">
        <f>RANK(F3,$F$3:$F$49,1)</f>
        <v>1</v>
      </c>
      <c r="H3" s="7" t="s">
        <v>27</v>
      </c>
    </row>
    <row r="4" s="166" customFormat="1" ht="18.75" spans="1:8">
      <c r="A4" s="91"/>
      <c r="B4" s="35">
        <v>2</v>
      </c>
      <c r="C4" s="7">
        <v>20182132</v>
      </c>
      <c r="D4" s="7">
        <v>0</v>
      </c>
      <c r="E4" s="7">
        <v>29</v>
      </c>
      <c r="F4" s="147">
        <f t="shared" ref="F4:F50" si="0">D4/E4</f>
        <v>0</v>
      </c>
      <c r="G4" s="7">
        <f t="shared" ref="G4:G49" si="1">RANK(F4,$F$3:$F$49,1)</f>
        <v>1</v>
      </c>
      <c r="H4" s="7" t="s">
        <v>27</v>
      </c>
    </row>
    <row r="5" s="166" customFormat="1" ht="18.75" spans="1:8">
      <c r="A5" s="91"/>
      <c r="B5" s="169">
        <v>3</v>
      </c>
      <c r="C5" s="7">
        <v>20182133</v>
      </c>
      <c r="D5" s="7">
        <v>0</v>
      </c>
      <c r="E5" s="7">
        <v>45</v>
      </c>
      <c r="F5" s="147">
        <f t="shared" si="0"/>
        <v>0</v>
      </c>
      <c r="G5" s="7">
        <f t="shared" si="1"/>
        <v>1</v>
      </c>
      <c r="H5" s="7" t="s">
        <v>27</v>
      </c>
    </row>
    <row r="6" s="166" customFormat="1" ht="18.75" spans="1:8">
      <c r="A6" s="91"/>
      <c r="B6" s="35">
        <v>4</v>
      </c>
      <c r="C6" s="7">
        <v>20182134</v>
      </c>
      <c r="D6" s="7">
        <v>0</v>
      </c>
      <c r="E6" s="7">
        <v>38</v>
      </c>
      <c r="F6" s="147">
        <f t="shared" si="0"/>
        <v>0</v>
      </c>
      <c r="G6" s="7">
        <f t="shared" si="1"/>
        <v>1</v>
      </c>
      <c r="H6" s="7" t="s">
        <v>27</v>
      </c>
    </row>
    <row r="7" s="166" customFormat="1" ht="18.75" spans="1:8">
      <c r="A7" s="91"/>
      <c r="B7" s="169">
        <v>5</v>
      </c>
      <c r="C7" s="7">
        <v>20182135</v>
      </c>
      <c r="D7" s="7">
        <v>0</v>
      </c>
      <c r="E7" s="7">
        <v>43</v>
      </c>
      <c r="F7" s="147">
        <f t="shared" si="0"/>
        <v>0</v>
      </c>
      <c r="G7" s="7">
        <f t="shared" si="1"/>
        <v>1</v>
      </c>
      <c r="H7" s="7" t="s">
        <v>27</v>
      </c>
    </row>
    <row r="8" s="166" customFormat="1" ht="18.75" spans="1:8">
      <c r="A8" s="91"/>
      <c r="B8" s="169">
        <v>6</v>
      </c>
      <c r="C8" s="7">
        <v>20182136</v>
      </c>
      <c r="D8" s="7">
        <v>0</v>
      </c>
      <c r="E8" s="7">
        <v>40</v>
      </c>
      <c r="F8" s="147">
        <f t="shared" si="0"/>
        <v>0</v>
      </c>
      <c r="G8" s="7">
        <f t="shared" si="1"/>
        <v>1</v>
      </c>
      <c r="H8" s="7" t="s">
        <v>27</v>
      </c>
    </row>
    <row r="9" s="166" customFormat="1" ht="18.75" spans="1:8">
      <c r="A9" s="91"/>
      <c r="B9" s="169">
        <v>7</v>
      </c>
      <c r="C9" s="7">
        <v>20182137</v>
      </c>
      <c r="D9" s="7">
        <v>0</v>
      </c>
      <c r="E9" s="7">
        <v>39</v>
      </c>
      <c r="F9" s="147">
        <f t="shared" si="0"/>
        <v>0</v>
      </c>
      <c r="G9" s="7">
        <f t="shared" si="1"/>
        <v>1</v>
      </c>
      <c r="H9" s="7" t="s">
        <v>27</v>
      </c>
    </row>
    <row r="10" s="166" customFormat="1" ht="18.75" spans="1:8">
      <c r="A10" s="91"/>
      <c r="B10" s="169">
        <v>8</v>
      </c>
      <c r="C10" s="7">
        <v>20183131</v>
      </c>
      <c r="D10" s="7">
        <v>0</v>
      </c>
      <c r="E10" s="7">
        <v>45</v>
      </c>
      <c r="F10" s="147">
        <f t="shared" si="0"/>
        <v>0</v>
      </c>
      <c r="G10" s="7">
        <f t="shared" si="1"/>
        <v>1</v>
      </c>
      <c r="H10" s="7" t="s">
        <v>27</v>
      </c>
    </row>
    <row r="11" s="166" customFormat="1" ht="18.75" spans="1:8">
      <c r="A11" s="91"/>
      <c r="B11" s="169">
        <v>9</v>
      </c>
      <c r="C11" s="7">
        <v>20183132</v>
      </c>
      <c r="D11" s="7">
        <v>0</v>
      </c>
      <c r="E11" s="7">
        <v>45</v>
      </c>
      <c r="F11" s="147">
        <f t="shared" si="0"/>
        <v>0</v>
      </c>
      <c r="G11" s="7">
        <f t="shared" si="1"/>
        <v>1</v>
      </c>
      <c r="H11" s="7" t="s">
        <v>27</v>
      </c>
    </row>
    <row r="12" s="166" customFormat="1" ht="18.75" spans="1:8">
      <c r="A12" s="91"/>
      <c r="B12" s="169">
        <v>10</v>
      </c>
      <c r="C12" s="7">
        <v>20192131</v>
      </c>
      <c r="D12" s="7">
        <v>0</v>
      </c>
      <c r="E12" s="7">
        <v>49</v>
      </c>
      <c r="F12" s="147">
        <f t="shared" si="0"/>
        <v>0</v>
      </c>
      <c r="G12" s="7">
        <f t="shared" si="1"/>
        <v>1</v>
      </c>
      <c r="H12" s="7"/>
    </row>
    <row r="13" s="166" customFormat="1" ht="18.75" spans="1:8">
      <c r="A13" s="91"/>
      <c r="B13" s="169">
        <v>11</v>
      </c>
      <c r="C13" s="7">
        <v>20192132</v>
      </c>
      <c r="D13" s="7">
        <v>0</v>
      </c>
      <c r="E13" s="7">
        <v>23</v>
      </c>
      <c r="F13" s="147">
        <f t="shared" si="0"/>
        <v>0</v>
      </c>
      <c r="G13" s="7">
        <f t="shared" si="1"/>
        <v>1</v>
      </c>
      <c r="H13" s="7"/>
    </row>
    <row r="14" s="166" customFormat="1" ht="18.75" spans="1:8">
      <c r="A14" s="91"/>
      <c r="B14" s="169">
        <v>12</v>
      </c>
      <c r="C14" s="7">
        <v>20192133</v>
      </c>
      <c r="D14" s="7">
        <v>0</v>
      </c>
      <c r="E14" s="7">
        <v>38</v>
      </c>
      <c r="F14" s="147">
        <f t="shared" si="0"/>
        <v>0</v>
      </c>
      <c r="G14" s="7">
        <f t="shared" si="1"/>
        <v>1</v>
      </c>
      <c r="H14" s="7"/>
    </row>
    <row r="15" s="166" customFormat="1" ht="18.75" spans="1:8">
      <c r="A15" s="91"/>
      <c r="B15" s="169">
        <v>13</v>
      </c>
      <c r="C15" s="7">
        <v>20192134</v>
      </c>
      <c r="D15" s="7">
        <v>0</v>
      </c>
      <c r="E15" s="7">
        <v>35</v>
      </c>
      <c r="F15" s="147">
        <f t="shared" si="0"/>
        <v>0</v>
      </c>
      <c r="G15" s="7">
        <f t="shared" si="1"/>
        <v>1</v>
      </c>
      <c r="H15" s="7"/>
    </row>
    <row r="16" s="166" customFormat="1" ht="18.75" spans="1:8">
      <c r="A16" s="91"/>
      <c r="B16" s="169">
        <v>14</v>
      </c>
      <c r="C16" s="7">
        <v>20192135</v>
      </c>
      <c r="D16" s="7">
        <v>0</v>
      </c>
      <c r="E16" s="7">
        <v>47</v>
      </c>
      <c r="F16" s="147">
        <f t="shared" si="0"/>
        <v>0</v>
      </c>
      <c r="G16" s="7">
        <f t="shared" si="1"/>
        <v>1</v>
      </c>
      <c r="H16" s="7"/>
    </row>
    <row r="17" s="166" customFormat="1" ht="18.75" spans="1:8">
      <c r="A17" s="91"/>
      <c r="B17" s="169">
        <v>15</v>
      </c>
      <c r="C17" s="7">
        <v>20192136</v>
      </c>
      <c r="D17" s="7">
        <v>0</v>
      </c>
      <c r="E17" s="7">
        <v>40</v>
      </c>
      <c r="F17" s="147">
        <f t="shared" si="0"/>
        <v>0</v>
      </c>
      <c r="G17" s="7">
        <f t="shared" si="1"/>
        <v>1</v>
      </c>
      <c r="H17" s="7"/>
    </row>
    <row r="18" s="166" customFormat="1" ht="18.75" spans="1:8">
      <c r="A18" s="91"/>
      <c r="B18" s="169">
        <v>16</v>
      </c>
      <c r="C18" s="7">
        <v>20192137</v>
      </c>
      <c r="D18" s="7">
        <v>0</v>
      </c>
      <c r="E18" s="7">
        <v>40</v>
      </c>
      <c r="F18" s="147">
        <f t="shared" si="0"/>
        <v>0</v>
      </c>
      <c r="G18" s="7">
        <f t="shared" si="1"/>
        <v>1</v>
      </c>
      <c r="H18" s="7"/>
    </row>
    <row r="19" s="166" customFormat="1" ht="18.75" spans="1:8">
      <c r="A19" s="91"/>
      <c r="B19" s="169">
        <v>17</v>
      </c>
      <c r="C19" s="7">
        <v>20193131</v>
      </c>
      <c r="D19" s="7">
        <v>0</v>
      </c>
      <c r="E19" s="7">
        <v>47</v>
      </c>
      <c r="F19" s="147">
        <f t="shared" si="0"/>
        <v>0</v>
      </c>
      <c r="G19" s="7">
        <f t="shared" si="1"/>
        <v>1</v>
      </c>
      <c r="H19" s="7"/>
    </row>
    <row r="20" s="166" customFormat="1" ht="18.75" spans="1:8">
      <c r="A20" s="91"/>
      <c r="B20" s="169">
        <v>18</v>
      </c>
      <c r="C20" s="7">
        <v>20193132</v>
      </c>
      <c r="D20" s="7">
        <v>0</v>
      </c>
      <c r="E20" s="7">
        <v>44</v>
      </c>
      <c r="F20" s="147">
        <f t="shared" si="0"/>
        <v>0</v>
      </c>
      <c r="G20" s="7">
        <f t="shared" si="1"/>
        <v>1</v>
      </c>
      <c r="H20" s="7"/>
    </row>
    <row r="21" s="166" customFormat="1" ht="18.75" spans="1:8">
      <c r="A21" s="91"/>
      <c r="B21" s="169">
        <v>19</v>
      </c>
      <c r="C21" s="7">
        <v>20202131</v>
      </c>
      <c r="D21" s="7">
        <v>0</v>
      </c>
      <c r="E21" s="7">
        <v>38</v>
      </c>
      <c r="F21" s="147">
        <f t="shared" si="0"/>
        <v>0</v>
      </c>
      <c r="G21" s="7">
        <f t="shared" si="1"/>
        <v>1</v>
      </c>
      <c r="H21" s="7"/>
    </row>
    <row r="22" s="166" customFormat="1" ht="18.75" spans="1:8">
      <c r="A22" s="91"/>
      <c r="B22" s="169">
        <v>20</v>
      </c>
      <c r="C22" s="7">
        <v>20202132</v>
      </c>
      <c r="D22" s="7">
        <v>0</v>
      </c>
      <c r="E22" s="7">
        <v>38</v>
      </c>
      <c r="F22" s="147">
        <f t="shared" si="0"/>
        <v>0</v>
      </c>
      <c r="G22" s="7">
        <f t="shared" si="1"/>
        <v>1</v>
      </c>
      <c r="H22" s="7"/>
    </row>
    <row r="23" s="166" customFormat="1" ht="18.75" spans="1:8">
      <c r="A23" s="91"/>
      <c r="B23" s="169">
        <v>21</v>
      </c>
      <c r="C23" s="7">
        <v>20202133</v>
      </c>
      <c r="D23" s="7">
        <v>0</v>
      </c>
      <c r="E23" s="7">
        <v>35</v>
      </c>
      <c r="F23" s="147">
        <f t="shared" si="0"/>
        <v>0</v>
      </c>
      <c r="G23" s="7">
        <f t="shared" si="1"/>
        <v>1</v>
      </c>
      <c r="H23" s="7"/>
    </row>
    <row r="24" s="166" customFormat="1" ht="18.75" spans="1:8">
      <c r="A24" s="91"/>
      <c r="B24" s="169">
        <v>22</v>
      </c>
      <c r="C24" s="7">
        <v>20202134</v>
      </c>
      <c r="D24" s="7">
        <v>0</v>
      </c>
      <c r="E24" s="7">
        <v>34</v>
      </c>
      <c r="F24" s="147">
        <f t="shared" si="0"/>
        <v>0</v>
      </c>
      <c r="G24" s="7">
        <f t="shared" si="1"/>
        <v>1</v>
      </c>
      <c r="H24" s="7"/>
    </row>
    <row r="25" s="166" customFormat="1" ht="18.75" spans="1:11">
      <c r="A25" s="91"/>
      <c r="B25" s="169">
        <v>23</v>
      </c>
      <c r="C25" s="7">
        <v>20202135</v>
      </c>
      <c r="D25" s="7">
        <v>0</v>
      </c>
      <c r="E25" s="7">
        <v>54</v>
      </c>
      <c r="F25" s="147">
        <f t="shared" si="0"/>
        <v>0</v>
      </c>
      <c r="G25" s="7">
        <f t="shared" si="1"/>
        <v>1</v>
      </c>
      <c r="H25" s="7"/>
      <c r="K25" s="171"/>
    </row>
    <row r="26" s="166" customFormat="1" ht="18.75" spans="1:8">
      <c r="A26" s="91"/>
      <c r="B26" s="169">
        <v>24</v>
      </c>
      <c r="C26" s="7">
        <v>20202136</v>
      </c>
      <c r="D26" s="7">
        <v>0</v>
      </c>
      <c r="E26" s="7">
        <v>37</v>
      </c>
      <c r="F26" s="147">
        <f t="shared" si="0"/>
        <v>0</v>
      </c>
      <c r="G26" s="7">
        <f t="shared" si="1"/>
        <v>1</v>
      </c>
      <c r="H26" s="7"/>
    </row>
    <row r="27" s="166" customFormat="1" ht="18.75" spans="1:8">
      <c r="A27" s="91"/>
      <c r="B27" s="169">
        <v>25</v>
      </c>
      <c r="C27" s="7">
        <v>20202137</v>
      </c>
      <c r="D27" s="7">
        <v>0</v>
      </c>
      <c r="E27" s="7">
        <v>33</v>
      </c>
      <c r="F27" s="147">
        <f t="shared" si="0"/>
        <v>0</v>
      </c>
      <c r="G27" s="7">
        <f t="shared" si="1"/>
        <v>1</v>
      </c>
      <c r="H27" s="7"/>
    </row>
    <row r="28" s="166" customFormat="1" ht="18.75" spans="1:8">
      <c r="A28" s="91"/>
      <c r="B28" s="169">
        <v>26</v>
      </c>
      <c r="C28" s="7">
        <v>20202141</v>
      </c>
      <c r="D28" s="7">
        <v>0</v>
      </c>
      <c r="E28" s="7">
        <v>33</v>
      </c>
      <c r="F28" s="147">
        <f t="shared" si="0"/>
        <v>0</v>
      </c>
      <c r="G28" s="7">
        <f t="shared" si="1"/>
        <v>1</v>
      </c>
      <c r="H28" s="7"/>
    </row>
    <row r="29" s="166" customFormat="1" ht="18.75" spans="1:8">
      <c r="A29" s="91"/>
      <c r="B29" s="169">
        <v>27</v>
      </c>
      <c r="C29" s="7">
        <v>20202142</v>
      </c>
      <c r="D29" s="7">
        <v>0</v>
      </c>
      <c r="E29" s="7">
        <v>32</v>
      </c>
      <c r="F29" s="147">
        <f t="shared" si="0"/>
        <v>0</v>
      </c>
      <c r="G29" s="7">
        <f t="shared" si="1"/>
        <v>1</v>
      </c>
      <c r="H29" s="7"/>
    </row>
    <row r="30" s="166" customFormat="1" ht="18.75" spans="1:8">
      <c r="A30" s="91"/>
      <c r="B30" s="169">
        <v>28</v>
      </c>
      <c r="C30" s="7">
        <v>20202143</v>
      </c>
      <c r="D30" s="7">
        <v>0</v>
      </c>
      <c r="E30" s="7">
        <v>34</v>
      </c>
      <c r="F30" s="147">
        <f t="shared" si="0"/>
        <v>0</v>
      </c>
      <c r="G30" s="7">
        <f t="shared" si="1"/>
        <v>1</v>
      </c>
      <c r="H30" s="7"/>
    </row>
    <row r="31" s="166" customFormat="1" ht="18.5" customHeight="1" spans="1:8">
      <c r="A31" s="91"/>
      <c r="B31" s="169">
        <v>29</v>
      </c>
      <c r="C31" s="7">
        <v>20202144</v>
      </c>
      <c r="D31" s="7">
        <v>0</v>
      </c>
      <c r="E31" s="7">
        <v>33</v>
      </c>
      <c r="F31" s="147">
        <f t="shared" si="0"/>
        <v>0</v>
      </c>
      <c r="G31" s="7">
        <f t="shared" si="1"/>
        <v>1</v>
      </c>
      <c r="H31" s="7"/>
    </row>
    <row r="32" s="166" customFormat="1" ht="18.75" spans="1:8">
      <c r="A32" s="91"/>
      <c r="B32" s="169">
        <v>30</v>
      </c>
      <c r="C32" s="7">
        <v>20202145</v>
      </c>
      <c r="D32" s="7">
        <v>0</v>
      </c>
      <c r="E32" s="7">
        <v>36</v>
      </c>
      <c r="F32" s="147">
        <f t="shared" si="0"/>
        <v>0</v>
      </c>
      <c r="G32" s="7">
        <f t="shared" si="1"/>
        <v>1</v>
      </c>
      <c r="H32" s="7"/>
    </row>
    <row r="33" s="166" customFormat="1" ht="18.75" spans="1:8">
      <c r="A33" s="91"/>
      <c r="B33" s="169">
        <v>31</v>
      </c>
      <c r="C33" s="7">
        <v>20203131</v>
      </c>
      <c r="D33" s="7">
        <v>0</v>
      </c>
      <c r="E33" s="7">
        <v>30</v>
      </c>
      <c r="F33" s="147">
        <f t="shared" si="0"/>
        <v>0</v>
      </c>
      <c r="G33" s="7">
        <f t="shared" si="1"/>
        <v>1</v>
      </c>
      <c r="H33" s="7"/>
    </row>
    <row r="34" s="166" customFormat="1" ht="18.75" spans="1:8">
      <c r="A34" s="91"/>
      <c r="B34" s="169">
        <v>32</v>
      </c>
      <c r="C34" s="7">
        <v>20203132</v>
      </c>
      <c r="D34" s="7">
        <v>0</v>
      </c>
      <c r="E34" s="7">
        <v>33</v>
      </c>
      <c r="F34" s="147">
        <f t="shared" si="0"/>
        <v>0</v>
      </c>
      <c r="G34" s="7">
        <f t="shared" si="1"/>
        <v>1</v>
      </c>
      <c r="H34" s="7"/>
    </row>
    <row r="35" s="166" customFormat="1" ht="18.75" spans="1:8">
      <c r="A35" s="91"/>
      <c r="B35" s="169">
        <v>33</v>
      </c>
      <c r="C35" s="7">
        <v>20203141</v>
      </c>
      <c r="D35" s="7">
        <v>0</v>
      </c>
      <c r="E35" s="7">
        <v>47</v>
      </c>
      <c r="F35" s="147">
        <f t="shared" si="0"/>
        <v>0</v>
      </c>
      <c r="G35" s="7">
        <f t="shared" si="1"/>
        <v>1</v>
      </c>
      <c r="H35" s="7" t="s">
        <v>27</v>
      </c>
    </row>
    <row r="36" s="166" customFormat="1" ht="18.75" spans="1:8">
      <c r="A36" s="91"/>
      <c r="B36" s="169">
        <v>34</v>
      </c>
      <c r="C36" s="7">
        <v>20212131</v>
      </c>
      <c r="D36" s="7">
        <v>0</v>
      </c>
      <c r="E36" s="149">
        <v>39</v>
      </c>
      <c r="F36" s="147">
        <f t="shared" si="0"/>
        <v>0</v>
      </c>
      <c r="G36" s="7">
        <f t="shared" si="1"/>
        <v>1</v>
      </c>
      <c r="H36" s="7"/>
    </row>
    <row r="37" s="166" customFormat="1" ht="18.75" spans="1:8">
      <c r="A37" s="91"/>
      <c r="B37" s="169">
        <v>35</v>
      </c>
      <c r="C37" s="7">
        <v>20212132</v>
      </c>
      <c r="D37" s="7">
        <v>0</v>
      </c>
      <c r="E37" s="149">
        <v>39</v>
      </c>
      <c r="F37" s="147">
        <f t="shared" si="0"/>
        <v>0</v>
      </c>
      <c r="G37" s="7">
        <f t="shared" si="1"/>
        <v>1</v>
      </c>
      <c r="H37" s="7"/>
    </row>
    <row r="38" s="166" customFormat="1" ht="18.75" spans="1:8">
      <c r="A38" s="91"/>
      <c r="B38" s="169">
        <v>36</v>
      </c>
      <c r="C38" s="7">
        <v>20212133</v>
      </c>
      <c r="D38" s="7">
        <v>0</v>
      </c>
      <c r="E38" s="149">
        <v>39</v>
      </c>
      <c r="F38" s="147">
        <f t="shared" si="0"/>
        <v>0</v>
      </c>
      <c r="G38" s="7">
        <f t="shared" si="1"/>
        <v>1</v>
      </c>
      <c r="H38" s="7"/>
    </row>
    <row r="39" s="166" customFormat="1" ht="18.75" spans="1:8">
      <c r="A39" s="91"/>
      <c r="B39" s="169">
        <v>37</v>
      </c>
      <c r="C39" s="7">
        <v>20212134</v>
      </c>
      <c r="D39" s="7">
        <v>0</v>
      </c>
      <c r="E39" s="149">
        <v>40</v>
      </c>
      <c r="F39" s="147">
        <f t="shared" si="0"/>
        <v>0</v>
      </c>
      <c r="G39" s="7">
        <f t="shared" si="1"/>
        <v>1</v>
      </c>
      <c r="H39" s="7"/>
    </row>
    <row r="40" s="166" customFormat="1" ht="18.75" spans="1:8">
      <c r="A40" s="91"/>
      <c r="B40" s="169">
        <v>38</v>
      </c>
      <c r="C40" s="7">
        <v>20212135</v>
      </c>
      <c r="D40" s="7">
        <v>0</v>
      </c>
      <c r="E40" s="7">
        <v>40</v>
      </c>
      <c r="F40" s="147">
        <f t="shared" si="0"/>
        <v>0</v>
      </c>
      <c r="G40" s="7">
        <f t="shared" si="1"/>
        <v>1</v>
      </c>
      <c r="H40" s="7"/>
    </row>
    <row r="41" s="166" customFormat="1" ht="18.75" spans="1:8">
      <c r="A41" s="91"/>
      <c r="B41" s="169">
        <v>39</v>
      </c>
      <c r="C41" s="7">
        <v>20212136</v>
      </c>
      <c r="D41" s="7">
        <v>0</v>
      </c>
      <c r="E41" s="7">
        <v>39</v>
      </c>
      <c r="F41" s="147">
        <f t="shared" si="0"/>
        <v>0</v>
      </c>
      <c r="G41" s="7">
        <f t="shared" si="1"/>
        <v>1</v>
      </c>
      <c r="H41" s="7"/>
    </row>
    <row r="42" s="166" customFormat="1" ht="18.75" spans="1:8">
      <c r="A42" s="91"/>
      <c r="B42" s="169">
        <v>40</v>
      </c>
      <c r="C42" s="7">
        <v>20212137</v>
      </c>
      <c r="D42" s="7">
        <v>0</v>
      </c>
      <c r="E42" s="7">
        <v>38</v>
      </c>
      <c r="F42" s="147">
        <f t="shared" si="0"/>
        <v>0</v>
      </c>
      <c r="G42" s="7">
        <f t="shared" si="1"/>
        <v>1</v>
      </c>
      <c r="H42" s="7"/>
    </row>
    <row r="43" s="166" customFormat="1" ht="18.75" spans="1:8">
      <c r="A43" s="91"/>
      <c r="B43" s="169">
        <v>41</v>
      </c>
      <c r="C43" s="7">
        <v>20212138</v>
      </c>
      <c r="D43" s="7">
        <v>0</v>
      </c>
      <c r="E43" s="149">
        <v>39</v>
      </c>
      <c r="F43" s="147">
        <f t="shared" si="0"/>
        <v>0</v>
      </c>
      <c r="G43" s="7">
        <f t="shared" si="1"/>
        <v>1</v>
      </c>
      <c r="H43" s="7"/>
    </row>
    <row r="44" s="166" customFormat="1" ht="18.75" spans="1:8">
      <c r="A44" s="91"/>
      <c r="B44" s="169">
        <v>42</v>
      </c>
      <c r="C44" s="7">
        <v>20213131</v>
      </c>
      <c r="D44" s="7">
        <v>0</v>
      </c>
      <c r="E44" s="149">
        <v>44</v>
      </c>
      <c r="F44" s="147">
        <f t="shared" si="0"/>
        <v>0</v>
      </c>
      <c r="G44" s="7">
        <f t="shared" si="1"/>
        <v>1</v>
      </c>
      <c r="H44" s="7"/>
    </row>
    <row r="45" s="166" customFormat="1" ht="18.75" spans="1:8">
      <c r="A45" s="91"/>
      <c r="B45" s="169">
        <v>43</v>
      </c>
      <c r="C45" s="7">
        <v>20212141</v>
      </c>
      <c r="D45" s="7">
        <v>0</v>
      </c>
      <c r="E45" s="149">
        <v>43</v>
      </c>
      <c r="F45" s="147">
        <f t="shared" si="0"/>
        <v>0</v>
      </c>
      <c r="G45" s="7">
        <f t="shared" si="1"/>
        <v>1</v>
      </c>
      <c r="H45" s="7"/>
    </row>
    <row r="46" s="166" customFormat="1" ht="18.75" spans="1:8">
      <c r="A46" s="91"/>
      <c r="B46" s="169">
        <v>44</v>
      </c>
      <c r="C46" s="7">
        <v>20212142</v>
      </c>
      <c r="D46" s="7">
        <v>0</v>
      </c>
      <c r="E46" s="149">
        <v>41</v>
      </c>
      <c r="F46" s="147">
        <f t="shared" si="0"/>
        <v>0</v>
      </c>
      <c r="G46" s="7">
        <f t="shared" si="1"/>
        <v>1</v>
      </c>
      <c r="H46" s="7"/>
    </row>
    <row r="47" s="167" customFormat="1" ht="18.75" spans="1:8">
      <c r="A47" s="91"/>
      <c r="B47" s="169">
        <v>45</v>
      </c>
      <c r="C47" s="7">
        <v>20212143</v>
      </c>
      <c r="D47" s="7">
        <v>0</v>
      </c>
      <c r="E47" s="7">
        <v>43</v>
      </c>
      <c r="F47" s="147">
        <f t="shared" si="0"/>
        <v>0</v>
      </c>
      <c r="G47" s="7">
        <f t="shared" si="1"/>
        <v>1</v>
      </c>
      <c r="H47" s="7"/>
    </row>
    <row r="48" s="167" customFormat="1" ht="18.75" spans="1:8">
      <c r="A48" s="91"/>
      <c r="B48" s="169">
        <v>46</v>
      </c>
      <c r="C48" s="7">
        <v>20212144</v>
      </c>
      <c r="D48" s="7">
        <v>0</v>
      </c>
      <c r="E48" s="7">
        <v>42</v>
      </c>
      <c r="F48" s="147">
        <f t="shared" si="0"/>
        <v>0</v>
      </c>
      <c r="G48" s="7">
        <f t="shared" si="1"/>
        <v>1</v>
      </c>
      <c r="H48" s="7"/>
    </row>
    <row r="49" s="167" customFormat="1" ht="18.75" spans="1:8">
      <c r="A49" s="93"/>
      <c r="B49" s="169">
        <v>47</v>
      </c>
      <c r="C49" s="7">
        <v>20212145</v>
      </c>
      <c r="D49" s="7">
        <v>0</v>
      </c>
      <c r="E49" s="7">
        <v>43</v>
      </c>
      <c r="F49" s="147">
        <f t="shared" si="0"/>
        <v>0</v>
      </c>
      <c r="G49" s="7">
        <f t="shared" si="1"/>
        <v>1</v>
      </c>
      <c r="H49" s="7"/>
    </row>
    <row r="50" s="167" customFormat="1" ht="18.75" spans="1:8">
      <c r="A50" s="8" t="s">
        <v>3</v>
      </c>
      <c r="B50" s="169">
        <v>48</v>
      </c>
      <c r="C50" s="11">
        <v>20182430</v>
      </c>
      <c r="D50" s="15">
        <v>0</v>
      </c>
      <c r="E50" s="15">
        <v>42</v>
      </c>
      <c r="F50" s="151">
        <f t="shared" si="0"/>
        <v>0</v>
      </c>
      <c r="G50" s="15">
        <f>RANK(F50,$F$50:$F$115,1)</f>
        <v>1</v>
      </c>
      <c r="H50" s="170"/>
    </row>
    <row r="51" s="167" customFormat="1" ht="18.75" spans="1:8">
      <c r="A51" s="139"/>
      <c r="B51" s="169">
        <v>49</v>
      </c>
      <c r="C51" s="11">
        <v>20182431</v>
      </c>
      <c r="D51" s="15">
        <v>0</v>
      </c>
      <c r="E51" s="15">
        <v>30</v>
      </c>
      <c r="F51" s="151">
        <f t="shared" ref="F51:F114" si="2">D51/E51</f>
        <v>0</v>
      </c>
      <c r="G51" s="15">
        <f t="shared" ref="G51:G114" si="3">RANK(F51,$F$50:$F$115,1)</f>
        <v>1</v>
      </c>
      <c r="H51" s="170"/>
    </row>
    <row r="52" s="167" customFormat="1" ht="18.75" spans="1:8">
      <c r="A52" s="139"/>
      <c r="B52" s="169">
        <v>50</v>
      </c>
      <c r="C52" s="11">
        <v>20182432</v>
      </c>
      <c r="D52" s="15">
        <v>0</v>
      </c>
      <c r="E52" s="15">
        <v>44</v>
      </c>
      <c r="F52" s="151">
        <f t="shared" si="2"/>
        <v>0</v>
      </c>
      <c r="G52" s="15">
        <f t="shared" si="3"/>
        <v>1</v>
      </c>
      <c r="H52" s="170"/>
    </row>
    <row r="53" s="167" customFormat="1" ht="18.75" spans="1:8">
      <c r="A53" s="139"/>
      <c r="B53" s="169">
        <v>51</v>
      </c>
      <c r="C53" s="11">
        <v>20182433</v>
      </c>
      <c r="D53" s="15">
        <v>0</v>
      </c>
      <c r="E53" s="15">
        <v>30</v>
      </c>
      <c r="F53" s="151">
        <f t="shared" si="2"/>
        <v>0</v>
      </c>
      <c r="G53" s="15">
        <f t="shared" si="3"/>
        <v>1</v>
      </c>
      <c r="H53" s="170"/>
    </row>
    <row r="54" s="167" customFormat="1" ht="18.75" spans="1:8">
      <c r="A54" s="139"/>
      <c r="B54" s="169">
        <v>52</v>
      </c>
      <c r="C54" s="11">
        <v>20182434</v>
      </c>
      <c r="D54" s="15">
        <v>0</v>
      </c>
      <c r="E54" s="15">
        <v>50</v>
      </c>
      <c r="F54" s="151">
        <f t="shared" si="2"/>
        <v>0</v>
      </c>
      <c r="G54" s="15">
        <f t="shared" si="3"/>
        <v>1</v>
      </c>
      <c r="H54" s="170"/>
    </row>
    <row r="55" s="167" customFormat="1" ht="18.75" spans="1:8">
      <c r="A55" s="139"/>
      <c r="B55" s="169">
        <v>53</v>
      </c>
      <c r="C55" s="11">
        <v>20182435</v>
      </c>
      <c r="D55" s="15">
        <v>0</v>
      </c>
      <c r="E55" s="15">
        <v>23</v>
      </c>
      <c r="F55" s="151">
        <f t="shared" si="2"/>
        <v>0</v>
      </c>
      <c r="G55" s="15">
        <f t="shared" si="3"/>
        <v>1</v>
      </c>
      <c r="H55" s="170"/>
    </row>
    <row r="56" s="167" customFormat="1" ht="18.75" spans="1:8">
      <c r="A56" s="139"/>
      <c r="B56" s="169">
        <v>54</v>
      </c>
      <c r="C56" s="11">
        <v>20182531</v>
      </c>
      <c r="D56" s="15">
        <v>0</v>
      </c>
      <c r="E56" s="15">
        <v>32</v>
      </c>
      <c r="F56" s="151">
        <f t="shared" si="2"/>
        <v>0</v>
      </c>
      <c r="G56" s="15">
        <f t="shared" si="3"/>
        <v>1</v>
      </c>
      <c r="H56" s="170"/>
    </row>
    <row r="57" s="167" customFormat="1" ht="18.75" spans="1:8">
      <c r="A57" s="139"/>
      <c r="B57" s="169">
        <v>55</v>
      </c>
      <c r="C57" s="11">
        <v>20182532</v>
      </c>
      <c r="D57" s="15">
        <v>0</v>
      </c>
      <c r="E57" s="15">
        <v>32</v>
      </c>
      <c r="F57" s="151">
        <f t="shared" si="2"/>
        <v>0</v>
      </c>
      <c r="G57" s="15">
        <f t="shared" si="3"/>
        <v>1</v>
      </c>
      <c r="H57" s="170"/>
    </row>
    <row r="58" s="167" customFormat="1" ht="18.75" spans="1:8">
      <c r="A58" s="139"/>
      <c r="B58" s="169">
        <v>56</v>
      </c>
      <c r="C58" s="11">
        <v>20182533</v>
      </c>
      <c r="D58" s="15">
        <v>0</v>
      </c>
      <c r="E58" s="15">
        <v>32</v>
      </c>
      <c r="F58" s="151">
        <f t="shared" si="2"/>
        <v>0</v>
      </c>
      <c r="G58" s="15">
        <f t="shared" si="3"/>
        <v>1</v>
      </c>
      <c r="H58" s="170"/>
    </row>
    <row r="59" s="167" customFormat="1" ht="18.75" spans="1:8">
      <c r="A59" s="139"/>
      <c r="B59" s="169">
        <v>57</v>
      </c>
      <c r="C59" s="11">
        <v>20182534</v>
      </c>
      <c r="D59" s="15">
        <v>0</v>
      </c>
      <c r="E59" s="15">
        <v>37</v>
      </c>
      <c r="F59" s="151">
        <f t="shared" si="2"/>
        <v>0</v>
      </c>
      <c r="G59" s="15">
        <f t="shared" si="3"/>
        <v>1</v>
      </c>
      <c r="H59" s="170"/>
    </row>
    <row r="60" s="167" customFormat="1" ht="18.75" spans="1:8">
      <c r="A60" s="139"/>
      <c r="B60" s="169">
        <v>58</v>
      </c>
      <c r="C60" s="11">
        <v>20182535</v>
      </c>
      <c r="D60" s="15">
        <v>0</v>
      </c>
      <c r="E60" s="15">
        <v>37</v>
      </c>
      <c r="F60" s="151">
        <f t="shared" si="2"/>
        <v>0</v>
      </c>
      <c r="G60" s="15">
        <f t="shared" si="3"/>
        <v>1</v>
      </c>
      <c r="H60" s="170"/>
    </row>
    <row r="61" s="167" customFormat="1" ht="18.75" spans="1:8">
      <c r="A61" s="139"/>
      <c r="B61" s="169">
        <v>59</v>
      </c>
      <c r="C61" s="11">
        <v>20182536</v>
      </c>
      <c r="D61" s="15">
        <v>0</v>
      </c>
      <c r="E61" s="15">
        <v>35</v>
      </c>
      <c r="F61" s="151">
        <f t="shared" si="2"/>
        <v>0</v>
      </c>
      <c r="G61" s="15">
        <f t="shared" si="3"/>
        <v>1</v>
      </c>
      <c r="H61" s="170"/>
    </row>
    <row r="62" s="167" customFormat="1" ht="18.75" spans="1:8">
      <c r="A62" s="139"/>
      <c r="B62" s="169">
        <v>60</v>
      </c>
      <c r="C62" s="11">
        <v>20182631</v>
      </c>
      <c r="D62" s="15">
        <v>0</v>
      </c>
      <c r="E62" s="15">
        <v>38</v>
      </c>
      <c r="F62" s="151">
        <f t="shared" si="2"/>
        <v>0</v>
      </c>
      <c r="G62" s="15">
        <f t="shared" si="3"/>
        <v>1</v>
      </c>
      <c r="H62" s="170"/>
    </row>
    <row r="63" s="167" customFormat="1" ht="18.75" spans="1:8">
      <c r="A63" s="139"/>
      <c r="B63" s="169">
        <v>61</v>
      </c>
      <c r="C63" s="11">
        <v>20182632</v>
      </c>
      <c r="D63" s="15">
        <v>0</v>
      </c>
      <c r="E63" s="15">
        <v>37</v>
      </c>
      <c r="F63" s="151">
        <f t="shared" si="2"/>
        <v>0</v>
      </c>
      <c r="G63" s="15">
        <f t="shared" si="3"/>
        <v>1</v>
      </c>
      <c r="H63" s="170"/>
    </row>
    <row r="64" s="167" customFormat="1" ht="18.75" spans="1:8">
      <c r="A64" s="139"/>
      <c r="B64" s="169">
        <v>62</v>
      </c>
      <c r="C64" s="11">
        <v>20182633</v>
      </c>
      <c r="D64" s="15">
        <v>0</v>
      </c>
      <c r="E64" s="15">
        <v>39</v>
      </c>
      <c r="F64" s="151">
        <f t="shared" si="2"/>
        <v>0</v>
      </c>
      <c r="G64" s="15">
        <f t="shared" si="3"/>
        <v>1</v>
      </c>
      <c r="H64" s="170"/>
    </row>
    <row r="65" s="167" customFormat="1" ht="18.75" spans="1:8">
      <c r="A65" s="139"/>
      <c r="B65" s="169">
        <v>63</v>
      </c>
      <c r="C65" s="11">
        <v>20182634</v>
      </c>
      <c r="D65" s="15">
        <v>0</v>
      </c>
      <c r="E65" s="15">
        <v>39</v>
      </c>
      <c r="F65" s="151">
        <f t="shared" si="2"/>
        <v>0</v>
      </c>
      <c r="G65" s="15">
        <f t="shared" si="3"/>
        <v>1</v>
      </c>
      <c r="H65" s="170"/>
    </row>
    <row r="66" s="167" customFormat="1" ht="18.75" spans="1:8">
      <c r="A66" s="139"/>
      <c r="B66" s="169">
        <v>64</v>
      </c>
      <c r="C66" s="11">
        <v>20192431</v>
      </c>
      <c r="D66" s="15">
        <v>0</v>
      </c>
      <c r="E66" s="15">
        <v>36</v>
      </c>
      <c r="F66" s="151">
        <f t="shared" si="2"/>
        <v>0</v>
      </c>
      <c r="G66" s="15">
        <f t="shared" si="3"/>
        <v>1</v>
      </c>
      <c r="H66" s="170"/>
    </row>
    <row r="67" s="167" customFormat="1" ht="18.75" spans="1:8">
      <c r="A67" s="139"/>
      <c r="B67" s="169">
        <v>65</v>
      </c>
      <c r="C67" s="11">
        <v>20192432</v>
      </c>
      <c r="D67" s="15">
        <v>0</v>
      </c>
      <c r="E67" s="15">
        <v>36</v>
      </c>
      <c r="F67" s="151">
        <f t="shared" si="2"/>
        <v>0</v>
      </c>
      <c r="G67" s="15">
        <f t="shared" si="3"/>
        <v>1</v>
      </c>
      <c r="H67" s="170"/>
    </row>
    <row r="68" s="167" customFormat="1" ht="18.75" spans="1:8">
      <c r="A68" s="139"/>
      <c r="B68" s="169">
        <v>66</v>
      </c>
      <c r="C68" s="11">
        <v>20192433</v>
      </c>
      <c r="D68" s="15">
        <v>0</v>
      </c>
      <c r="E68" s="15">
        <v>36</v>
      </c>
      <c r="F68" s="151">
        <f t="shared" si="2"/>
        <v>0</v>
      </c>
      <c r="G68" s="15">
        <f t="shared" si="3"/>
        <v>1</v>
      </c>
      <c r="H68" s="170"/>
    </row>
    <row r="69" s="167" customFormat="1" ht="18.75" spans="1:8">
      <c r="A69" s="139"/>
      <c r="B69" s="169">
        <v>67</v>
      </c>
      <c r="C69" s="11">
        <v>20192434</v>
      </c>
      <c r="D69" s="15">
        <v>0</v>
      </c>
      <c r="E69" s="15">
        <v>35</v>
      </c>
      <c r="F69" s="151">
        <f t="shared" si="2"/>
        <v>0</v>
      </c>
      <c r="G69" s="15">
        <f t="shared" si="3"/>
        <v>1</v>
      </c>
      <c r="H69" s="170"/>
    </row>
    <row r="70" s="167" customFormat="1" ht="18.75" spans="1:8">
      <c r="A70" s="139"/>
      <c r="B70" s="169">
        <v>68</v>
      </c>
      <c r="C70" s="11">
        <v>20192435</v>
      </c>
      <c r="D70" s="15">
        <v>0</v>
      </c>
      <c r="E70" s="15">
        <v>24</v>
      </c>
      <c r="F70" s="151">
        <f t="shared" si="2"/>
        <v>0</v>
      </c>
      <c r="G70" s="15">
        <f t="shared" si="3"/>
        <v>1</v>
      </c>
      <c r="H70" s="170"/>
    </row>
    <row r="71" s="167" customFormat="1" ht="18.75" spans="1:8">
      <c r="A71" s="139"/>
      <c r="B71" s="169">
        <v>69</v>
      </c>
      <c r="C71" s="11">
        <v>20192436</v>
      </c>
      <c r="D71" s="15">
        <v>0</v>
      </c>
      <c r="E71" s="15">
        <v>25</v>
      </c>
      <c r="F71" s="151">
        <f t="shared" si="2"/>
        <v>0</v>
      </c>
      <c r="G71" s="15">
        <f t="shared" si="3"/>
        <v>1</v>
      </c>
      <c r="H71" s="170"/>
    </row>
    <row r="72" s="167" customFormat="1" ht="18.75" spans="1:8">
      <c r="A72" s="139"/>
      <c r="B72" s="169">
        <v>70</v>
      </c>
      <c r="C72" s="11">
        <v>20192437</v>
      </c>
      <c r="D72" s="15">
        <v>0</v>
      </c>
      <c r="E72" s="15">
        <v>28</v>
      </c>
      <c r="F72" s="151">
        <f t="shared" si="2"/>
        <v>0</v>
      </c>
      <c r="G72" s="15">
        <f t="shared" si="3"/>
        <v>1</v>
      </c>
      <c r="H72" s="170"/>
    </row>
    <row r="73" s="167" customFormat="1" ht="18.75" spans="1:8">
      <c r="A73" s="139"/>
      <c r="B73" s="169">
        <v>71</v>
      </c>
      <c r="C73" s="11">
        <v>20192531</v>
      </c>
      <c r="D73" s="15">
        <v>0</v>
      </c>
      <c r="E73" s="15">
        <v>35</v>
      </c>
      <c r="F73" s="151">
        <f t="shared" si="2"/>
        <v>0</v>
      </c>
      <c r="G73" s="15">
        <f t="shared" si="3"/>
        <v>1</v>
      </c>
      <c r="H73" s="170"/>
    </row>
    <row r="74" s="167" customFormat="1" ht="18.75" spans="1:8">
      <c r="A74" s="139"/>
      <c r="B74" s="169">
        <v>72</v>
      </c>
      <c r="C74" s="11">
        <v>20192532</v>
      </c>
      <c r="D74" s="15">
        <v>0</v>
      </c>
      <c r="E74" s="15">
        <v>38</v>
      </c>
      <c r="F74" s="151">
        <f t="shared" si="2"/>
        <v>0</v>
      </c>
      <c r="G74" s="15">
        <f t="shared" si="3"/>
        <v>1</v>
      </c>
      <c r="H74" s="170"/>
    </row>
    <row r="75" s="167" customFormat="1" ht="18.75" spans="1:8">
      <c r="A75" s="139"/>
      <c r="B75" s="169">
        <v>73</v>
      </c>
      <c r="C75" s="11">
        <v>20192533</v>
      </c>
      <c r="D75" s="15">
        <v>0</v>
      </c>
      <c r="E75" s="15">
        <v>37</v>
      </c>
      <c r="F75" s="151">
        <f t="shared" si="2"/>
        <v>0</v>
      </c>
      <c r="G75" s="15">
        <f t="shared" si="3"/>
        <v>1</v>
      </c>
      <c r="H75" s="170"/>
    </row>
    <row r="76" s="167" customFormat="1" ht="18.75" spans="1:8">
      <c r="A76" s="139"/>
      <c r="B76" s="169">
        <v>74</v>
      </c>
      <c r="C76" s="11">
        <v>20192534</v>
      </c>
      <c r="D76" s="15">
        <v>0</v>
      </c>
      <c r="E76" s="15">
        <v>35</v>
      </c>
      <c r="F76" s="151">
        <f t="shared" si="2"/>
        <v>0</v>
      </c>
      <c r="G76" s="15">
        <f t="shared" si="3"/>
        <v>1</v>
      </c>
      <c r="H76" s="170"/>
    </row>
    <row r="77" s="167" customFormat="1" ht="18.75" spans="1:8">
      <c r="A77" s="139"/>
      <c r="B77" s="169">
        <v>75</v>
      </c>
      <c r="C77" s="11">
        <v>20192535</v>
      </c>
      <c r="D77" s="15">
        <v>0</v>
      </c>
      <c r="E77" s="15">
        <v>29</v>
      </c>
      <c r="F77" s="151">
        <f t="shared" si="2"/>
        <v>0</v>
      </c>
      <c r="G77" s="15">
        <f t="shared" si="3"/>
        <v>1</v>
      </c>
      <c r="H77" s="170"/>
    </row>
    <row r="78" s="167" customFormat="1" ht="18.75" spans="1:8">
      <c r="A78" s="139"/>
      <c r="B78" s="169">
        <v>76</v>
      </c>
      <c r="C78" s="11">
        <v>20192536</v>
      </c>
      <c r="D78" s="15">
        <v>0</v>
      </c>
      <c r="E78" s="15">
        <v>29</v>
      </c>
      <c r="F78" s="151">
        <f t="shared" si="2"/>
        <v>0</v>
      </c>
      <c r="G78" s="15">
        <f t="shared" si="3"/>
        <v>1</v>
      </c>
      <c r="H78" s="170"/>
    </row>
    <row r="79" s="167" customFormat="1" ht="18.75" spans="1:8">
      <c r="A79" s="139"/>
      <c r="B79" s="169">
        <v>77</v>
      </c>
      <c r="C79" s="11">
        <v>20192631</v>
      </c>
      <c r="D79" s="15">
        <v>0</v>
      </c>
      <c r="E79" s="15">
        <v>39</v>
      </c>
      <c r="F79" s="151">
        <f t="shared" si="2"/>
        <v>0</v>
      </c>
      <c r="G79" s="15">
        <f t="shared" si="3"/>
        <v>1</v>
      </c>
      <c r="H79" s="170"/>
    </row>
    <row r="80" s="167" customFormat="1" ht="18.75" spans="1:8">
      <c r="A80" s="139"/>
      <c r="B80" s="169">
        <v>78</v>
      </c>
      <c r="C80" s="11">
        <v>20192632</v>
      </c>
      <c r="D80" s="15">
        <v>0</v>
      </c>
      <c r="E80" s="15">
        <v>39</v>
      </c>
      <c r="F80" s="151">
        <f t="shared" si="2"/>
        <v>0</v>
      </c>
      <c r="G80" s="15">
        <f t="shared" si="3"/>
        <v>1</v>
      </c>
      <c r="H80" s="170"/>
    </row>
    <row r="81" s="167" customFormat="1" ht="18.75" spans="1:8">
      <c r="A81" s="139"/>
      <c r="B81" s="169">
        <v>79</v>
      </c>
      <c r="C81" s="11">
        <v>20192633</v>
      </c>
      <c r="D81" s="15">
        <v>0</v>
      </c>
      <c r="E81" s="15">
        <v>36</v>
      </c>
      <c r="F81" s="151">
        <f t="shared" si="2"/>
        <v>0</v>
      </c>
      <c r="G81" s="15">
        <f t="shared" si="3"/>
        <v>1</v>
      </c>
      <c r="H81" s="170"/>
    </row>
    <row r="82" s="167" customFormat="1" ht="18.75" spans="1:8">
      <c r="A82" s="139"/>
      <c r="B82" s="169">
        <v>80</v>
      </c>
      <c r="C82" s="11">
        <v>20192634</v>
      </c>
      <c r="D82" s="15">
        <v>0</v>
      </c>
      <c r="E82" s="15">
        <v>35</v>
      </c>
      <c r="F82" s="151">
        <f t="shared" si="2"/>
        <v>0</v>
      </c>
      <c r="G82" s="15">
        <f t="shared" si="3"/>
        <v>1</v>
      </c>
      <c r="H82" s="170"/>
    </row>
    <row r="83" s="167" customFormat="1" ht="18.75" spans="1:8">
      <c r="A83" s="139"/>
      <c r="B83" s="169">
        <v>81</v>
      </c>
      <c r="C83" s="11">
        <v>20202430</v>
      </c>
      <c r="D83" s="15">
        <v>0</v>
      </c>
      <c r="E83" s="15">
        <v>41</v>
      </c>
      <c r="F83" s="151">
        <f t="shared" si="2"/>
        <v>0</v>
      </c>
      <c r="G83" s="15">
        <f t="shared" si="3"/>
        <v>1</v>
      </c>
      <c r="H83" s="170"/>
    </row>
    <row r="84" s="167" customFormat="1" ht="18.75" spans="1:8">
      <c r="A84" s="139"/>
      <c r="B84" s="169">
        <v>82</v>
      </c>
      <c r="C84" s="11">
        <v>20202431</v>
      </c>
      <c r="D84" s="15">
        <v>0</v>
      </c>
      <c r="E84" s="15">
        <v>42</v>
      </c>
      <c r="F84" s="151">
        <f t="shared" si="2"/>
        <v>0</v>
      </c>
      <c r="G84" s="15">
        <f t="shared" si="3"/>
        <v>1</v>
      </c>
      <c r="H84" s="170"/>
    </row>
    <row r="85" s="167" customFormat="1" ht="18.75" spans="1:8">
      <c r="A85" s="139"/>
      <c r="B85" s="169">
        <v>83</v>
      </c>
      <c r="C85" s="11">
        <v>20202432</v>
      </c>
      <c r="D85" s="15">
        <v>0</v>
      </c>
      <c r="E85" s="15">
        <v>40</v>
      </c>
      <c r="F85" s="151">
        <f t="shared" si="2"/>
        <v>0</v>
      </c>
      <c r="G85" s="15">
        <f t="shared" si="3"/>
        <v>1</v>
      </c>
      <c r="H85" s="170"/>
    </row>
    <row r="86" s="167" customFormat="1" ht="18.75" spans="1:8">
      <c r="A86" s="139"/>
      <c r="B86" s="169">
        <v>84</v>
      </c>
      <c r="C86" s="11">
        <v>20202433</v>
      </c>
      <c r="D86" s="15">
        <v>0</v>
      </c>
      <c r="E86" s="15">
        <v>40</v>
      </c>
      <c r="F86" s="151">
        <f t="shared" si="2"/>
        <v>0</v>
      </c>
      <c r="G86" s="15">
        <f t="shared" si="3"/>
        <v>1</v>
      </c>
      <c r="H86" s="170"/>
    </row>
    <row r="87" s="167" customFormat="1" ht="18.75" spans="1:8">
      <c r="A87" s="139"/>
      <c r="B87" s="169">
        <v>85</v>
      </c>
      <c r="C87" s="11">
        <v>20202434</v>
      </c>
      <c r="D87" s="15">
        <v>0</v>
      </c>
      <c r="E87" s="15">
        <v>42</v>
      </c>
      <c r="F87" s="151">
        <f t="shared" si="2"/>
        <v>0</v>
      </c>
      <c r="G87" s="15">
        <f t="shared" si="3"/>
        <v>1</v>
      </c>
      <c r="H87" s="170"/>
    </row>
    <row r="88" s="167" customFormat="1" ht="18.75" spans="1:8">
      <c r="A88" s="139"/>
      <c r="B88" s="169">
        <v>86</v>
      </c>
      <c r="C88" s="11">
        <v>20202435</v>
      </c>
      <c r="D88" s="15">
        <v>0</v>
      </c>
      <c r="E88" s="15">
        <v>50</v>
      </c>
      <c r="F88" s="151">
        <f t="shared" si="2"/>
        <v>0</v>
      </c>
      <c r="G88" s="15">
        <f t="shared" si="3"/>
        <v>1</v>
      </c>
      <c r="H88" s="170"/>
    </row>
    <row r="89" s="167" customFormat="1" ht="18.75" spans="1:8">
      <c r="A89" s="139"/>
      <c r="B89" s="169">
        <v>87</v>
      </c>
      <c r="C89" s="11">
        <v>20202531</v>
      </c>
      <c r="D89" s="15">
        <v>0</v>
      </c>
      <c r="E89" s="15">
        <v>39</v>
      </c>
      <c r="F89" s="151">
        <f t="shared" si="2"/>
        <v>0</v>
      </c>
      <c r="G89" s="15">
        <f t="shared" si="3"/>
        <v>1</v>
      </c>
      <c r="H89" s="170"/>
    </row>
    <row r="90" s="167" customFormat="1" ht="18.75" spans="1:8">
      <c r="A90" s="139"/>
      <c r="B90" s="172">
        <v>88</v>
      </c>
      <c r="C90" s="173">
        <v>20202532</v>
      </c>
      <c r="D90" s="174">
        <v>3</v>
      </c>
      <c r="E90" s="174">
        <v>34</v>
      </c>
      <c r="F90" s="175">
        <f t="shared" si="2"/>
        <v>0.0882352941176471</v>
      </c>
      <c r="G90" s="174">
        <f t="shared" si="3"/>
        <v>66</v>
      </c>
      <c r="H90" s="174" t="s">
        <v>28</v>
      </c>
    </row>
    <row r="91" s="167" customFormat="1" ht="18.75" spans="1:8">
      <c r="A91" s="139"/>
      <c r="B91" s="169">
        <v>89</v>
      </c>
      <c r="C91" s="11">
        <v>20202533</v>
      </c>
      <c r="D91" s="15">
        <v>0</v>
      </c>
      <c r="E91" s="15">
        <v>40</v>
      </c>
      <c r="F91" s="151">
        <f t="shared" si="2"/>
        <v>0</v>
      </c>
      <c r="G91" s="15">
        <f t="shared" si="3"/>
        <v>1</v>
      </c>
      <c r="H91" s="170"/>
    </row>
    <row r="92" s="167" customFormat="1" ht="18.75" spans="1:8">
      <c r="A92" s="139"/>
      <c r="B92" s="169">
        <v>90</v>
      </c>
      <c r="C92" s="11">
        <v>20202534</v>
      </c>
      <c r="D92" s="15">
        <v>0</v>
      </c>
      <c r="E92" s="15">
        <v>36</v>
      </c>
      <c r="F92" s="151">
        <f t="shared" si="2"/>
        <v>0</v>
      </c>
      <c r="G92" s="15">
        <f t="shared" si="3"/>
        <v>1</v>
      </c>
      <c r="H92" s="170"/>
    </row>
    <row r="93" s="167" customFormat="1" ht="18.75" spans="1:8">
      <c r="A93" s="139"/>
      <c r="B93" s="169">
        <v>91</v>
      </c>
      <c r="C93" s="11">
        <v>20202535</v>
      </c>
      <c r="D93" s="15">
        <v>0</v>
      </c>
      <c r="E93" s="15">
        <v>26</v>
      </c>
      <c r="F93" s="151">
        <f t="shared" si="2"/>
        <v>0</v>
      </c>
      <c r="G93" s="15">
        <f t="shared" si="3"/>
        <v>1</v>
      </c>
      <c r="H93" s="170"/>
    </row>
    <row r="94" s="167" customFormat="1" ht="18.75" spans="1:8">
      <c r="A94" s="139"/>
      <c r="B94" s="169">
        <v>92</v>
      </c>
      <c r="C94" s="11">
        <v>20202536</v>
      </c>
      <c r="D94" s="15">
        <v>0</v>
      </c>
      <c r="E94" s="15">
        <v>26</v>
      </c>
      <c r="F94" s="151">
        <f t="shared" si="2"/>
        <v>0</v>
      </c>
      <c r="G94" s="15">
        <f t="shared" si="3"/>
        <v>1</v>
      </c>
      <c r="H94" s="170"/>
    </row>
    <row r="95" s="167" customFormat="1" ht="18.75" spans="1:8">
      <c r="A95" s="139"/>
      <c r="B95" s="169">
        <v>93</v>
      </c>
      <c r="C95" s="11">
        <v>20202631</v>
      </c>
      <c r="D95" s="15">
        <v>0</v>
      </c>
      <c r="E95" s="15">
        <v>46</v>
      </c>
      <c r="F95" s="151">
        <f t="shared" si="2"/>
        <v>0</v>
      </c>
      <c r="G95" s="15">
        <f t="shared" si="3"/>
        <v>1</v>
      </c>
      <c r="H95" s="170"/>
    </row>
    <row r="96" s="167" customFormat="1" ht="18.75" spans="1:8">
      <c r="A96" s="139"/>
      <c r="B96" s="169">
        <v>94</v>
      </c>
      <c r="C96" s="11">
        <v>20202632</v>
      </c>
      <c r="D96" s="15">
        <v>0</v>
      </c>
      <c r="E96" s="15">
        <v>45</v>
      </c>
      <c r="F96" s="151">
        <f t="shared" si="2"/>
        <v>0</v>
      </c>
      <c r="G96" s="15">
        <f t="shared" si="3"/>
        <v>1</v>
      </c>
      <c r="H96" s="170"/>
    </row>
    <row r="97" s="167" customFormat="1" ht="18.75" spans="1:8">
      <c r="A97" s="139"/>
      <c r="B97" s="169">
        <v>95</v>
      </c>
      <c r="C97" s="11">
        <v>20202633</v>
      </c>
      <c r="D97" s="15">
        <v>0</v>
      </c>
      <c r="E97" s="15">
        <v>35</v>
      </c>
      <c r="F97" s="151">
        <f t="shared" si="2"/>
        <v>0</v>
      </c>
      <c r="G97" s="15">
        <f t="shared" si="3"/>
        <v>1</v>
      </c>
      <c r="H97" s="170"/>
    </row>
    <row r="98" s="167" customFormat="1" ht="18.75" spans="1:8">
      <c r="A98" s="139"/>
      <c r="B98" s="169">
        <v>96</v>
      </c>
      <c r="C98" s="11">
        <v>20202634</v>
      </c>
      <c r="D98" s="15">
        <v>0</v>
      </c>
      <c r="E98" s="15">
        <v>32</v>
      </c>
      <c r="F98" s="151">
        <f t="shared" si="2"/>
        <v>0</v>
      </c>
      <c r="G98" s="15">
        <f t="shared" si="3"/>
        <v>1</v>
      </c>
      <c r="H98" s="170"/>
    </row>
    <row r="99" s="167" customFormat="1" ht="18.75" spans="1:8">
      <c r="A99" s="139"/>
      <c r="B99" s="169">
        <v>97</v>
      </c>
      <c r="C99" s="11">
        <v>20202641</v>
      </c>
      <c r="D99" s="15">
        <v>0</v>
      </c>
      <c r="E99" s="15">
        <v>47</v>
      </c>
      <c r="F99" s="151">
        <f t="shared" si="2"/>
        <v>0</v>
      </c>
      <c r="G99" s="15">
        <f t="shared" si="3"/>
        <v>1</v>
      </c>
      <c r="H99" s="170"/>
    </row>
    <row r="100" s="167" customFormat="1" ht="18.75" spans="1:8">
      <c r="A100" s="139"/>
      <c r="B100" s="169">
        <v>98</v>
      </c>
      <c r="C100" s="11">
        <v>20202642</v>
      </c>
      <c r="D100" s="15">
        <v>0</v>
      </c>
      <c r="E100" s="15">
        <v>44</v>
      </c>
      <c r="F100" s="151">
        <f t="shared" si="2"/>
        <v>0</v>
      </c>
      <c r="G100" s="15">
        <f t="shared" si="3"/>
        <v>1</v>
      </c>
      <c r="H100" s="170"/>
    </row>
    <row r="101" s="167" customFormat="1" ht="18.75" spans="1:8">
      <c r="A101" s="139"/>
      <c r="B101" s="169">
        <v>99</v>
      </c>
      <c r="C101" s="11">
        <v>20202643</v>
      </c>
      <c r="D101" s="15">
        <v>0</v>
      </c>
      <c r="E101" s="15">
        <v>41</v>
      </c>
      <c r="F101" s="151">
        <f t="shared" si="2"/>
        <v>0</v>
      </c>
      <c r="G101" s="15">
        <f t="shared" si="3"/>
        <v>1</v>
      </c>
      <c r="H101" s="170"/>
    </row>
    <row r="102" s="167" customFormat="1" ht="18.75" spans="1:8">
      <c r="A102" s="139"/>
      <c r="B102" s="169">
        <v>100</v>
      </c>
      <c r="C102" s="11">
        <v>20212431</v>
      </c>
      <c r="D102" s="15">
        <v>0</v>
      </c>
      <c r="E102" s="15">
        <v>45</v>
      </c>
      <c r="F102" s="151">
        <f t="shared" si="2"/>
        <v>0</v>
      </c>
      <c r="G102" s="15">
        <f t="shared" si="3"/>
        <v>1</v>
      </c>
      <c r="H102" s="170"/>
    </row>
    <row r="103" s="167" customFormat="1" ht="18.75" spans="1:8">
      <c r="A103" s="139"/>
      <c r="B103" s="169">
        <v>101</v>
      </c>
      <c r="C103" s="11">
        <v>20212432</v>
      </c>
      <c r="D103" s="15">
        <v>0</v>
      </c>
      <c r="E103" s="15">
        <v>45</v>
      </c>
      <c r="F103" s="151">
        <f t="shared" si="2"/>
        <v>0</v>
      </c>
      <c r="G103" s="15">
        <f t="shared" si="3"/>
        <v>1</v>
      </c>
      <c r="H103" s="170"/>
    </row>
    <row r="104" s="167" customFormat="1" ht="18.75" spans="1:8">
      <c r="A104" s="139"/>
      <c r="B104" s="169">
        <v>102</v>
      </c>
      <c r="C104" s="11">
        <v>20212433</v>
      </c>
      <c r="D104" s="15">
        <v>0</v>
      </c>
      <c r="E104" s="15">
        <v>45</v>
      </c>
      <c r="F104" s="151">
        <f t="shared" si="2"/>
        <v>0</v>
      </c>
      <c r="G104" s="15">
        <f t="shared" si="3"/>
        <v>1</v>
      </c>
      <c r="H104" s="170"/>
    </row>
    <row r="105" s="167" customFormat="1" ht="18.75" spans="1:8">
      <c r="A105" s="139"/>
      <c r="B105" s="169">
        <v>103</v>
      </c>
      <c r="C105" s="11">
        <v>20212434</v>
      </c>
      <c r="D105" s="15">
        <v>0</v>
      </c>
      <c r="E105" s="15">
        <v>45</v>
      </c>
      <c r="F105" s="151">
        <f t="shared" si="2"/>
        <v>0</v>
      </c>
      <c r="G105" s="15">
        <f t="shared" si="3"/>
        <v>1</v>
      </c>
      <c r="H105" s="170"/>
    </row>
    <row r="106" s="167" customFormat="1" ht="18.75" spans="1:8">
      <c r="A106" s="139"/>
      <c r="B106" s="169">
        <v>104</v>
      </c>
      <c r="C106" s="11">
        <v>20212435</v>
      </c>
      <c r="D106" s="15">
        <v>0</v>
      </c>
      <c r="E106" s="15">
        <v>45</v>
      </c>
      <c r="F106" s="151">
        <f t="shared" si="2"/>
        <v>0</v>
      </c>
      <c r="G106" s="15">
        <f t="shared" si="3"/>
        <v>1</v>
      </c>
      <c r="H106" s="170"/>
    </row>
    <row r="107" s="167" customFormat="1" ht="18.75" spans="1:8">
      <c r="A107" s="139"/>
      <c r="B107" s="169">
        <v>105</v>
      </c>
      <c r="C107" s="11">
        <v>20212531</v>
      </c>
      <c r="D107" s="15">
        <v>0</v>
      </c>
      <c r="E107" s="15">
        <v>35</v>
      </c>
      <c r="F107" s="151">
        <f t="shared" si="2"/>
        <v>0</v>
      </c>
      <c r="G107" s="15">
        <f t="shared" si="3"/>
        <v>1</v>
      </c>
      <c r="H107" s="170"/>
    </row>
    <row r="108" s="167" customFormat="1" ht="18.75" spans="1:8">
      <c r="A108" s="139"/>
      <c r="B108" s="169">
        <v>106</v>
      </c>
      <c r="C108" s="11">
        <v>20212532</v>
      </c>
      <c r="D108" s="15">
        <v>0</v>
      </c>
      <c r="E108" s="15">
        <v>35</v>
      </c>
      <c r="F108" s="151">
        <f t="shared" si="2"/>
        <v>0</v>
      </c>
      <c r="G108" s="15">
        <f t="shared" si="3"/>
        <v>1</v>
      </c>
      <c r="H108" s="170"/>
    </row>
    <row r="109" s="167" customFormat="1" ht="18.75" spans="1:8">
      <c r="A109" s="139"/>
      <c r="B109" s="169">
        <v>107</v>
      </c>
      <c r="C109" s="11">
        <v>20212533</v>
      </c>
      <c r="D109" s="15">
        <v>0</v>
      </c>
      <c r="E109" s="15">
        <v>33</v>
      </c>
      <c r="F109" s="151">
        <f t="shared" si="2"/>
        <v>0</v>
      </c>
      <c r="G109" s="15">
        <f t="shared" si="3"/>
        <v>1</v>
      </c>
      <c r="H109" s="170"/>
    </row>
    <row r="110" s="167" customFormat="1" ht="18.75" spans="1:8">
      <c r="A110" s="139"/>
      <c r="B110" s="169">
        <v>108</v>
      </c>
      <c r="C110" s="11">
        <v>20212534</v>
      </c>
      <c r="D110" s="15">
        <v>0</v>
      </c>
      <c r="E110" s="15">
        <v>40</v>
      </c>
      <c r="F110" s="151">
        <f t="shared" si="2"/>
        <v>0</v>
      </c>
      <c r="G110" s="15">
        <f t="shared" si="3"/>
        <v>1</v>
      </c>
      <c r="H110" s="170"/>
    </row>
    <row r="111" s="167" customFormat="1" ht="18.75" spans="1:8">
      <c r="A111" s="139"/>
      <c r="B111" s="169">
        <v>109</v>
      </c>
      <c r="C111" s="11">
        <v>20212535</v>
      </c>
      <c r="D111" s="15">
        <v>0</v>
      </c>
      <c r="E111" s="15">
        <v>35</v>
      </c>
      <c r="F111" s="151">
        <f t="shared" si="2"/>
        <v>0</v>
      </c>
      <c r="G111" s="15">
        <f t="shared" si="3"/>
        <v>1</v>
      </c>
      <c r="H111" s="170"/>
    </row>
    <row r="112" s="167" customFormat="1" ht="18.75" spans="1:8">
      <c r="A112" s="139"/>
      <c r="B112" s="169">
        <v>110</v>
      </c>
      <c r="C112" s="11">
        <v>20212631</v>
      </c>
      <c r="D112" s="15">
        <v>0</v>
      </c>
      <c r="E112" s="15">
        <v>39</v>
      </c>
      <c r="F112" s="151">
        <f t="shared" si="2"/>
        <v>0</v>
      </c>
      <c r="G112" s="15">
        <f t="shared" si="3"/>
        <v>1</v>
      </c>
      <c r="H112" s="170"/>
    </row>
    <row r="113" s="167" customFormat="1" ht="18.75" spans="1:8">
      <c r="A113" s="139"/>
      <c r="B113" s="169">
        <v>111</v>
      </c>
      <c r="C113" s="11">
        <v>20212632</v>
      </c>
      <c r="D113" s="15">
        <v>0</v>
      </c>
      <c r="E113" s="15">
        <v>40</v>
      </c>
      <c r="F113" s="151">
        <f t="shared" si="2"/>
        <v>0</v>
      </c>
      <c r="G113" s="15">
        <f t="shared" si="3"/>
        <v>1</v>
      </c>
      <c r="H113" s="170"/>
    </row>
    <row r="114" s="167" customFormat="1" ht="18.75" spans="1:8">
      <c r="A114" s="139"/>
      <c r="B114" s="169">
        <v>112</v>
      </c>
      <c r="C114" s="11">
        <v>20212633</v>
      </c>
      <c r="D114" s="15">
        <v>0</v>
      </c>
      <c r="E114" s="15">
        <v>41</v>
      </c>
      <c r="F114" s="151">
        <f t="shared" si="2"/>
        <v>0</v>
      </c>
      <c r="G114" s="15">
        <f t="shared" si="3"/>
        <v>1</v>
      </c>
      <c r="H114" s="170"/>
    </row>
    <row r="115" s="167" customFormat="1" ht="18.75" spans="1:8">
      <c r="A115" s="139"/>
      <c r="B115" s="169">
        <v>113</v>
      </c>
      <c r="C115" s="11">
        <v>20212634</v>
      </c>
      <c r="D115" s="15">
        <v>0</v>
      </c>
      <c r="E115" s="15">
        <v>40</v>
      </c>
      <c r="F115" s="151">
        <f t="shared" ref="F115:F116" si="4">D115/E115</f>
        <v>0</v>
      </c>
      <c r="G115" s="15">
        <f t="shared" ref="G115" si="5">RANK(F115,$F$50:$F$115,1)</f>
        <v>1</v>
      </c>
      <c r="H115" s="170"/>
    </row>
    <row r="116" s="167" customFormat="1" ht="18.75" spans="1:8">
      <c r="A116" s="18" t="s">
        <v>4</v>
      </c>
      <c r="B116" s="169">
        <v>114</v>
      </c>
      <c r="C116" s="7">
        <v>20182731</v>
      </c>
      <c r="D116" s="7"/>
      <c r="E116" s="7">
        <v>30</v>
      </c>
      <c r="F116" s="151">
        <f t="shared" si="4"/>
        <v>0</v>
      </c>
      <c r="G116" s="15"/>
      <c r="H116" s="15" t="s">
        <v>27</v>
      </c>
    </row>
    <row r="117" s="167" customFormat="1" ht="18.75" spans="1:8">
      <c r="A117" s="154"/>
      <c r="B117" s="169">
        <v>115</v>
      </c>
      <c r="C117" s="7">
        <v>20182831</v>
      </c>
      <c r="D117" s="7"/>
      <c r="E117" s="7">
        <v>51</v>
      </c>
      <c r="F117" s="151">
        <f t="shared" ref="F117:F180" si="6">D117/E117</f>
        <v>0</v>
      </c>
      <c r="G117" s="15"/>
      <c r="H117" s="15" t="s">
        <v>27</v>
      </c>
    </row>
    <row r="118" s="167" customFormat="1" ht="18.75" spans="1:8">
      <c r="A118" s="154"/>
      <c r="B118" s="169">
        <v>116</v>
      </c>
      <c r="C118" s="7">
        <v>20182832</v>
      </c>
      <c r="D118" s="7"/>
      <c r="E118" s="7">
        <v>29</v>
      </c>
      <c r="F118" s="151">
        <f t="shared" si="6"/>
        <v>0</v>
      </c>
      <c r="G118" s="15"/>
      <c r="H118" s="15" t="s">
        <v>27</v>
      </c>
    </row>
    <row r="119" s="167" customFormat="1" ht="18.75" spans="1:8">
      <c r="A119" s="154"/>
      <c r="B119" s="169">
        <v>117</v>
      </c>
      <c r="C119" s="7">
        <v>20182833</v>
      </c>
      <c r="D119" s="7"/>
      <c r="E119" s="7">
        <v>31</v>
      </c>
      <c r="F119" s="151">
        <f t="shared" si="6"/>
        <v>0</v>
      </c>
      <c r="G119" s="15"/>
      <c r="H119" s="15" t="s">
        <v>27</v>
      </c>
    </row>
    <row r="120" s="167" customFormat="1" ht="18.75" spans="1:10">
      <c r="A120" s="154"/>
      <c r="B120" s="169">
        <v>118</v>
      </c>
      <c r="C120" s="7">
        <v>20182931</v>
      </c>
      <c r="D120" s="7"/>
      <c r="E120" s="7">
        <v>30</v>
      </c>
      <c r="F120" s="151">
        <f t="shared" si="6"/>
        <v>0</v>
      </c>
      <c r="G120" s="15"/>
      <c r="H120" s="15" t="s">
        <v>27</v>
      </c>
      <c r="J120" s="176"/>
    </row>
    <row r="121" s="167" customFormat="1" ht="18.75" spans="1:8">
      <c r="A121" s="154"/>
      <c r="B121" s="169">
        <v>119</v>
      </c>
      <c r="C121" s="7">
        <v>20182932</v>
      </c>
      <c r="D121" s="7"/>
      <c r="E121" s="7">
        <v>31</v>
      </c>
      <c r="F121" s="151">
        <f t="shared" si="6"/>
        <v>0</v>
      </c>
      <c r="G121" s="15"/>
      <c r="H121" s="15" t="s">
        <v>27</v>
      </c>
    </row>
    <row r="122" s="167" customFormat="1" ht="18.75" spans="1:8">
      <c r="A122" s="154"/>
      <c r="B122" s="169">
        <v>120</v>
      </c>
      <c r="C122" s="7">
        <v>20183031</v>
      </c>
      <c r="D122" s="7"/>
      <c r="E122" s="7">
        <v>44</v>
      </c>
      <c r="F122" s="151">
        <f t="shared" si="6"/>
        <v>0</v>
      </c>
      <c r="G122" s="15"/>
      <c r="H122" s="15" t="s">
        <v>27</v>
      </c>
    </row>
    <row r="123" s="167" customFormat="1" ht="18.75" spans="1:8">
      <c r="A123" s="154"/>
      <c r="B123" s="169">
        <v>121</v>
      </c>
      <c r="C123" s="7">
        <v>20183032</v>
      </c>
      <c r="D123" s="7"/>
      <c r="E123" s="7">
        <v>44</v>
      </c>
      <c r="F123" s="151">
        <f t="shared" si="6"/>
        <v>0</v>
      </c>
      <c r="G123" s="15"/>
      <c r="H123" s="15" t="s">
        <v>27</v>
      </c>
    </row>
    <row r="124" s="167" customFormat="1" ht="18.75" spans="1:8">
      <c r="A124" s="154"/>
      <c r="B124" s="169">
        <v>122</v>
      </c>
      <c r="C124" s="7">
        <v>20183033</v>
      </c>
      <c r="D124" s="7"/>
      <c r="E124" s="7">
        <v>43</v>
      </c>
      <c r="F124" s="151">
        <f t="shared" si="6"/>
        <v>0</v>
      </c>
      <c r="G124" s="15"/>
      <c r="H124" s="15" t="s">
        <v>27</v>
      </c>
    </row>
    <row r="125" s="167" customFormat="1" ht="18.75" spans="1:8">
      <c r="A125" s="154"/>
      <c r="B125" s="169">
        <v>123</v>
      </c>
      <c r="C125" s="7">
        <v>20183034</v>
      </c>
      <c r="D125" s="7"/>
      <c r="E125" s="7">
        <v>44</v>
      </c>
      <c r="F125" s="151">
        <f t="shared" si="6"/>
        <v>0</v>
      </c>
      <c r="G125" s="15"/>
      <c r="H125" s="15" t="s">
        <v>27</v>
      </c>
    </row>
    <row r="126" s="167" customFormat="1" ht="18.75" spans="1:8">
      <c r="A126" s="154"/>
      <c r="B126" s="169">
        <v>124</v>
      </c>
      <c r="C126" s="7">
        <v>20183035</v>
      </c>
      <c r="D126" s="7"/>
      <c r="E126" s="7">
        <v>48</v>
      </c>
      <c r="F126" s="151">
        <f t="shared" si="6"/>
        <v>0</v>
      </c>
      <c r="G126" s="15"/>
      <c r="H126" s="15" t="s">
        <v>27</v>
      </c>
    </row>
    <row r="127" s="167" customFormat="1" ht="18.75" spans="1:8">
      <c r="A127" s="154"/>
      <c r="B127" s="169">
        <v>125</v>
      </c>
      <c r="C127" s="7">
        <v>20183036</v>
      </c>
      <c r="D127" s="7"/>
      <c r="E127" s="7">
        <v>45</v>
      </c>
      <c r="F127" s="151">
        <f t="shared" si="6"/>
        <v>0</v>
      </c>
      <c r="G127" s="15"/>
      <c r="H127" s="15" t="s">
        <v>27</v>
      </c>
    </row>
    <row r="128" s="167" customFormat="1" ht="18.75" spans="1:8">
      <c r="A128" s="154"/>
      <c r="B128" s="169">
        <v>126</v>
      </c>
      <c r="C128" s="7">
        <v>20183037</v>
      </c>
      <c r="D128" s="7"/>
      <c r="E128" s="7">
        <v>45</v>
      </c>
      <c r="F128" s="151">
        <f t="shared" si="6"/>
        <v>0</v>
      </c>
      <c r="G128" s="15"/>
      <c r="H128" s="15" t="s">
        <v>27</v>
      </c>
    </row>
    <row r="129" s="167" customFormat="1" ht="18.75" spans="1:8">
      <c r="A129" s="154"/>
      <c r="B129" s="169">
        <v>127</v>
      </c>
      <c r="C129" s="7">
        <v>20183038</v>
      </c>
      <c r="D129" s="7"/>
      <c r="E129" s="7">
        <v>44</v>
      </c>
      <c r="F129" s="151">
        <f t="shared" si="6"/>
        <v>0</v>
      </c>
      <c r="G129" s="15"/>
      <c r="H129" s="15" t="s">
        <v>27</v>
      </c>
    </row>
    <row r="130" s="167" customFormat="1" ht="18.75" spans="1:8">
      <c r="A130" s="154"/>
      <c r="B130" s="169">
        <v>128</v>
      </c>
      <c r="C130" s="7">
        <v>20183631</v>
      </c>
      <c r="D130" s="7"/>
      <c r="E130" s="7">
        <v>32</v>
      </c>
      <c r="F130" s="151">
        <f t="shared" si="6"/>
        <v>0</v>
      </c>
      <c r="G130" s="15"/>
      <c r="H130" s="15" t="s">
        <v>27</v>
      </c>
    </row>
    <row r="131" s="167" customFormat="1" ht="18.75" spans="1:8">
      <c r="A131" s="154"/>
      <c r="B131" s="169">
        <v>129</v>
      </c>
      <c r="C131" s="7">
        <v>20183632</v>
      </c>
      <c r="D131" s="7"/>
      <c r="E131" s="7">
        <v>30</v>
      </c>
      <c r="F131" s="151">
        <f t="shared" si="6"/>
        <v>0</v>
      </c>
      <c r="G131" s="15"/>
      <c r="H131" s="15" t="s">
        <v>27</v>
      </c>
    </row>
    <row r="132" s="167" customFormat="1" ht="18.75" spans="1:8">
      <c r="A132" s="154"/>
      <c r="B132" s="169">
        <v>130</v>
      </c>
      <c r="C132" s="7">
        <v>20183633</v>
      </c>
      <c r="D132" s="7"/>
      <c r="E132" s="7">
        <v>35</v>
      </c>
      <c r="F132" s="151">
        <f t="shared" si="6"/>
        <v>0</v>
      </c>
      <c r="G132" s="15"/>
      <c r="H132" s="15" t="s">
        <v>27</v>
      </c>
    </row>
    <row r="133" s="167" customFormat="1" ht="18.75" spans="1:8">
      <c r="A133" s="154"/>
      <c r="B133" s="169">
        <v>131</v>
      </c>
      <c r="C133" s="7">
        <v>20183634</v>
      </c>
      <c r="D133" s="7"/>
      <c r="E133" s="7">
        <v>38</v>
      </c>
      <c r="F133" s="151">
        <f t="shared" si="6"/>
        <v>0</v>
      </c>
      <c r="G133" s="15"/>
      <c r="H133" s="15" t="s">
        <v>27</v>
      </c>
    </row>
    <row r="134" s="167" customFormat="1" ht="18.75" spans="1:8">
      <c r="A134" s="154"/>
      <c r="B134" s="169">
        <v>132</v>
      </c>
      <c r="C134" s="7">
        <v>20183635</v>
      </c>
      <c r="D134" s="7"/>
      <c r="E134" s="7">
        <v>31</v>
      </c>
      <c r="F134" s="151">
        <f t="shared" si="6"/>
        <v>0</v>
      </c>
      <c r="G134" s="15"/>
      <c r="H134" s="15" t="s">
        <v>27</v>
      </c>
    </row>
    <row r="135" s="167" customFormat="1" ht="18.75" spans="1:8">
      <c r="A135" s="154"/>
      <c r="B135" s="169">
        <v>133</v>
      </c>
      <c r="C135" s="7">
        <v>20192731</v>
      </c>
      <c r="D135" s="7">
        <v>0</v>
      </c>
      <c r="E135" s="7">
        <v>30</v>
      </c>
      <c r="F135" s="151">
        <f t="shared" si="6"/>
        <v>0</v>
      </c>
      <c r="G135" s="15">
        <f>RANK(F135,$F$116:$F$196,1)</f>
        <v>1</v>
      </c>
      <c r="H135" s="15"/>
    </row>
    <row r="136" s="167" customFormat="1" ht="18.75" spans="1:8">
      <c r="A136" s="154"/>
      <c r="B136" s="169">
        <v>134</v>
      </c>
      <c r="C136" s="7">
        <v>20192831</v>
      </c>
      <c r="D136" s="7">
        <v>0</v>
      </c>
      <c r="E136" s="7">
        <v>47</v>
      </c>
      <c r="F136" s="151">
        <f t="shared" si="6"/>
        <v>0</v>
      </c>
      <c r="G136" s="15">
        <f t="shared" ref="G136:G196" si="7">RANK(F136,$F$116:$F$196,1)</f>
        <v>1</v>
      </c>
      <c r="H136" s="15"/>
    </row>
    <row r="137" s="167" customFormat="1" ht="18.75" spans="1:8">
      <c r="A137" s="154"/>
      <c r="B137" s="169">
        <v>135</v>
      </c>
      <c r="C137" s="7">
        <v>20192832</v>
      </c>
      <c r="D137" s="7">
        <v>0</v>
      </c>
      <c r="E137" s="7">
        <v>29</v>
      </c>
      <c r="F137" s="151">
        <f t="shared" si="6"/>
        <v>0</v>
      </c>
      <c r="G137" s="15">
        <f t="shared" si="7"/>
        <v>1</v>
      </c>
      <c r="H137" s="15"/>
    </row>
    <row r="138" s="167" customFormat="1" ht="18.75" spans="1:8">
      <c r="A138" s="154"/>
      <c r="B138" s="169">
        <v>136</v>
      </c>
      <c r="C138" s="7">
        <v>20192833</v>
      </c>
      <c r="D138" s="7">
        <v>0</v>
      </c>
      <c r="E138" s="7">
        <v>32</v>
      </c>
      <c r="F138" s="151">
        <f t="shared" si="6"/>
        <v>0</v>
      </c>
      <c r="G138" s="15">
        <f t="shared" si="7"/>
        <v>1</v>
      </c>
      <c r="H138" s="15"/>
    </row>
    <row r="139" s="167" customFormat="1" ht="18.75" spans="1:8">
      <c r="A139" s="154"/>
      <c r="B139" s="169">
        <v>137</v>
      </c>
      <c r="C139" s="7">
        <v>20192931</v>
      </c>
      <c r="D139" s="7">
        <v>0</v>
      </c>
      <c r="E139" s="7">
        <v>31</v>
      </c>
      <c r="F139" s="151">
        <f t="shared" si="6"/>
        <v>0</v>
      </c>
      <c r="G139" s="15">
        <f t="shared" si="7"/>
        <v>1</v>
      </c>
      <c r="H139" s="15"/>
    </row>
    <row r="140" s="167" customFormat="1" ht="18.75" spans="1:8">
      <c r="A140" s="154"/>
      <c r="B140" s="169">
        <v>138</v>
      </c>
      <c r="C140" s="7">
        <v>20192932</v>
      </c>
      <c r="D140" s="7">
        <v>0</v>
      </c>
      <c r="E140" s="7">
        <v>29</v>
      </c>
      <c r="F140" s="151">
        <f t="shared" si="6"/>
        <v>0</v>
      </c>
      <c r="G140" s="15">
        <f t="shared" si="7"/>
        <v>1</v>
      </c>
      <c r="H140" s="15"/>
    </row>
    <row r="141" s="167" customFormat="1" ht="18.75" spans="1:8">
      <c r="A141" s="154"/>
      <c r="B141" s="169">
        <v>139</v>
      </c>
      <c r="C141" s="7">
        <v>20193031</v>
      </c>
      <c r="D141" s="7">
        <v>0</v>
      </c>
      <c r="E141" s="7">
        <v>45</v>
      </c>
      <c r="F141" s="151">
        <f t="shared" si="6"/>
        <v>0</v>
      </c>
      <c r="G141" s="15">
        <f t="shared" si="7"/>
        <v>1</v>
      </c>
      <c r="H141" s="15"/>
    </row>
    <row r="142" s="167" customFormat="1" ht="18.75" spans="1:8">
      <c r="A142" s="154"/>
      <c r="B142" s="169">
        <v>140</v>
      </c>
      <c r="C142" s="7">
        <v>20193032</v>
      </c>
      <c r="D142" s="7">
        <v>0</v>
      </c>
      <c r="E142" s="7">
        <v>47</v>
      </c>
      <c r="F142" s="151">
        <f t="shared" si="6"/>
        <v>0</v>
      </c>
      <c r="G142" s="15">
        <f t="shared" si="7"/>
        <v>1</v>
      </c>
      <c r="H142" s="15"/>
    </row>
    <row r="143" s="167" customFormat="1" ht="18.75" spans="1:8">
      <c r="A143" s="154"/>
      <c r="B143" s="169">
        <v>141</v>
      </c>
      <c r="C143" s="7">
        <v>20193033</v>
      </c>
      <c r="D143" s="7">
        <v>0</v>
      </c>
      <c r="E143" s="7">
        <v>46</v>
      </c>
      <c r="F143" s="151">
        <f t="shared" si="6"/>
        <v>0</v>
      </c>
      <c r="G143" s="15">
        <f t="shared" si="7"/>
        <v>1</v>
      </c>
      <c r="H143" s="15"/>
    </row>
    <row r="144" s="167" customFormat="1" ht="18.75" spans="1:8">
      <c r="A144" s="154"/>
      <c r="B144" s="169">
        <v>142</v>
      </c>
      <c r="C144" s="7">
        <v>20193034</v>
      </c>
      <c r="D144" s="7">
        <v>0</v>
      </c>
      <c r="E144" s="7">
        <v>43</v>
      </c>
      <c r="F144" s="151">
        <f t="shared" si="6"/>
        <v>0</v>
      </c>
      <c r="G144" s="15">
        <f t="shared" si="7"/>
        <v>1</v>
      </c>
      <c r="H144" s="15"/>
    </row>
    <row r="145" s="167" customFormat="1" ht="18.75" spans="1:8">
      <c r="A145" s="154"/>
      <c r="B145" s="169">
        <v>143</v>
      </c>
      <c r="C145" s="7">
        <v>20193035</v>
      </c>
      <c r="D145" s="7">
        <v>0</v>
      </c>
      <c r="E145" s="7">
        <v>43</v>
      </c>
      <c r="F145" s="151">
        <f t="shared" si="6"/>
        <v>0</v>
      </c>
      <c r="G145" s="15">
        <f t="shared" si="7"/>
        <v>1</v>
      </c>
      <c r="H145" s="15"/>
    </row>
    <row r="146" s="167" customFormat="1" ht="18.75" spans="1:8">
      <c r="A146" s="154"/>
      <c r="B146" s="169">
        <v>144</v>
      </c>
      <c r="C146" s="7">
        <v>20193036</v>
      </c>
      <c r="D146" s="7">
        <v>0</v>
      </c>
      <c r="E146" s="7">
        <v>46</v>
      </c>
      <c r="F146" s="151">
        <f t="shared" si="6"/>
        <v>0</v>
      </c>
      <c r="G146" s="15">
        <f t="shared" si="7"/>
        <v>1</v>
      </c>
      <c r="H146" s="15"/>
    </row>
    <row r="147" s="167" customFormat="1" ht="18.75" spans="1:8">
      <c r="A147" s="154"/>
      <c r="B147" s="169">
        <v>145</v>
      </c>
      <c r="C147" s="7">
        <v>20193037</v>
      </c>
      <c r="D147" s="7">
        <v>0</v>
      </c>
      <c r="E147" s="7">
        <v>43</v>
      </c>
      <c r="F147" s="151">
        <f t="shared" si="6"/>
        <v>0</v>
      </c>
      <c r="G147" s="15">
        <f t="shared" si="7"/>
        <v>1</v>
      </c>
      <c r="H147" s="15"/>
    </row>
    <row r="148" s="167" customFormat="1" ht="18.75" spans="1:8">
      <c r="A148" s="154"/>
      <c r="B148" s="169">
        <v>146</v>
      </c>
      <c r="C148" s="7">
        <v>20193038</v>
      </c>
      <c r="D148" s="7">
        <v>0</v>
      </c>
      <c r="E148" s="7">
        <v>43</v>
      </c>
      <c r="F148" s="151">
        <f t="shared" si="6"/>
        <v>0</v>
      </c>
      <c r="G148" s="15">
        <f t="shared" si="7"/>
        <v>1</v>
      </c>
      <c r="H148" s="15"/>
    </row>
    <row r="149" s="167" customFormat="1" ht="18.75" spans="1:8">
      <c r="A149" s="154"/>
      <c r="B149" s="169">
        <v>147</v>
      </c>
      <c r="C149" s="7">
        <v>20193631</v>
      </c>
      <c r="D149" s="7">
        <v>0</v>
      </c>
      <c r="E149" s="7">
        <v>30</v>
      </c>
      <c r="F149" s="151">
        <f t="shared" si="6"/>
        <v>0</v>
      </c>
      <c r="G149" s="15">
        <f t="shared" si="7"/>
        <v>1</v>
      </c>
      <c r="H149" s="15"/>
    </row>
    <row r="150" s="167" customFormat="1" ht="18.75" spans="1:8">
      <c r="A150" s="154"/>
      <c r="B150" s="169">
        <v>148</v>
      </c>
      <c r="C150" s="7">
        <v>20193632</v>
      </c>
      <c r="D150" s="7">
        <v>0</v>
      </c>
      <c r="E150" s="7">
        <v>32</v>
      </c>
      <c r="F150" s="151">
        <f t="shared" si="6"/>
        <v>0</v>
      </c>
      <c r="G150" s="15">
        <f t="shared" si="7"/>
        <v>1</v>
      </c>
      <c r="H150" s="15"/>
    </row>
    <row r="151" s="167" customFormat="1" ht="18.75" spans="1:8">
      <c r="A151" s="154"/>
      <c r="B151" s="169">
        <v>149</v>
      </c>
      <c r="C151" s="7">
        <v>20193633</v>
      </c>
      <c r="D151" s="7">
        <v>0</v>
      </c>
      <c r="E151" s="7">
        <v>37</v>
      </c>
      <c r="F151" s="151">
        <f t="shared" si="6"/>
        <v>0</v>
      </c>
      <c r="G151" s="15">
        <f t="shared" si="7"/>
        <v>1</v>
      </c>
      <c r="H151" s="15"/>
    </row>
    <row r="152" s="167" customFormat="1" ht="18.75" spans="1:8">
      <c r="A152" s="154"/>
      <c r="B152" s="169">
        <v>150</v>
      </c>
      <c r="C152" s="7">
        <v>20193634</v>
      </c>
      <c r="D152" s="7">
        <v>0</v>
      </c>
      <c r="E152" s="7">
        <v>38</v>
      </c>
      <c r="F152" s="151">
        <f t="shared" si="6"/>
        <v>0</v>
      </c>
      <c r="G152" s="15">
        <f t="shared" si="7"/>
        <v>1</v>
      </c>
      <c r="H152" s="15"/>
    </row>
    <row r="153" s="167" customFormat="1" ht="18.75" spans="1:8">
      <c r="A153" s="154"/>
      <c r="B153" s="169">
        <v>151</v>
      </c>
      <c r="C153" s="7">
        <v>20193635</v>
      </c>
      <c r="D153" s="7">
        <v>0</v>
      </c>
      <c r="E153" s="7">
        <v>32</v>
      </c>
      <c r="F153" s="151">
        <f t="shared" si="6"/>
        <v>0</v>
      </c>
      <c r="G153" s="15">
        <f t="shared" si="7"/>
        <v>1</v>
      </c>
      <c r="H153" s="15"/>
    </row>
    <row r="154" s="167" customFormat="1" ht="18.75" spans="1:8">
      <c r="A154" s="154"/>
      <c r="B154" s="169">
        <v>152</v>
      </c>
      <c r="C154" s="7">
        <v>20202731</v>
      </c>
      <c r="D154" s="7">
        <v>0</v>
      </c>
      <c r="E154" s="7">
        <v>27</v>
      </c>
      <c r="F154" s="151">
        <f t="shared" si="6"/>
        <v>0</v>
      </c>
      <c r="G154" s="15">
        <f t="shared" si="7"/>
        <v>1</v>
      </c>
      <c r="H154" s="155"/>
    </row>
    <row r="155" s="167" customFormat="1" ht="18.75" spans="1:8">
      <c r="A155" s="154"/>
      <c r="B155" s="169">
        <v>153</v>
      </c>
      <c r="C155" s="7">
        <v>20202831</v>
      </c>
      <c r="D155" s="7">
        <v>0</v>
      </c>
      <c r="E155" s="7">
        <v>47</v>
      </c>
      <c r="F155" s="151">
        <f t="shared" si="6"/>
        <v>0</v>
      </c>
      <c r="G155" s="15">
        <f t="shared" si="7"/>
        <v>1</v>
      </c>
      <c r="H155" s="155"/>
    </row>
    <row r="156" s="167" customFormat="1" ht="18.75" spans="1:8">
      <c r="A156" s="154"/>
      <c r="B156" s="169">
        <v>154</v>
      </c>
      <c r="C156" s="7">
        <v>20202832</v>
      </c>
      <c r="D156" s="7">
        <v>0</v>
      </c>
      <c r="E156" s="7">
        <v>27</v>
      </c>
      <c r="F156" s="151">
        <f t="shared" si="6"/>
        <v>0</v>
      </c>
      <c r="G156" s="15">
        <f t="shared" si="7"/>
        <v>1</v>
      </c>
      <c r="H156" s="155"/>
    </row>
    <row r="157" s="167" customFormat="1" ht="18.75" spans="1:8">
      <c r="A157" s="154"/>
      <c r="B157" s="169">
        <v>155</v>
      </c>
      <c r="C157" s="7">
        <v>20202833</v>
      </c>
      <c r="D157" s="7">
        <v>0</v>
      </c>
      <c r="E157" s="7">
        <v>23</v>
      </c>
      <c r="F157" s="151">
        <f t="shared" si="6"/>
        <v>0</v>
      </c>
      <c r="G157" s="15">
        <f t="shared" si="7"/>
        <v>1</v>
      </c>
      <c r="H157" s="155"/>
    </row>
    <row r="158" s="167" customFormat="1" ht="18.75" spans="1:8">
      <c r="A158" s="154"/>
      <c r="B158" s="169">
        <v>156</v>
      </c>
      <c r="C158" s="7">
        <v>20202841</v>
      </c>
      <c r="D158" s="7"/>
      <c r="E158" s="7">
        <v>30</v>
      </c>
      <c r="F158" s="151">
        <f t="shared" si="6"/>
        <v>0</v>
      </c>
      <c r="G158" s="15"/>
      <c r="H158" s="15" t="s">
        <v>27</v>
      </c>
    </row>
    <row r="159" s="167" customFormat="1" ht="18.75" spans="1:8">
      <c r="A159" s="154"/>
      <c r="B159" s="169">
        <v>157</v>
      </c>
      <c r="C159" s="7">
        <v>20202842</v>
      </c>
      <c r="D159" s="7"/>
      <c r="E159" s="7">
        <v>32</v>
      </c>
      <c r="F159" s="151">
        <f t="shared" si="6"/>
        <v>0</v>
      </c>
      <c r="G159" s="15"/>
      <c r="H159" s="15" t="s">
        <v>27</v>
      </c>
    </row>
    <row r="160" s="167" customFormat="1" ht="18.75" spans="1:8">
      <c r="A160" s="154"/>
      <c r="B160" s="169">
        <v>158</v>
      </c>
      <c r="C160" s="7">
        <v>20202843</v>
      </c>
      <c r="D160" s="7"/>
      <c r="E160" s="7">
        <v>31</v>
      </c>
      <c r="F160" s="151">
        <f t="shared" si="6"/>
        <v>0</v>
      </c>
      <c r="G160" s="15"/>
      <c r="H160" s="15" t="s">
        <v>27</v>
      </c>
    </row>
    <row r="161" s="167" customFormat="1" ht="18.75" spans="1:8">
      <c r="A161" s="154"/>
      <c r="B161" s="169">
        <v>159</v>
      </c>
      <c r="C161" s="7">
        <v>20202844</v>
      </c>
      <c r="D161" s="7"/>
      <c r="E161" s="7">
        <v>29</v>
      </c>
      <c r="F161" s="151">
        <f t="shared" si="6"/>
        <v>0</v>
      </c>
      <c r="G161" s="15"/>
      <c r="H161" s="15" t="s">
        <v>27</v>
      </c>
    </row>
    <row r="162" s="167" customFormat="1" ht="18.75" spans="1:8">
      <c r="A162" s="154"/>
      <c r="B162" s="169">
        <v>160</v>
      </c>
      <c r="C162" s="7">
        <v>20202931</v>
      </c>
      <c r="D162" s="7">
        <v>0</v>
      </c>
      <c r="E162" s="7">
        <v>31</v>
      </c>
      <c r="F162" s="151">
        <f t="shared" si="6"/>
        <v>0</v>
      </c>
      <c r="G162" s="15">
        <f t="shared" si="7"/>
        <v>1</v>
      </c>
      <c r="H162" s="155"/>
    </row>
    <row r="163" s="167" customFormat="1" ht="18.75" spans="1:8">
      <c r="A163" s="154"/>
      <c r="B163" s="169">
        <v>161</v>
      </c>
      <c r="C163" s="7">
        <v>20202932</v>
      </c>
      <c r="D163" s="7">
        <v>0</v>
      </c>
      <c r="E163" s="7">
        <v>24</v>
      </c>
      <c r="F163" s="151">
        <f t="shared" si="6"/>
        <v>0</v>
      </c>
      <c r="G163" s="15">
        <f t="shared" si="7"/>
        <v>1</v>
      </c>
      <c r="H163" s="155"/>
    </row>
    <row r="164" s="167" customFormat="1" ht="18.75" spans="1:8">
      <c r="A164" s="154"/>
      <c r="B164" s="169">
        <v>162</v>
      </c>
      <c r="C164" s="7">
        <v>20202933</v>
      </c>
      <c r="D164" s="7">
        <v>0</v>
      </c>
      <c r="E164" s="7">
        <v>29</v>
      </c>
      <c r="F164" s="151">
        <f t="shared" si="6"/>
        <v>0</v>
      </c>
      <c r="G164" s="15">
        <f t="shared" si="7"/>
        <v>1</v>
      </c>
      <c r="H164" s="155"/>
    </row>
    <row r="165" s="167" customFormat="1" ht="18.75" spans="1:8">
      <c r="A165" s="154"/>
      <c r="B165" s="169">
        <v>163</v>
      </c>
      <c r="C165" s="7">
        <v>20203031</v>
      </c>
      <c r="D165" s="7">
        <v>0</v>
      </c>
      <c r="E165" s="7">
        <v>51</v>
      </c>
      <c r="F165" s="151">
        <f t="shared" si="6"/>
        <v>0</v>
      </c>
      <c r="G165" s="15">
        <f t="shared" si="7"/>
        <v>1</v>
      </c>
      <c r="H165" s="155"/>
    </row>
    <row r="166" s="167" customFormat="1" ht="18.75" spans="1:8">
      <c r="A166" s="154"/>
      <c r="B166" s="169">
        <v>164</v>
      </c>
      <c r="C166" s="7">
        <v>20203032</v>
      </c>
      <c r="D166" s="7">
        <v>0</v>
      </c>
      <c r="E166" s="7">
        <v>52</v>
      </c>
      <c r="F166" s="151">
        <f t="shared" si="6"/>
        <v>0</v>
      </c>
      <c r="G166" s="15">
        <f t="shared" si="7"/>
        <v>1</v>
      </c>
      <c r="H166" s="155"/>
    </row>
    <row r="167" s="167" customFormat="1" ht="18.75" spans="1:8">
      <c r="A167" s="154"/>
      <c r="B167" s="169">
        <v>165</v>
      </c>
      <c r="C167" s="7">
        <v>20203033</v>
      </c>
      <c r="D167" s="7">
        <v>0</v>
      </c>
      <c r="E167" s="7">
        <v>48</v>
      </c>
      <c r="F167" s="151">
        <f t="shared" si="6"/>
        <v>0</v>
      </c>
      <c r="G167" s="15">
        <f t="shared" si="7"/>
        <v>1</v>
      </c>
      <c r="H167" s="155"/>
    </row>
    <row r="168" s="167" customFormat="1" ht="18.75" spans="1:8">
      <c r="A168" s="154"/>
      <c r="B168" s="169">
        <v>166</v>
      </c>
      <c r="C168" s="7">
        <v>20203034</v>
      </c>
      <c r="D168" s="7">
        <v>0</v>
      </c>
      <c r="E168" s="7">
        <v>49</v>
      </c>
      <c r="F168" s="151">
        <f t="shared" si="6"/>
        <v>0</v>
      </c>
      <c r="G168" s="15">
        <f t="shared" si="7"/>
        <v>1</v>
      </c>
      <c r="H168" s="155"/>
    </row>
    <row r="169" s="167" customFormat="1" ht="18.75" spans="1:8">
      <c r="A169" s="154"/>
      <c r="B169" s="169">
        <v>167</v>
      </c>
      <c r="C169" s="7">
        <v>20203035</v>
      </c>
      <c r="D169" s="7">
        <v>0</v>
      </c>
      <c r="E169" s="7">
        <v>50</v>
      </c>
      <c r="F169" s="151">
        <f t="shared" si="6"/>
        <v>0</v>
      </c>
      <c r="G169" s="15">
        <f t="shared" si="7"/>
        <v>1</v>
      </c>
      <c r="H169" s="155"/>
    </row>
    <row r="170" s="167" customFormat="1" ht="18.75" spans="1:8">
      <c r="A170" s="154"/>
      <c r="B170" s="169">
        <v>168</v>
      </c>
      <c r="C170" s="7">
        <v>20203036</v>
      </c>
      <c r="D170" s="7">
        <v>0</v>
      </c>
      <c r="E170" s="7">
        <v>51</v>
      </c>
      <c r="F170" s="151">
        <f t="shared" si="6"/>
        <v>0</v>
      </c>
      <c r="G170" s="15">
        <f t="shared" si="7"/>
        <v>1</v>
      </c>
      <c r="H170" s="155"/>
    </row>
    <row r="171" s="167" customFormat="1" ht="18.75" spans="1:8">
      <c r="A171" s="154"/>
      <c r="B171" s="169">
        <v>169</v>
      </c>
      <c r="C171" s="7">
        <v>20203631</v>
      </c>
      <c r="D171" s="7">
        <v>0</v>
      </c>
      <c r="E171" s="7">
        <v>32</v>
      </c>
      <c r="F171" s="151">
        <f t="shared" si="6"/>
        <v>0</v>
      </c>
      <c r="G171" s="15">
        <f t="shared" si="7"/>
        <v>1</v>
      </c>
      <c r="H171" s="155"/>
    </row>
    <row r="172" s="167" customFormat="1" ht="18.75" spans="1:8">
      <c r="A172" s="154"/>
      <c r="B172" s="169">
        <v>170</v>
      </c>
      <c r="C172" s="7">
        <v>20203632</v>
      </c>
      <c r="D172" s="7">
        <v>0</v>
      </c>
      <c r="E172" s="7">
        <v>32</v>
      </c>
      <c r="F172" s="151">
        <f t="shared" si="6"/>
        <v>0</v>
      </c>
      <c r="G172" s="15">
        <f t="shared" si="7"/>
        <v>1</v>
      </c>
      <c r="H172" s="155"/>
    </row>
    <row r="173" s="167" customFormat="1" ht="18.75" spans="1:8">
      <c r="A173" s="154"/>
      <c r="B173" s="169">
        <v>171</v>
      </c>
      <c r="C173" s="7">
        <v>20203633</v>
      </c>
      <c r="D173" s="7">
        <v>0</v>
      </c>
      <c r="E173" s="7">
        <v>33</v>
      </c>
      <c r="F173" s="151">
        <f t="shared" si="6"/>
        <v>0</v>
      </c>
      <c r="G173" s="15">
        <f t="shared" si="7"/>
        <v>1</v>
      </c>
      <c r="H173" s="155"/>
    </row>
    <row r="174" s="167" customFormat="1" ht="18.75" spans="1:8">
      <c r="A174" s="154"/>
      <c r="B174" s="169">
        <v>172</v>
      </c>
      <c r="C174" s="7">
        <v>20203634</v>
      </c>
      <c r="D174" s="7">
        <v>0</v>
      </c>
      <c r="E174" s="7">
        <v>30</v>
      </c>
      <c r="F174" s="151">
        <f t="shared" si="6"/>
        <v>0</v>
      </c>
      <c r="G174" s="15">
        <f t="shared" si="7"/>
        <v>1</v>
      </c>
      <c r="H174" s="155"/>
    </row>
    <row r="175" s="167" customFormat="1" ht="18.75" spans="1:8">
      <c r="A175" s="154"/>
      <c r="B175" s="169">
        <v>173</v>
      </c>
      <c r="C175" s="7">
        <v>20203635</v>
      </c>
      <c r="D175" s="7">
        <v>0</v>
      </c>
      <c r="E175" s="7">
        <v>35</v>
      </c>
      <c r="F175" s="151">
        <f t="shared" si="6"/>
        <v>0</v>
      </c>
      <c r="G175" s="15">
        <f t="shared" si="7"/>
        <v>1</v>
      </c>
      <c r="H175" s="155"/>
    </row>
    <row r="176" s="167" customFormat="1" ht="18.75" spans="1:8">
      <c r="A176" s="154"/>
      <c r="B176" s="169">
        <v>174</v>
      </c>
      <c r="C176" s="7">
        <v>20203641</v>
      </c>
      <c r="D176" s="7"/>
      <c r="E176" s="7">
        <v>42</v>
      </c>
      <c r="F176" s="151">
        <f t="shared" si="6"/>
        <v>0</v>
      </c>
      <c r="G176" s="15"/>
      <c r="H176" s="15" t="s">
        <v>27</v>
      </c>
    </row>
    <row r="177" s="167" customFormat="1" ht="18.75" spans="1:8">
      <c r="A177" s="154"/>
      <c r="B177" s="169">
        <v>175</v>
      </c>
      <c r="C177" s="7">
        <v>20212731</v>
      </c>
      <c r="D177" s="7">
        <v>0</v>
      </c>
      <c r="E177" s="7">
        <v>40</v>
      </c>
      <c r="F177" s="151">
        <f t="shared" si="6"/>
        <v>0</v>
      </c>
      <c r="G177" s="15">
        <f t="shared" si="7"/>
        <v>1</v>
      </c>
      <c r="H177" s="15"/>
    </row>
    <row r="178" s="167" customFormat="1" ht="18.75" spans="1:8">
      <c r="A178" s="154"/>
      <c r="B178" s="169">
        <v>176</v>
      </c>
      <c r="C178" s="7">
        <v>20212831</v>
      </c>
      <c r="D178" s="7">
        <v>0</v>
      </c>
      <c r="E178" s="7">
        <v>41</v>
      </c>
      <c r="F178" s="151">
        <f t="shared" si="6"/>
        <v>0</v>
      </c>
      <c r="G178" s="15">
        <f t="shared" si="7"/>
        <v>1</v>
      </c>
      <c r="H178" s="15"/>
    </row>
    <row r="179" s="167" customFormat="1" ht="18.75" spans="1:8">
      <c r="A179" s="154"/>
      <c r="B179" s="169">
        <v>177</v>
      </c>
      <c r="C179" s="7">
        <v>20212832</v>
      </c>
      <c r="D179" s="7">
        <v>0</v>
      </c>
      <c r="E179" s="7">
        <v>41</v>
      </c>
      <c r="F179" s="151">
        <f t="shared" si="6"/>
        <v>0</v>
      </c>
      <c r="G179" s="15">
        <f t="shared" si="7"/>
        <v>1</v>
      </c>
      <c r="H179" s="15"/>
    </row>
    <row r="180" s="167" customFormat="1" ht="18.75" spans="1:8">
      <c r="A180" s="154"/>
      <c r="B180" s="169">
        <v>178</v>
      </c>
      <c r="C180" s="7">
        <v>20212841</v>
      </c>
      <c r="D180" s="7">
        <v>0</v>
      </c>
      <c r="E180" s="7">
        <v>45</v>
      </c>
      <c r="F180" s="151">
        <f t="shared" si="6"/>
        <v>0</v>
      </c>
      <c r="G180" s="15">
        <f t="shared" si="7"/>
        <v>1</v>
      </c>
      <c r="H180" s="15"/>
    </row>
    <row r="181" s="167" customFormat="1" ht="18.75" spans="1:8">
      <c r="A181" s="154"/>
      <c r="B181" s="169">
        <v>179</v>
      </c>
      <c r="C181" s="7">
        <v>20212842</v>
      </c>
      <c r="D181" s="7">
        <v>0</v>
      </c>
      <c r="E181" s="7">
        <v>46</v>
      </c>
      <c r="F181" s="151">
        <f t="shared" ref="F181:F197" si="8">D181/E181</f>
        <v>0</v>
      </c>
      <c r="G181" s="15">
        <f t="shared" si="7"/>
        <v>1</v>
      </c>
      <c r="H181" s="15"/>
    </row>
    <row r="182" s="167" customFormat="1" ht="18.75" spans="1:8">
      <c r="A182" s="154"/>
      <c r="B182" s="169">
        <v>180</v>
      </c>
      <c r="C182" s="7">
        <v>20212843</v>
      </c>
      <c r="D182" s="7">
        <v>0</v>
      </c>
      <c r="E182" s="7">
        <v>44</v>
      </c>
      <c r="F182" s="151">
        <f t="shared" si="8"/>
        <v>0</v>
      </c>
      <c r="G182" s="15">
        <f t="shared" si="7"/>
        <v>1</v>
      </c>
      <c r="H182" s="15"/>
    </row>
    <row r="183" s="167" customFormat="1" ht="18.75" spans="1:8">
      <c r="A183" s="154"/>
      <c r="B183" s="169">
        <v>181</v>
      </c>
      <c r="C183" s="7">
        <v>20212931</v>
      </c>
      <c r="D183" s="7">
        <v>0</v>
      </c>
      <c r="E183" s="7">
        <v>47</v>
      </c>
      <c r="F183" s="151">
        <f t="shared" si="8"/>
        <v>0</v>
      </c>
      <c r="G183" s="15">
        <f t="shared" si="7"/>
        <v>1</v>
      </c>
      <c r="H183" s="15"/>
    </row>
    <row r="184" s="167" customFormat="1" ht="18.75" spans="1:8">
      <c r="A184" s="154"/>
      <c r="B184" s="169">
        <v>182</v>
      </c>
      <c r="C184" s="7">
        <v>20212932</v>
      </c>
      <c r="D184" s="7">
        <v>0</v>
      </c>
      <c r="E184" s="7">
        <v>46</v>
      </c>
      <c r="F184" s="151">
        <f t="shared" si="8"/>
        <v>0</v>
      </c>
      <c r="G184" s="15">
        <f t="shared" si="7"/>
        <v>1</v>
      </c>
      <c r="H184" s="15"/>
    </row>
    <row r="185" s="167" customFormat="1" ht="18.75" spans="1:8">
      <c r="A185" s="154"/>
      <c r="B185" s="169">
        <v>183</v>
      </c>
      <c r="C185" s="7">
        <v>20212933</v>
      </c>
      <c r="D185" s="7">
        <v>0</v>
      </c>
      <c r="E185" s="7">
        <v>40</v>
      </c>
      <c r="F185" s="151">
        <f t="shared" si="8"/>
        <v>0</v>
      </c>
      <c r="G185" s="15">
        <f t="shared" si="7"/>
        <v>1</v>
      </c>
      <c r="H185" s="15"/>
    </row>
    <row r="186" s="167" customFormat="1" ht="18.75" spans="1:8">
      <c r="A186" s="154"/>
      <c r="B186" s="169">
        <v>184</v>
      </c>
      <c r="C186" s="7">
        <v>20212941</v>
      </c>
      <c r="D186" s="7">
        <v>0</v>
      </c>
      <c r="E186" s="7">
        <v>41</v>
      </c>
      <c r="F186" s="151">
        <f t="shared" si="8"/>
        <v>0</v>
      </c>
      <c r="G186" s="15">
        <f t="shared" si="7"/>
        <v>1</v>
      </c>
      <c r="H186" s="15"/>
    </row>
    <row r="187" s="167" customFormat="1" ht="18.75" spans="1:8">
      <c r="A187" s="154"/>
      <c r="B187" s="169">
        <v>185</v>
      </c>
      <c r="C187" s="7">
        <v>20213031</v>
      </c>
      <c r="D187" s="7">
        <v>0</v>
      </c>
      <c r="E187" s="7">
        <v>45</v>
      </c>
      <c r="F187" s="151">
        <f t="shared" si="8"/>
        <v>0</v>
      </c>
      <c r="G187" s="15">
        <f t="shared" si="7"/>
        <v>1</v>
      </c>
      <c r="H187" s="15"/>
    </row>
    <row r="188" s="167" customFormat="1" ht="18.75" spans="1:8">
      <c r="A188" s="154"/>
      <c r="B188" s="169">
        <v>186</v>
      </c>
      <c r="C188" s="7">
        <v>20213032</v>
      </c>
      <c r="D188" s="7">
        <v>0</v>
      </c>
      <c r="E188" s="7">
        <v>35</v>
      </c>
      <c r="F188" s="151">
        <f t="shared" si="8"/>
        <v>0</v>
      </c>
      <c r="G188" s="15">
        <f t="shared" si="7"/>
        <v>1</v>
      </c>
      <c r="H188" s="7"/>
    </row>
    <row r="189" s="167" customFormat="1" ht="18.75" spans="1:8">
      <c r="A189" s="154"/>
      <c r="B189" s="169">
        <v>187</v>
      </c>
      <c r="C189" s="7">
        <v>20213033</v>
      </c>
      <c r="D189" s="7">
        <v>0</v>
      </c>
      <c r="E189" s="7">
        <v>35</v>
      </c>
      <c r="F189" s="151">
        <f t="shared" si="8"/>
        <v>0</v>
      </c>
      <c r="G189" s="15">
        <f t="shared" si="7"/>
        <v>1</v>
      </c>
      <c r="H189" s="7"/>
    </row>
    <row r="190" s="167" customFormat="1" ht="18.75" spans="1:8">
      <c r="A190" s="154"/>
      <c r="B190" s="169">
        <v>188</v>
      </c>
      <c r="C190" s="7">
        <v>20213631</v>
      </c>
      <c r="D190" s="7">
        <v>0</v>
      </c>
      <c r="E190" s="7">
        <v>45</v>
      </c>
      <c r="F190" s="151">
        <f t="shared" si="8"/>
        <v>0</v>
      </c>
      <c r="G190" s="15">
        <f t="shared" si="7"/>
        <v>1</v>
      </c>
      <c r="H190" s="7"/>
    </row>
    <row r="191" s="167" customFormat="1" ht="18.75" spans="1:8">
      <c r="A191" s="154"/>
      <c r="B191" s="169">
        <v>189</v>
      </c>
      <c r="C191" s="7">
        <v>20213632</v>
      </c>
      <c r="D191" s="7">
        <v>0</v>
      </c>
      <c r="E191" s="7">
        <v>45</v>
      </c>
      <c r="F191" s="151">
        <f t="shared" si="8"/>
        <v>0</v>
      </c>
      <c r="G191" s="15">
        <f t="shared" si="7"/>
        <v>1</v>
      </c>
      <c r="H191" s="7"/>
    </row>
    <row r="192" s="167" customFormat="1" ht="18.75" spans="1:8">
      <c r="A192" s="154"/>
      <c r="B192" s="169">
        <v>190</v>
      </c>
      <c r="C192" s="7">
        <v>20213633</v>
      </c>
      <c r="D192" s="7">
        <v>0</v>
      </c>
      <c r="E192" s="7">
        <v>46</v>
      </c>
      <c r="F192" s="151">
        <f t="shared" si="8"/>
        <v>0</v>
      </c>
      <c r="G192" s="15">
        <f t="shared" si="7"/>
        <v>1</v>
      </c>
      <c r="H192" s="7"/>
    </row>
    <row r="193" s="167" customFormat="1" ht="18.75" spans="1:8">
      <c r="A193" s="154"/>
      <c r="B193" s="169">
        <v>191</v>
      </c>
      <c r="C193" s="7">
        <v>20213634</v>
      </c>
      <c r="D193" s="7">
        <v>0</v>
      </c>
      <c r="E193" s="7">
        <v>45</v>
      </c>
      <c r="F193" s="151">
        <f t="shared" si="8"/>
        <v>0</v>
      </c>
      <c r="G193" s="15">
        <f t="shared" si="7"/>
        <v>1</v>
      </c>
      <c r="H193" s="7"/>
    </row>
    <row r="194" s="167" customFormat="1" ht="18.75" spans="1:8">
      <c r="A194" s="154"/>
      <c r="B194" s="169">
        <v>192</v>
      </c>
      <c r="C194" s="7">
        <v>20213635</v>
      </c>
      <c r="D194" s="7">
        <v>0</v>
      </c>
      <c r="E194" s="7">
        <v>41</v>
      </c>
      <c r="F194" s="151">
        <f t="shared" si="8"/>
        <v>0</v>
      </c>
      <c r="G194" s="15">
        <f t="shared" si="7"/>
        <v>1</v>
      </c>
      <c r="H194" s="7"/>
    </row>
    <row r="195" s="167" customFormat="1" ht="18.75" spans="1:8">
      <c r="A195" s="154"/>
      <c r="B195" s="169">
        <v>193</v>
      </c>
      <c r="C195" s="7">
        <v>20213641</v>
      </c>
      <c r="D195" s="7">
        <v>0</v>
      </c>
      <c r="E195" s="7">
        <v>41</v>
      </c>
      <c r="F195" s="151">
        <f t="shared" si="8"/>
        <v>0</v>
      </c>
      <c r="G195" s="15">
        <f t="shared" si="7"/>
        <v>1</v>
      </c>
      <c r="H195" s="7"/>
    </row>
    <row r="196" s="167" customFormat="1" ht="18.75" spans="1:8">
      <c r="A196" s="154"/>
      <c r="B196" s="35">
        <v>194</v>
      </c>
      <c r="C196" s="7">
        <v>20213642</v>
      </c>
      <c r="D196" s="7">
        <v>0</v>
      </c>
      <c r="E196" s="7">
        <v>46</v>
      </c>
      <c r="F196" s="151">
        <f t="shared" si="8"/>
        <v>0</v>
      </c>
      <c r="G196" s="15">
        <f t="shared" si="7"/>
        <v>1</v>
      </c>
      <c r="H196" s="7"/>
    </row>
    <row r="197" s="167" customFormat="1" ht="18.75" spans="1:8">
      <c r="A197" s="6" t="s">
        <v>5</v>
      </c>
      <c r="B197" s="169">
        <v>195</v>
      </c>
      <c r="C197" s="7">
        <v>20182331</v>
      </c>
      <c r="D197" s="7">
        <v>0</v>
      </c>
      <c r="E197" s="7">
        <v>43</v>
      </c>
      <c r="F197" s="147">
        <f t="shared" si="8"/>
        <v>0</v>
      </c>
      <c r="G197" s="7">
        <f>RANK(F197,$F$197:$F$205,1)</f>
        <v>1</v>
      </c>
      <c r="H197" s="156"/>
    </row>
    <row r="198" s="167" customFormat="1" ht="18.75" spans="1:8">
      <c r="A198" s="8"/>
      <c r="B198" s="169">
        <v>196</v>
      </c>
      <c r="C198" s="7">
        <v>20182332</v>
      </c>
      <c r="D198" s="7">
        <v>0</v>
      </c>
      <c r="E198" s="7">
        <v>36</v>
      </c>
      <c r="F198" s="147">
        <f t="shared" ref="F198:F205" si="9">D198/E198</f>
        <v>0</v>
      </c>
      <c r="G198" s="7">
        <f t="shared" ref="G198:G205" si="10">RANK(F198,$F$197:$F$205,1)</f>
        <v>1</v>
      </c>
      <c r="H198" s="156"/>
    </row>
    <row r="199" s="129" customFormat="1" ht="18.75" spans="1:8">
      <c r="A199" s="8"/>
      <c r="B199" s="169">
        <v>197</v>
      </c>
      <c r="C199" s="7">
        <v>20192331</v>
      </c>
      <c r="D199" s="7">
        <v>0</v>
      </c>
      <c r="E199" s="7">
        <v>37</v>
      </c>
      <c r="F199" s="147">
        <f t="shared" si="9"/>
        <v>0</v>
      </c>
      <c r="G199" s="7">
        <f t="shared" si="10"/>
        <v>1</v>
      </c>
      <c r="H199" s="156"/>
    </row>
    <row r="200" s="129" customFormat="1" ht="18.75" spans="1:8">
      <c r="A200" s="8"/>
      <c r="B200" s="169">
        <v>198</v>
      </c>
      <c r="C200" s="7">
        <v>20192332</v>
      </c>
      <c r="D200" s="7">
        <v>0</v>
      </c>
      <c r="E200" s="7">
        <v>34</v>
      </c>
      <c r="F200" s="147">
        <f t="shared" si="9"/>
        <v>0</v>
      </c>
      <c r="G200" s="7">
        <f t="shared" si="10"/>
        <v>1</v>
      </c>
      <c r="H200" s="156"/>
    </row>
    <row r="201" s="129" customFormat="1" ht="18.75" spans="1:8">
      <c r="A201" s="8"/>
      <c r="B201" s="169">
        <v>199</v>
      </c>
      <c r="C201" s="7">
        <v>20202331</v>
      </c>
      <c r="D201" s="7">
        <v>0</v>
      </c>
      <c r="E201" s="7">
        <v>38</v>
      </c>
      <c r="F201" s="147">
        <f t="shared" si="9"/>
        <v>0</v>
      </c>
      <c r="G201" s="7">
        <f t="shared" si="10"/>
        <v>1</v>
      </c>
      <c r="H201" s="156"/>
    </row>
    <row r="202" s="129" customFormat="1" ht="18.75" spans="1:8">
      <c r="A202" s="8"/>
      <c r="B202" s="172">
        <v>200</v>
      </c>
      <c r="C202" s="177">
        <v>20202332</v>
      </c>
      <c r="D202" s="177">
        <v>2</v>
      </c>
      <c r="E202" s="177">
        <v>37</v>
      </c>
      <c r="F202" s="178">
        <f t="shared" si="9"/>
        <v>0.0540540540540541</v>
      </c>
      <c r="G202" s="177">
        <f t="shared" si="10"/>
        <v>9</v>
      </c>
      <c r="H202" s="174" t="s">
        <v>28</v>
      </c>
    </row>
    <row r="203" s="129" customFormat="1" ht="18.75" spans="1:8">
      <c r="A203" s="8"/>
      <c r="B203" s="169">
        <v>201</v>
      </c>
      <c r="C203" s="7">
        <v>20212331</v>
      </c>
      <c r="D203" s="7">
        <v>0</v>
      </c>
      <c r="E203" s="7">
        <v>32</v>
      </c>
      <c r="F203" s="147">
        <f t="shared" si="9"/>
        <v>0</v>
      </c>
      <c r="G203" s="7">
        <f t="shared" si="10"/>
        <v>1</v>
      </c>
      <c r="H203" s="156"/>
    </row>
    <row r="204" s="129" customFormat="1" ht="18.75" spans="1:8">
      <c r="A204" s="8"/>
      <c r="B204" s="169">
        <v>202</v>
      </c>
      <c r="C204" s="7">
        <v>20212332</v>
      </c>
      <c r="D204" s="7">
        <v>0</v>
      </c>
      <c r="E204" s="7">
        <v>32</v>
      </c>
      <c r="F204" s="147">
        <f t="shared" si="9"/>
        <v>0</v>
      </c>
      <c r="G204" s="7">
        <f t="shared" si="10"/>
        <v>1</v>
      </c>
      <c r="H204" s="156"/>
    </row>
    <row r="205" s="129" customFormat="1" ht="18.75" spans="1:8">
      <c r="A205" s="10"/>
      <c r="B205" s="169">
        <v>203</v>
      </c>
      <c r="C205" s="7">
        <v>20212333</v>
      </c>
      <c r="D205" s="7">
        <v>0</v>
      </c>
      <c r="E205" s="7">
        <v>30</v>
      </c>
      <c r="F205" s="147">
        <f t="shared" si="9"/>
        <v>0</v>
      </c>
      <c r="G205" s="7">
        <f t="shared" si="10"/>
        <v>1</v>
      </c>
      <c r="H205" s="156"/>
    </row>
    <row r="206" ht="18.75" spans="1:8">
      <c r="A206" s="144"/>
      <c r="B206" s="157"/>
      <c r="C206" s="144"/>
      <c r="D206" s="144"/>
      <c r="E206" s="144"/>
      <c r="F206" s="160"/>
      <c r="G206" s="144"/>
      <c r="H206" s="144"/>
    </row>
    <row r="207" ht="18.75" spans="1:7">
      <c r="A207" s="179"/>
      <c r="B207" s="180"/>
      <c r="C207" s="179"/>
      <c r="D207" s="179"/>
      <c r="E207" s="179"/>
      <c r="F207" s="181"/>
      <c r="G207" s="179"/>
    </row>
    <row r="208" ht="18.75" spans="1:7">
      <c r="A208" s="179"/>
      <c r="B208" s="180"/>
      <c r="C208" s="179"/>
      <c r="D208" s="179"/>
      <c r="E208" s="179"/>
      <c r="F208" s="181"/>
      <c r="G208" s="179"/>
    </row>
    <row r="209" ht="18.75" spans="1:7">
      <c r="A209" s="179"/>
      <c r="B209" s="180"/>
      <c r="C209" s="179"/>
      <c r="D209" s="179"/>
      <c r="E209" s="179"/>
      <c r="F209" s="181"/>
      <c r="G209" s="179"/>
    </row>
    <row r="210" ht="18.75" spans="1:7">
      <c r="A210" s="179"/>
      <c r="B210" s="180"/>
      <c r="C210" s="179"/>
      <c r="D210" s="179"/>
      <c r="E210" s="179"/>
      <c r="F210" s="181"/>
      <c r="G210" s="179"/>
    </row>
    <row r="211" ht="18.75" spans="1:7">
      <c r="A211" s="179"/>
      <c r="B211" s="180"/>
      <c r="C211" s="179"/>
      <c r="D211" s="179"/>
      <c r="E211" s="179"/>
      <c r="F211" s="181"/>
      <c r="G211" s="179"/>
    </row>
    <row r="212" ht="18.75" spans="1:7">
      <c r="A212" s="179"/>
      <c r="B212" s="180"/>
      <c r="C212" s="179"/>
      <c r="D212" s="179"/>
      <c r="E212" s="179"/>
      <c r="F212" s="181"/>
      <c r="G212" s="179"/>
    </row>
    <row r="213" ht="18.75" spans="1:7">
      <c r="A213" s="179"/>
      <c r="B213" s="180"/>
      <c r="C213" s="179"/>
      <c r="D213" s="179"/>
      <c r="E213" s="179"/>
      <c r="F213" s="181"/>
      <c r="G213" s="179"/>
    </row>
    <row r="214" ht="18.75" spans="1:7">
      <c r="A214" s="179"/>
      <c r="B214" s="180"/>
      <c r="C214" s="179"/>
      <c r="D214" s="179"/>
      <c r="E214" s="179"/>
      <c r="F214" s="181"/>
      <c r="G214" s="179"/>
    </row>
    <row r="215" ht="18.75" spans="1:7">
      <c r="A215" s="179"/>
      <c r="B215" s="180"/>
      <c r="C215" s="179"/>
      <c r="D215" s="179"/>
      <c r="E215" s="179"/>
      <c r="F215" s="181"/>
      <c r="G215" s="179"/>
    </row>
    <row r="216" ht="18.75" spans="1:7">
      <c r="A216" s="179"/>
      <c r="B216" s="180"/>
      <c r="C216" s="179"/>
      <c r="D216" s="179"/>
      <c r="E216" s="179"/>
      <c r="F216" s="181"/>
      <c r="G216" s="179"/>
    </row>
    <row r="217" ht="18.75" spans="1:7">
      <c r="A217" s="179"/>
      <c r="B217" s="180"/>
      <c r="C217" s="179"/>
      <c r="D217" s="179"/>
      <c r="E217" s="179"/>
      <c r="F217" s="181"/>
      <c r="G217" s="179"/>
    </row>
    <row r="218" ht="18.75" spans="1:7">
      <c r="A218" s="179"/>
      <c r="B218" s="180"/>
      <c r="C218" s="179"/>
      <c r="D218" s="179"/>
      <c r="E218" s="179"/>
      <c r="F218" s="181"/>
      <c r="G218" s="179"/>
    </row>
    <row r="219" ht="18.75" spans="1:7">
      <c r="A219" s="179"/>
      <c r="B219" s="180"/>
      <c r="C219" s="179"/>
      <c r="D219" s="179"/>
      <c r="E219" s="179"/>
      <c r="F219" s="181"/>
      <c r="G219" s="179"/>
    </row>
    <row r="220" ht="18.75" spans="1:7">
      <c r="A220" s="179"/>
      <c r="B220" s="180"/>
      <c r="C220" s="179"/>
      <c r="D220" s="179"/>
      <c r="E220" s="179"/>
      <c r="F220" s="181"/>
      <c r="G220" s="179"/>
    </row>
    <row r="221" ht="18.75" spans="1:7">
      <c r="A221" s="179"/>
      <c r="B221" s="180"/>
      <c r="C221" s="179"/>
      <c r="D221" s="179"/>
      <c r="E221" s="179"/>
      <c r="F221" s="181"/>
      <c r="G221" s="179"/>
    </row>
    <row r="222" ht="18.75" spans="1:7">
      <c r="A222" s="179"/>
      <c r="B222" s="180"/>
      <c r="C222" s="179"/>
      <c r="D222" s="179"/>
      <c r="E222" s="179"/>
      <c r="F222" s="181"/>
      <c r="G222" s="179"/>
    </row>
    <row r="223" ht="18.75" spans="1:7">
      <c r="A223" s="179"/>
      <c r="B223" s="180"/>
      <c r="C223" s="179"/>
      <c r="D223" s="179"/>
      <c r="E223" s="179"/>
      <c r="F223" s="181"/>
      <c r="G223" s="179"/>
    </row>
    <row r="224" ht="18.75" spans="1:7">
      <c r="A224" s="179"/>
      <c r="B224" s="180"/>
      <c r="C224" s="179"/>
      <c r="D224" s="179"/>
      <c r="E224" s="179"/>
      <c r="F224" s="181"/>
      <c r="G224" s="179"/>
    </row>
    <row r="225" ht="18.75" spans="1:7">
      <c r="A225" s="179"/>
      <c r="B225" s="180"/>
      <c r="C225" s="179"/>
      <c r="D225" s="179"/>
      <c r="E225" s="179"/>
      <c r="F225" s="181"/>
      <c r="G225" s="179"/>
    </row>
    <row r="226" ht="18.75" spans="1:7">
      <c r="A226" s="179"/>
      <c r="B226" s="180"/>
      <c r="C226" s="179"/>
      <c r="D226" s="179"/>
      <c r="E226" s="179"/>
      <c r="F226" s="181"/>
      <c r="G226" s="179"/>
    </row>
    <row r="227" ht="18.75" spans="1:7">
      <c r="A227" s="179"/>
      <c r="B227" s="180"/>
      <c r="C227" s="179"/>
      <c r="D227" s="179"/>
      <c r="E227" s="179"/>
      <c r="F227" s="181"/>
      <c r="G227" s="179"/>
    </row>
    <row r="228" ht="18.75" spans="1:7">
      <c r="A228" s="179"/>
      <c r="B228" s="180"/>
      <c r="C228" s="179"/>
      <c r="D228" s="179"/>
      <c r="E228" s="179"/>
      <c r="F228" s="181"/>
      <c r="G228" s="179"/>
    </row>
    <row r="229" ht="18.75" spans="1:7">
      <c r="A229" s="179"/>
      <c r="B229" s="180"/>
      <c r="C229" s="179"/>
      <c r="D229" s="179"/>
      <c r="E229" s="179"/>
      <c r="F229" s="181"/>
      <c r="G229" s="179"/>
    </row>
    <row r="230" ht="18.75" spans="1:7">
      <c r="A230" s="179"/>
      <c r="B230" s="180"/>
      <c r="C230" s="179"/>
      <c r="D230" s="179"/>
      <c r="E230" s="179"/>
      <c r="F230" s="181"/>
      <c r="G230" s="179"/>
    </row>
    <row r="231" ht="18.75" spans="1:7">
      <c r="A231" s="179"/>
      <c r="B231" s="180"/>
      <c r="C231" s="179"/>
      <c r="D231" s="179"/>
      <c r="E231" s="179"/>
      <c r="F231" s="181"/>
      <c r="G231" s="179"/>
    </row>
    <row r="232" ht="18.75" spans="1:7">
      <c r="A232" s="179"/>
      <c r="B232" s="180"/>
      <c r="C232" s="179"/>
      <c r="D232" s="179"/>
      <c r="E232" s="179"/>
      <c r="F232" s="181"/>
      <c r="G232" s="179"/>
    </row>
    <row r="233" ht="18.75" spans="1:7">
      <c r="A233" s="179"/>
      <c r="B233" s="180"/>
      <c r="C233" s="179"/>
      <c r="D233" s="179"/>
      <c r="E233" s="179"/>
      <c r="F233" s="181"/>
      <c r="G233" s="179"/>
    </row>
    <row r="234" ht="18.75" spans="1:7">
      <c r="A234" s="179"/>
      <c r="B234" s="180"/>
      <c r="C234" s="179"/>
      <c r="D234" s="179"/>
      <c r="E234" s="179"/>
      <c r="F234" s="181"/>
      <c r="G234" s="179"/>
    </row>
    <row r="235" ht="18.75" spans="1:7">
      <c r="A235" s="179"/>
      <c r="B235" s="180"/>
      <c r="C235" s="179"/>
      <c r="D235" s="179"/>
      <c r="E235" s="179"/>
      <c r="F235" s="181"/>
      <c r="G235" s="179"/>
    </row>
    <row r="236" ht="18.75" spans="1:7">
      <c r="A236" s="179"/>
      <c r="B236" s="180"/>
      <c r="C236" s="179"/>
      <c r="D236" s="179"/>
      <c r="E236" s="179"/>
      <c r="F236" s="181"/>
      <c r="G236" s="179"/>
    </row>
    <row r="237" ht="18.75" spans="1:7">
      <c r="A237" s="179"/>
      <c r="B237" s="180"/>
      <c r="C237" s="179"/>
      <c r="D237" s="179"/>
      <c r="E237" s="179"/>
      <c r="F237" s="181"/>
      <c r="G237" s="179"/>
    </row>
    <row r="238" ht="18.75" spans="1:7">
      <c r="A238" s="179"/>
      <c r="B238" s="180"/>
      <c r="C238" s="179"/>
      <c r="D238" s="179"/>
      <c r="E238" s="179"/>
      <c r="F238" s="181"/>
      <c r="G238" s="179"/>
    </row>
    <row r="239" ht="18.75" spans="1:7">
      <c r="A239" s="179"/>
      <c r="B239" s="180"/>
      <c r="C239" s="179"/>
      <c r="D239" s="179"/>
      <c r="E239" s="179"/>
      <c r="F239" s="181"/>
      <c r="G239" s="179"/>
    </row>
    <row r="240" ht="18.75" spans="1:7">
      <c r="A240" s="179"/>
      <c r="B240" s="180"/>
      <c r="C240" s="179"/>
      <c r="D240" s="179"/>
      <c r="E240" s="179"/>
      <c r="F240" s="181"/>
      <c r="G240" s="179"/>
    </row>
    <row r="241" ht="18.75" spans="1:7">
      <c r="A241" s="179"/>
      <c r="B241" s="180"/>
      <c r="C241" s="179"/>
      <c r="D241" s="179"/>
      <c r="E241" s="179"/>
      <c r="F241" s="181"/>
      <c r="G241" s="179"/>
    </row>
    <row r="242" ht="18.75" spans="1:7">
      <c r="A242" s="179"/>
      <c r="B242" s="180"/>
      <c r="C242" s="179"/>
      <c r="D242" s="179"/>
      <c r="E242" s="179"/>
      <c r="F242" s="181"/>
      <c r="G242" s="179"/>
    </row>
    <row r="243" ht="18.75" spans="1:7">
      <c r="A243" s="179"/>
      <c r="B243" s="180"/>
      <c r="C243" s="179"/>
      <c r="D243" s="179"/>
      <c r="E243" s="179"/>
      <c r="F243" s="181"/>
      <c r="G243" s="179"/>
    </row>
    <row r="244" ht="18.75" spans="1:7">
      <c r="A244" s="179"/>
      <c r="B244" s="180"/>
      <c r="C244" s="179"/>
      <c r="D244" s="179"/>
      <c r="E244" s="179"/>
      <c r="F244" s="181"/>
      <c r="G244" s="179"/>
    </row>
    <row r="245" ht="18.75" spans="1:7">
      <c r="A245" s="179"/>
      <c r="B245" s="180"/>
      <c r="C245" s="179"/>
      <c r="D245" s="179"/>
      <c r="E245" s="179"/>
      <c r="F245" s="181"/>
      <c r="G245" s="179"/>
    </row>
    <row r="246" ht="18.75" spans="1:7">
      <c r="A246" s="179"/>
      <c r="B246" s="180"/>
      <c r="C246" s="179"/>
      <c r="D246" s="179"/>
      <c r="E246" s="179"/>
      <c r="F246" s="181"/>
      <c r="G246" s="179"/>
    </row>
    <row r="247" ht="18.75" spans="1:7">
      <c r="A247" s="179"/>
      <c r="B247" s="180"/>
      <c r="C247" s="179"/>
      <c r="D247" s="179"/>
      <c r="E247" s="179"/>
      <c r="F247" s="181"/>
      <c r="G247" s="179"/>
    </row>
    <row r="248" ht="18.75" spans="1:7">
      <c r="A248" s="179"/>
      <c r="B248" s="180"/>
      <c r="C248" s="179"/>
      <c r="D248" s="179"/>
      <c r="E248" s="179"/>
      <c r="F248" s="181"/>
      <c r="G248" s="179"/>
    </row>
    <row r="249" ht="18.75" spans="1:7">
      <c r="A249" s="179"/>
      <c r="B249" s="180"/>
      <c r="C249" s="179"/>
      <c r="D249" s="179"/>
      <c r="E249" s="179"/>
      <c r="F249" s="181"/>
      <c r="G249" s="179"/>
    </row>
    <row r="250" ht="18.75" spans="1:7">
      <c r="A250" s="179"/>
      <c r="B250" s="180"/>
      <c r="C250" s="179"/>
      <c r="D250" s="179"/>
      <c r="E250" s="179"/>
      <c r="F250" s="181"/>
      <c r="G250" s="179"/>
    </row>
    <row r="251" ht="18.75" spans="1:7">
      <c r="A251" s="179"/>
      <c r="B251" s="180"/>
      <c r="C251" s="179"/>
      <c r="D251" s="179"/>
      <c r="E251" s="179"/>
      <c r="F251" s="181"/>
      <c r="G251" s="179"/>
    </row>
    <row r="252" ht="18.75" spans="1:7">
      <c r="A252" s="179"/>
      <c r="B252" s="180"/>
      <c r="C252" s="179"/>
      <c r="D252" s="179"/>
      <c r="E252" s="179"/>
      <c r="F252" s="181"/>
      <c r="G252" s="179"/>
    </row>
    <row r="253" ht="18.75" spans="1:7">
      <c r="A253" s="179"/>
      <c r="B253" s="180"/>
      <c r="C253" s="179"/>
      <c r="D253" s="179"/>
      <c r="E253" s="179"/>
      <c r="F253" s="181"/>
      <c r="G253" s="179"/>
    </row>
    <row r="254" ht="18.75" spans="1:7">
      <c r="A254" s="179"/>
      <c r="B254" s="180"/>
      <c r="C254" s="179"/>
      <c r="D254" s="179"/>
      <c r="E254" s="179"/>
      <c r="F254" s="181"/>
      <c r="G254" s="179"/>
    </row>
    <row r="255" ht="18.75" spans="1:7">
      <c r="A255" s="179"/>
      <c r="B255" s="180"/>
      <c r="C255" s="179"/>
      <c r="D255" s="179"/>
      <c r="E255" s="179"/>
      <c r="F255" s="181"/>
      <c r="G255" s="179"/>
    </row>
    <row r="256" ht="18.75" spans="1:7">
      <c r="A256" s="179"/>
      <c r="B256" s="180"/>
      <c r="C256" s="179"/>
      <c r="D256" s="179"/>
      <c r="E256" s="179"/>
      <c r="F256" s="181"/>
      <c r="G256" s="179"/>
    </row>
    <row r="257" ht="18.75" spans="1:7">
      <c r="A257" s="179"/>
      <c r="B257" s="180"/>
      <c r="C257" s="179"/>
      <c r="D257" s="179"/>
      <c r="E257" s="179"/>
      <c r="F257" s="181"/>
      <c r="G257" s="179"/>
    </row>
    <row r="258" ht="18.75" spans="1:7">
      <c r="A258" s="179"/>
      <c r="B258" s="180"/>
      <c r="C258" s="179"/>
      <c r="D258" s="179"/>
      <c r="E258" s="179"/>
      <c r="F258" s="181"/>
      <c r="G258" s="179"/>
    </row>
    <row r="259" ht="18.75" spans="1:7">
      <c r="A259" s="179"/>
      <c r="B259" s="180"/>
      <c r="C259" s="179"/>
      <c r="D259" s="179"/>
      <c r="E259" s="179"/>
      <c r="F259" s="181"/>
      <c r="G259" s="179"/>
    </row>
    <row r="260" ht="18.75" spans="1:7">
      <c r="A260" s="179"/>
      <c r="B260" s="180"/>
      <c r="C260" s="179"/>
      <c r="D260" s="179"/>
      <c r="E260" s="179"/>
      <c r="F260" s="181"/>
      <c r="G260" s="179"/>
    </row>
    <row r="261" ht="18.75" spans="1:7">
      <c r="A261" s="179"/>
      <c r="B261" s="180"/>
      <c r="C261" s="179"/>
      <c r="D261" s="179"/>
      <c r="E261" s="179"/>
      <c r="F261" s="181"/>
      <c r="G261" s="179"/>
    </row>
    <row r="262" ht="18.75" spans="1:7">
      <c r="A262" s="179"/>
      <c r="B262" s="180"/>
      <c r="C262" s="179"/>
      <c r="D262" s="179"/>
      <c r="E262" s="179"/>
      <c r="F262" s="181"/>
      <c r="G262" s="179"/>
    </row>
    <row r="263" ht="18.75" spans="1:7">
      <c r="A263" s="179"/>
      <c r="B263" s="180"/>
      <c r="C263" s="179"/>
      <c r="D263" s="179"/>
      <c r="E263" s="179"/>
      <c r="F263" s="181"/>
      <c r="G263" s="179"/>
    </row>
    <row r="264" ht="18.75" spans="1:7">
      <c r="A264" s="179"/>
      <c r="B264" s="180"/>
      <c r="C264" s="179"/>
      <c r="D264" s="179"/>
      <c r="E264" s="179"/>
      <c r="F264" s="181"/>
      <c r="G264" s="179"/>
    </row>
    <row r="265" ht="18.75" spans="1:7">
      <c r="A265" s="179"/>
      <c r="B265" s="180"/>
      <c r="C265" s="179"/>
      <c r="D265" s="179"/>
      <c r="E265" s="179"/>
      <c r="F265" s="181"/>
      <c r="G265" s="179"/>
    </row>
    <row r="266" ht="18.75" spans="1:7">
      <c r="A266" s="179"/>
      <c r="B266" s="180"/>
      <c r="C266" s="179"/>
      <c r="D266" s="179"/>
      <c r="E266" s="179"/>
      <c r="F266" s="181"/>
      <c r="G266" s="179"/>
    </row>
    <row r="267" ht="18.75" spans="1:7">
      <c r="A267" s="179"/>
      <c r="B267" s="180"/>
      <c r="C267" s="179"/>
      <c r="D267" s="179"/>
      <c r="E267" s="179"/>
      <c r="F267" s="181"/>
      <c r="G267" s="179"/>
    </row>
    <row r="268" ht="18.75" spans="1:7">
      <c r="A268" s="179"/>
      <c r="B268" s="180"/>
      <c r="C268" s="179"/>
      <c r="D268" s="179"/>
      <c r="E268" s="179"/>
      <c r="F268" s="181"/>
      <c r="G268" s="179"/>
    </row>
    <row r="269" ht="18.75" spans="1:7">
      <c r="A269" s="179"/>
      <c r="B269" s="180"/>
      <c r="C269" s="179"/>
      <c r="D269" s="179"/>
      <c r="E269" s="179"/>
      <c r="F269" s="181"/>
      <c r="G269" s="179"/>
    </row>
    <row r="270" ht="18.75" spans="1:7">
      <c r="A270" s="179"/>
      <c r="B270" s="180"/>
      <c r="C270" s="179"/>
      <c r="D270" s="179"/>
      <c r="E270" s="179"/>
      <c r="F270" s="181"/>
      <c r="G270" s="179"/>
    </row>
  </sheetData>
  <sortState ref="A3:H205">
    <sortCondition ref="C197"/>
  </sortState>
  <mergeCells count="5">
    <mergeCell ref="A1:H1"/>
    <mergeCell ref="A3:A49"/>
    <mergeCell ref="A50:A115"/>
    <mergeCell ref="A116:A196"/>
    <mergeCell ref="A197:A205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zoomScale="90" zoomScaleNormal="90" workbookViewId="0">
      <selection activeCell="C2" sqref="C$1:C$1048576"/>
    </sheetView>
  </sheetViews>
  <sheetFormatPr defaultColWidth="9" defaultRowHeight="13.5"/>
  <cols>
    <col min="1" max="1" width="21.1833333333333" customWidth="1"/>
    <col min="2" max="2" width="15" customWidth="1"/>
    <col min="3" max="3" width="31.1833333333333" customWidth="1"/>
    <col min="5" max="5" width="29.1833333333333" customWidth="1"/>
    <col min="6" max="6" width="20.45" customWidth="1"/>
    <col min="7" max="7" width="19.8166666666667" customWidth="1"/>
    <col min="8" max="8" width="27.1833333333333" customWidth="1"/>
    <col min="9" max="9" width="18.3666666666667" customWidth="1"/>
  </cols>
  <sheetData>
    <row r="1" s="129" customFormat="1" ht="22.5" spans="1:9">
      <c r="A1" s="162" t="s">
        <v>29</v>
      </c>
      <c r="B1" s="163"/>
      <c r="C1" s="163"/>
      <c r="D1" s="163"/>
      <c r="E1" s="163"/>
      <c r="F1" s="163"/>
      <c r="G1" s="163"/>
      <c r="H1" s="163"/>
      <c r="I1" s="164"/>
    </row>
    <row r="2" s="129" customFormat="1" ht="20.25" spans="1:9">
      <c r="A2" s="126" t="s">
        <v>19</v>
      </c>
      <c r="B2" s="34" t="s">
        <v>21</v>
      </c>
      <c r="C2" s="34" t="s">
        <v>30</v>
      </c>
      <c r="D2" s="34" t="s">
        <v>31</v>
      </c>
      <c r="E2" s="127" t="s">
        <v>32</v>
      </c>
      <c r="F2" s="34" t="s">
        <v>33</v>
      </c>
      <c r="G2" s="34" t="s">
        <v>34</v>
      </c>
      <c r="H2" s="34" t="s">
        <v>35</v>
      </c>
      <c r="I2" s="165" t="s">
        <v>26</v>
      </c>
    </row>
    <row r="3" s="129" customFormat="1" ht="18.75" spans="1:9">
      <c r="A3" s="80" t="s">
        <v>2</v>
      </c>
      <c r="B3" s="49" t="s">
        <v>36</v>
      </c>
      <c r="C3" s="50"/>
      <c r="D3" s="50"/>
      <c r="E3" s="50"/>
      <c r="F3" s="50"/>
      <c r="G3" s="50"/>
      <c r="H3" s="50"/>
      <c r="I3" s="51"/>
    </row>
    <row r="4" s="129" customFormat="1" ht="17.5" customHeight="1" spans="1:9">
      <c r="A4" s="80" t="s">
        <v>3</v>
      </c>
      <c r="B4" s="15">
        <v>20202532</v>
      </c>
      <c r="C4" s="15" t="s">
        <v>37</v>
      </c>
      <c r="D4" s="41" t="s">
        <v>38</v>
      </c>
      <c r="E4" s="15" t="s">
        <v>39</v>
      </c>
      <c r="F4" s="15">
        <v>2</v>
      </c>
      <c r="G4" s="15" t="s">
        <v>28</v>
      </c>
      <c r="H4" s="15" t="s">
        <v>40</v>
      </c>
      <c r="I4" s="15"/>
    </row>
    <row r="5" s="129" customFormat="1" ht="17.5" customHeight="1" spans="1:9">
      <c r="A5" s="134"/>
      <c r="B5" s="15"/>
      <c r="C5" s="15" t="s">
        <v>41</v>
      </c>
      <c r="D5" s="41" t="s">
        <v>38</v>
      </c>
      <c r="E5" s="15" t="s">
        <v>39</v>
      </c>
      <c r="F5" s="15">
        <v>2</v>
      </c>
      <c r="G5" s="15" t="s">
        <v>28</v>
      </c>
      <c r="H5" s="15" t="s">
        <v>40</v>
      </c>
      <c r="I5" s="15"/>
    </row>
    <row r="6" s="129" customFormat="1" ht="17.5" customHeight="1" spans="1:9">
      <c r="A6" s="83"/>
      <c r="B6" s="15"/>
      <c r="C6" s="15" t="s">
        <v>42</v>
      </c>
      <c r="D6" s="41" t="s">
        <v>38</v>
      </c>
      <c r="E6" s="15" t="s">
        <v>43</v>
      </c>
      <c r="F6" s="15">
        <v>2</v>
      </c>
      <c r="G6" s="15" t="s">
        <v>28</v>
      </c>
      <c r="H6" s="15" t="s">
        <v>40</v>
      </c>
      <c r="I6" s="15"/>
    </row>
    <row r="7" s="129" customFormat="1" ht="18.75" spans="1:9">
      <c r="A7" s="18" t="s">
        <v>4</v>
      </c>
      <c r="B7" s="15" t="s">
        <v>36</v>
      </c>
      <c r="C7" s="15"/>
      <c r="D7" s="15"/>
      <c r="E7" s="15"/>
      <c r="F7" s="15"/>
      <c r="G7" s="15"/>
      <c r="H7" s="15"/>
      <c r="I7" s="15"/>
    </row>
    <row r="8" s="129" customFormat="1" ht="18.75" spans="1:9">
      <c r="A8" s="6" t="s">
        <v>5</v>
      </c>
      <c r="B8" s="40">
        <v>20202332</v>
      </c>
      <c r="C8" s="40" t="s">
        <v>44</v>
      </c>
      <c r="D8" s="15" t="s">
        <v>45</v>
      </c>
      <c r="E8" s="81" t="s">
        <v>43</v>
      </c>
      <c r="F8" s="40">
        <v>2</v>
      </c>
      <c r="G8" s="40" t="s">
        <v>28</v>
      </c>
      <c r="H8" s="40" t="s">
        <v>46</v>
      </c>
      <c r="I8" s="143"/>
    </row>
    <row r="9" s="29" customFormat="1" ht="18.75" spans="1:9">
      <c r="A9" s="10"/>
      <c r="B9" s="15">
        <v>20202332</v>
      </c>
      <c r="C9" s="40" t="s">
        <v>44</v>
      </c>
      <c r="D9" s="15" t="s">
        <v>47</v>
      </c>
      <c r="E9" s="15" t="s">
        <v>43</v>
      </c>
      <c r="F9" s="15">
        <v>2</v>
      </c>
      <c r="G9" s="40" t="s">
        <v>28</v>
      </c>
      <c r="H9" s="40" t="s">
        <v>46</v>
      </c>
      <c r="I9" s="143"/>
    </row>
  </sheetData>
  <mergeCells count="6">
    <mergeCell ref="A1:I1"/>
    <mergeCell ref="B3:I3"/>
    <mergeCell ref="B7:I7"/>
    <mergeCell ref="A4:A6"/>
    <mergeCell ref="A8:A9"/>
    <mergeCell ref="B4:B6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8"/>
  <sheetViews>
    <sheetView workbookViewId="0">
      <selection activeCell="A197" sqref="A197:A205"/>
    </sheetView>
  </sheetViews>
  <sheetFormatPr defaultColWidth="9" defaultRowHeight="13.5"/>
  <cols>
    <col min="1" max="1" width="21.1833333333333" customWidth="1"/>
    <col min="2" max="2" width="7.36666666666667" style="3" customWidth="1"/>
    <col min="3" max="3" width="16.0916666666667" customWidth="1"/>
    <col min="4" max="4" width="15.0916666666667" customWidth="1"/>
    <col min="5" max="5" width="18.6333333333333" customWidth="1"/>
    <col min="6" max="6" width="13.1833333333333" style="145" customWidth="1"/>
    <col min="7" max="7" width="18.6333333333333" customWidth="1"/>
    <col min="8" max="8" width="52.9083333333333" customWidth="1"/>
  </cols>
  <sheetData>
    <row r="1" s="129" customFormat="1" ht="22.5" spans="1:8">
      <c r="A1" s="124" t="s">
        <v>48</v>
      </c>
      <c r="B1" s="124"/>
      <c r="C1" s="131"/>
      <c r="D1" s="131"/>
      <c r="E1" s="131"/>
      <c r="F1" s="131"/>
      <c r="G1" s="131"/>
      <c r="H1" s="131"/>
    </row>
    <row r="2" s="129" customFormat="1" ht="20.25" spans="1:8">
      <c r="A2" s="126" t="s">
        <v>19</v>
      </c>
      <c r="B2" s="126" t="s">
        <v>20</v>
      </c>
      <c r="C2" s="126" t="s">
        <v>21</v>
      </c>
      <c r="D2" s="126" t="s">
        <v>49</v>
      </c>
      <c r="E2" s="126" t="s">
        <v>23</v>
      </c>
      <c r="F2" s="146" t="s">
        <v>50</v>
      </c>
      <c r="G2" s="126" t="s">
        <v>51</v>
      </c>
      <c r="H2" s="126" t="s">
        <v>26</v>
      </c>
    </row>
    <row r="3" s="129" customFormat="1" ht="18.75" spans="1:8">
      <c r="A3" s="140" t="s">
        <v>2</v>
      </c>
      <c r="B3" s="90">
        <f>ROW()-2</f>
        <v>1</v>
      </c>
      <c r="C3" s="7">
        <v>20182131</v>
      </c>
      <c r="D3" s="7"/>
      <c r="E3" s="7">
        <v>47</v>
      </c>
      <c r="F3" s="147">
        <f t="shared" ref="F3:F49" si="0">D3/E3</f>
        <v>0</v>
      </c>
      <c r="G3" s="7"/>
      <c r="H3" s="7" t="s">
        <v>27</v>
      </c>
    </row>
    <row r="4" s="129" customFormat="1" ht="18.75" spans="1:8">
      <c r="A4" s="138"/>
      <c r="B4" s="148">
        <f t="shared" ref="B4:B70" si="1">ROW()-2</f>
        <v>2</v>
      </c>
      <c r="C4" s="7">
        <v>20182132</v>
      </c>
      <c r="D4" s="7"/>
      <c r="E4" s="7">
        <v>29</v>
      </c>
      <c r="F4" s="147">
        <f t="shared" si="0"/>
        <v>0</v>
      </c>
      <c r="G4" s="7"/>
      <c r="H4" s="7" t="s">
        <v>27</v>
      </c>
    </row>
    <row r="5" s="129" customFormat="1" ht="18.75" spans="1:8">
      <c r="A5" s="138"/>
      <c r="B5" s="148">
        <f t="shared" si="1"/>
        <v>3</v>
      </c>
      <c r="C5" s="7">
        <v>20182133</v>
      </c>
      <c r="D5" s="7"/>
      <c r="E5" s="7">
        <v>45</v>
      </c>
      <c r="F5" s="147">
        <f t="shared" si="0"/>
        <v>0</v>
      </c>
      <c r="G5" s="7"/>
      <c r="H5" s="7" t="s">
        <v>27</v>
      </c>
    </row>
    <row r="6" s="129" customFormat="1" ht="18.75" spans="1:8">
      <c r="A6" s="138"/>
      <c r="B6" s="148">
        <f t="shared" si="1"/>
        <v>4</v>
      </c>
      <c r="C6" s="7">
        <v>20182134</v>
      </c>
      <c r="D6" s="7"/>
      <c r="E6" s="7">
        <v>38</v>
      </c>
      <c r="F6" s="147">
        <f t="shared" si="0"/>
        <v>0</v>
      </c>
      <c r="G6" s="7"/>
      <c r="H6" s="7" t="s">
        <v>27</v>
      </c>
    </row>
    <row r="7" s="129" customFormat="1" ht="18.75" spans="1:8">
      <c r="A7" s="138"/>
      <c r="B7" s="148">
        <f t="shared" si="1"/>
        <v>5</v>
      </c>
      <c r="C7" s="7">
        <v>20182135</v>
      </c>
      <c r="D7" s="7"/>
      <c r="E7" s="7">
        <v>43</v>
      </c>
      <c r="F7" s="147">
        <f t="shared" si="0"/>
        <v>0</v>
      </c>
      <c r="G7" s="7"/>
      <c r="H7" s="7" t="s">
        <v>27</v>
      </c>
    </row>
    <row r="8" s="129" customFormat="1" ht="18.75" spans="1:8">
      <c r="A8" s="138"/>
      <c r="B8" s="148">
        <f t="shared" si="1"/>
        <v>6</v>
      </c>
      <c r="C8" s="7">
        <v>20182136</v>
      </c>
      <c r="D8" s="7"/>
      <c r="E8" s="7">
        <v>40</v>
      </c>
      <c r="F8" s="147">
        <f t="shared" si="0"/>
        <v>0</v>
      </c>
      <c r="G8" s="7"/>
      <c r="H8" s="7" t="s">
        <v>27</v>
      </c>
    </row>
    <row r="9" s="129" customFormat="1" ht="18.75" spans="1:10">
      <c r="A9" s="138"/>
      <c r="B9" s="148">
        <f t="shared" si="1"/>
        <v>7</v>
      </c>
      <c r="C9" s="7">
        <v>20182137</v>
      </c>
      <c r="D9" s="7"/>
      <c r="E9" s="7">
        <v>39</v>
      </c>
      <c r="F9" s="147">
        <f t="shared" si="0"/>
        <v>0</v>
      </c>
      <c r="G9" s="7"/>
      <c r="H9" s="7" t="s">
        <v>27</v>
      </c>
      <c r="J9" s="153"/>
    </row>
    <row r="10" s="129" customFormat="1" ht="18.75" spans="1:10">
      <c r="A10" s="138"/>
      <c r="B10" s="148">
        <v>8</v>
      </c>
      <c r="C10" s="7">
        <v>20183131</v>
      </c>
      <c r="D10" s="7"/>
      <c r="E10" s="7">
        <v>45</v>
      </c>
      <c r="F10" s="147">
        <f t="shared" si="0"/>
        <v>0</v>
      </c>
      <c r="G10" s="7"/>
      <c r="H10" s="7" t="s">
        <v>27</v>
      </c>
      <c r="J10" s="153"/>
    </row>
    <row r="11" s="129" customFormat="1" ht="18.75" spans="1:10">
      <c r="A11" s="138"/>
      <c r="B11" s="148">
        <v>9</v>
      </c>
      <c r="C11" s="7">
        <v>20183132</v>
      </c>
      <c r="D11" s="7"/>
      <c r="E11" s="7">
        <v>45</v>
      </c>
      <c r="F11" s="147">
        <f t="shared" si="0"/>
        <v>0</v>
      </c>
      <c r="G11" s="7"/>
      <c r="H11" s="7" t="s">
        <v>27</v>
      </c>
      <c r="J11" s="153"/>
    </row>
    <row r="12" s="129" customFormat="1" ht="18.75" spans="1:10">
      <c r="A12" s="138"/>
      <c r="B12" s="148">
        <f t="shared" si="1"/>
        <v>10</v>
      </c>
      <c r="C12" s="7">
        <v>20192131</v>
      </c>
      <c r="D12" s="7">
        <v>15</v>
      </c>
      <c r="E12" s="7">
        <v>49</v>
      </c>
      <c r="F12" s="147">
        <f t="shared" si="0"/>
        <v>0.306122448979592</v>
      </c>
      <c r="G12" s="7">
        <f>RANK(F12,$F$3:$F$49,1)</f>
        <v>45</v>
      </c>
      <c r="H12" s="7"/>
      <c r="J12" s="153"/>
    </row>
    <row r="13" s="129" customFormat="1" ht="18.75" spans="1:10">
      <c r="A13" s="138"/>
      <c r="B13" s="148">
        <f t="shared" si="1"/>
        <v>11</v>
      </c>
      <c r="C13" s="7">
        <v>20192132</v>
      </c>
      <c r="D13" s="7">
        <v>0</v>
      </c>
      <c r="E13" s="7">
        <v>23</v>
      </c>
      <c r="F13" s="147">
        <f t="shared" si="0"/>
        <v>0</v>
      </c>
      <c r="G13" s="7">
        <f t="shared" ref="G13:G49" si="2">RANK(F13,$F$3:$F$49,1)</f>
        <v>1</v>
      </c>
      <c r="H13" s="7"/>
      <c r="J13" s="153"/>
    </row>
    <row r="14" s="129" customFormat="1" ht="18.75" spans="1:10">
      <c r="A14" s="138"/>
      <c r="B14" s="148">
        <f t="shared" si="1"/>
        <v>12</v>
      </c>
      <c r="C14" s="7">
        <v>20192133</v>
      </c>
      <c r="D14" s="7">
        <v>2</v>
      </c>
      <c r="E14" s="7">
        <v>38</v>
      </c>
      <c r="F14" s="147">
        <f t="shared" si="0"/>
        <v>0.0526315789473684</v>
      </c>
      <c r="G14" s="7">
        <f t="shared" si="2"/>
        <v>34</v>
      </c>
      <c r="H14" s="7"/>
      <c r="J14" s="153"/>
    </row>
    <row r="15" s="129" customFormat="1" ht="18.75" spans="1:10">
      <c r="A15" s="138"/>
      <c r="B15" s="148">
        <f t="shared" si="1"/>
        <v>13</v>
      </c>
      <c r="C15" s="7">
        <v>20192134</v>
      </c>
      <c r="D15" s="7">
        <v>9</v>
      </c>
      <c r="E15" s="7">
        <v>35</v>
      </c>
      <c r="F15" s="147">
        <f t="shared" si="0"/>
        <v>0.257142857142857</v>
      </c>
      <c r="G15" s="7">
        <f t="shared" si="2"/>
        <v>43</v>
      </c>
      <c r="H15" s="7"/>
      <c r="J15" s="153"/>
    </row>
    <row r="16" s="129" customFormat="1" ht="18.75" spans="1:10">
      <c r="A16" s="138"/>
      <c r="B16" s="148">
        <f t="shared" si="1"/>
        <v>14</v>
      </c>
      <c r="C16" s="7">
        <v>20192135</v>
      </c>
      <c r="D16" s="7">
        <v>1</v>
      </c>
      <c r="E16" s="7">
        <v>47</v>
      </c>
      <c r="F16" s="147">
        <f t="shared" si="0"/>
        <v>0.0212765957446809</v>
      </c>
      <c r="G16" s="7">
        <f t="shared" si="2"/>
        <v>28</v>
      </c>
      <c r="H16" s="7"/>
      <c r="J16" s="153"/>
    </row>
    <row r="17" s="129" customFormat="1" ht="18.75" spans="1:10">
      <c r="A17" s="138"/>
      <c r="B17" s="148">
        <f t="shared" si="1"/>
        <v>15</v>
      </c>
      <c r="C17" s="7">
        <v>20192136</v>
      </c>
      <c r="D17" s="7">
        <v>10</v>
      </c>
      <c r="E17" s="7">
        <v>40</v>
      </c>
      <c r="F17" s="147">
        <f t="shared" si="0"/>
        <v>0.25</v>
      </c>
      <c r="G17" s="7">
        <f t="shared" si="2"/>
        <v>41</v>
      </c>
      <c r="H17" s="7"/>
      <c r="J17" s="153"/>
    </row>
    <row r="18" s="129" customFormat="1" ht="18.75" spans="1:8">
      <c r="A18" s="138"/>
      <c r="B18" s="148">
        <f t="shared" si="1"/>
        <v>16</v>
      </c>
      <c r="C18" s="7">
        <v>20192137</v>
      </c>
      <c r="D18" s="7">
        <v>0</v>
      </c>
      <c r="E18" s="7">
        <v>40</v>
      </c>
      <c r="F18" s="147">
        <f t="shared" si="0"/>
        <v>0</v>
      </c>
      <c r="G18" s="7">
        <f t="shared" si="2"/>
        <v>1</v>
      </c>
      <c r="H18" s="7"/>
    </row>
    <row r="19" s="129" customFormat="1" ht="18.75" spans="1:8">
      <c r="A19" s="138"/>
      <c r="B19" s="148">
        <f t="shared" si="1"/>
        <v>17</v>
      </c>
      <c r="C19" s="7">
        <v>20193131</v>
      </c>
      <c r="D19" s="7">
        <v>4</v>
      </c>
      <c r="E19" s="7">
        <v>47</v>
      </c>
      <c r="F19" s="147">
        <f t="shared" si="0"/>
        <v>0.0851063829787234</v>
      </c>
      <c r="G19" s="7">
        <f t="shared" si="2"/>
        <v>36</v>
      </c>
      <c r="H19" s="7"/>
    </row>
    <row r="20" s="129" customFormat="1" ht="18.75" spans="1:8">
      <c r="A20" s="138"/>
      <c r="B20" s="148">
        <f t="shared" si="1"/>
        <v>18</v>
      </c>
      <c r="C20" s="7">
        <v>20193132</v>
      </c>
      <c r="D20" s="7">
        <v>0</v>
      </c>
      <c r="E20" s="7">
        <v>43</v>
      </c>
      <c r="F20" s="147">
        <f t="shared" si="0"/>
        <v>0</v>
      </c>
      <c r="G20" s="7">
        <f t="shared" si="2"/>
        <v>1</v>
      </c>
      <c r="H20" s="7"/>
    </row>
    <row r="21" s="129" customFormat="1" ht="18.75" spans="1:8">
      <c r="A21" s="138"/>
      <c r="B21" s="148">
        <f t="shared" si="1"/>
        <v>19</v>
      </c>
      <c r="C21" s="7">
        <v>20202131</v>
      </c>
      <c r="D21" s="7">
        <v>1</v>
      </c>
      <c r="E21" s="7">
        <v>40</v>
      </c>
      <c r="F21" s="147">
        <f t="shared" si="0"/>
        <v>0.025</v>
      </c>
      <c r="G21" s="7">
        <f t="shared" si="2"/>
        <v>29</v>
      </c>
      <c r="H21" s="7"/>
    </row>
    <row r="22" s="129" customFormat="1" ht="18.75" spans="1:8">
      <c r="A22" s="138"/>
      <c r="B22" s="148">
        <f t="shared" si="1"/>
        <v>20</v>
      </c>
      <c r="C22" s="7">
        <v>20202132</v>
      </c>
      <c r="D22" s="7">
        <v>0</v>
      </c>
      <c r="E22" s="7">
        <v>38</v>
      </c>
      <c r="F22" s="147">
        <f t="shared" si="0"/>
        <v>0</v>
      </c>
      <c r="G22" s="7">
        <f t="shared" si="2"/>
        <v>1</v>
      </c>
      <c r="H22" s="7"/>
    </row>
    <row r="23" s="129" customFormat="1" ht="18.75" spans="1:8">
      <c r="A23" s="138"/>
      <c r="B23" s="148">
        <f t="shared" si="1"/>
        <v>21</v>
      </c>
      <c r="C23" s="7">
        <v>20202133</v>
      </c>
      <c r="D23" s="7">
        <v>1</v>
      </c>
      <c r="E23" s="7">
        <v>35</v>
      </c>
      <c r="F23" s="147">
        <f t="shared" si="0"/>
        <v>0.0285714285714286</v>
      </c>
      <c r="G23" s="7">
        <f t="shared" si="2"/>
        <v>30</v>
      </c>
      <c r="H23" s="7"/>
    </row>
    <row r="24" s="129" customFormat="1" ht="18.75" spans="1:8">
      <c r="A24" s="138"/>
      <c r="B24" s="148">
        <f t="shared" si="1"/>
        <v>22</v>
      </c>
      <c r="C24" s="7">
        <v>20202134</v>
      </c>
      <c r="D24" s="7">
        <v>0</v>
      </c>
      <c r="E24" s="7">
        <v>34</v>
      </c>
      <c r="F24" s="147">
        <f t="shared" si="0"/>
        <v>0</v>
      </c>
      <c r="G24" s="7">
        <f t="shared" si="2"/>
        <v>1</v>
      </c>
      <c r="H24" s="7"/>
    </row>
    <row r="25" s="129" customFormat="1" ht="18.75" spans="1:8">
      <c r="A25" s="138"/>
      <c r="B25" s="148">
        <f t="shared" si="1"/>
        <v>23</v>
      </c>
      <c r="C25" s="7">
        <v>20202135</v>
      </c>
      <c r="D25" s="7">
        <v>7</v>
      </c>
      <c r="E25" s="7">
        <v>54</v>
      </c>
      <c r="F25" s="147">
        <f t="shared" si="0"/>
        <v>0.12962962962963</v>
      </c>
      <c r="G25" s="7">
        <f t="shared" si="2"/>
        <v>37</v>
      </c>
      <c r="H25" s="7" t="s">
        <v>52</v>
      </c>
    </row>
    <row r="26" s="129" customFormat="1" ht="18.75" spans="1:8">
      <c r="A26" s="138"/>
      <c r="B26" s="148">
        <f t="shared" si="1"/>
        <v>24</v>
      </c>
      <c r="C26" s="7">
        <v>20202136</v>
      </c>
      <c r="D26" s="7">
        <v>0</v>
      </c>
      <c r="E26" s="7">
        <v>37</v>
      </c>
      <c r="F26" s="147">
        <f t="shared" si="0"/>
        <v>0</v>
      </c>
      <c r="G26" s="7">
        <f t="shared" si="2"/>
        <v>1</v>
      </c>
      <c r="H26" s="7"/>
    </row>
    <row r="27" s="129" customFormat="1" ht="18.75" spans="1:8">
      <c r="A27" s="138"/>
      <c r="B27" s="148">
        <f t="shared" si="1"/>
        <v>25</v>
      </c>
      <c r="C27" s="7">
        <v>20202137</v>
      </c>
      <c r="D27" s="7">
        <v>0</v>
      </c>
      <c r="E27" s="7">
        <v>33</v>
      </c>
      <c r="F27" s="147">
        <f t="shared" si="0"/>
        <v>0</v>
      </c>
      <c r="G27" s="7">
        <f t="shared" si="2"/>
        <v>1</v>
      </c>
      <c r="H27" s="7"/>
    </row>
    <row r="28" s="129" customFormat="1" ht="18.75" spans="1:8">
      <c r="A28" s="138"/>
      <c r="B28" s="148">
        <f t="shared" si="1"/>
        <v>26</v>
      </c>
      <c r="C28" s="7">
        <v>20202141</v>
      </c>
      <c r="D28" s="7">
        <v>0</v>
      </c>
      <c r="E28" s="7">
        <v>33</v>
      </c>
      <c r="F28" s="147">
        <f t="shared" si="0"/>
        <v>0</v>
      </c>
      <c r="G28" s="7">
        <f t="shared" si="2"/>
        <v>1</v>
      </c>
      <c r="H28" s="7"/>
    </row>
    <row r="29" s="129" customFormat="1" ht="18.75" spans="1:8">
      <c r="A29" s="138"/>
      <c r="B29" s="148">
        <f t="shared" si="1"/>
        <v>27</v>
      </c>
      <c r="C29" s="7">
        <v>20202142</v>
      </c>
      <c r="D29" s="7">
        <v>0</v>
      </c>
      <c r="E29" s="7">
        <v>32</v>
      </c>
      <c r="F29" s="147">
        <f t="shared" si="0"/>
        <v>0</v>
      </c>
      <c r="G29" s="7">
        <f t="shared" si="2"/>
        <v>1</v>
      </c>
      <c r="H29" s="7"/>
    </row>
    <row r="30" s="129" customFormat="1" ht="18.75" spans="1:8">
      <c r="A30" s="138"/>
      <c r="B30" s="148">
        <v>28</v>
      </c>
      <c r="C30" s="7">
        <v>20202143</v>
      </c>
      <c r="D30" s="7">
        <v>0</v>
      </c>
      <c r="E30" s="7">
        <v>34</v>
      </c>
      <c r="F30" s="147">
        <f t="shared" si="0"/>
        <v>0</v>
      </c>
      <c r="G30" s="7">
        <f t="shared" si="2"/>
        <v>1</v>
      </c>
      <c r="H30" s="7"/>
    </row>
    <row r="31" s="129" customFormat="1" ht="18.75" spans="1:8">
      <c r="A31" s="138"/>
      <c r="B31" s="148">
        <f t="shared" si="1"/>
        <v>29</v>
      </c>
      <c r="C31" s="7">
        <v>20202144</v>
      </c>
      <c r="D31" s="7">
        <v>0</v>
      </c>
      <c r="E31" s="7">
        <v>33</v>
      </c>
      <c r="F31" s="147">
        <f t="shared" si="0"/>
        <v>0</v>
      </c>
      <c r="G31" s="7">
        <f t="shared" si="2"/>
        <v>1</v>
      </c>
      <c r="H31" s="7"/>
    </row>
    <row r="32" s="129" customFormat="1" ht="18.75" spans="1:8">
      <c r="A32" s="138"/>
      <c r="B32" s="148">
        <f t="shared" si="1"/>
        <v>30</v>
      </c>
      <c r="C32" s="7">
        <v>20202145</v>
      </c>
      <c r="D32" s="7">
        <v>0</v>
      </c>
      <c r="E32" s="7">
        <v>36</v>
      </c>
      <c r="F32" s="147">
        <f t="shared" si="0"/>
        <v>0</v>
      </c>
      <c r="G32" s="7">
        <f t="shared" si="2"/>
        <v>1</v>
      </c>
      <c r="H32" s="7"/>
    </row>
    <row r="33" s="129" customFormat="1" ht="18.75" spans="1:8">
      <c r="A33" s="138"/>
      <c r="B33" s="148">
        <f t="shared" si="1"/>
        <v>31</v>
      </c>
      <c r="C33" s="7">
        <v>20203131</v>
      </c>
      <c r="D33" s="7">
        <v>18</v>
      </c>
      <c r="E33" s="7">
        <v>30</v>
      </c>
      <c r="F33" s="147">
        <f t="shared" si="0"/>
        <v>0.6</v>
      </c>
      <c r="G33" s="7">
        <f t="shared" si="2"/>
        <v>47</v>
      </c>
      <c r="H33" s="7"/>
    </row>
    <row r="34" s="129" customFormat="1" ht="18.75" spans="1:8">
      <c r="A34" s="138"/>
      <c r="B34" s="148">
        <f t="shared" si="1"/>
        <v>32</v>
      </c>
      <c r="C34" s="7">
        <v>20203132</v>
      </c>
      <c r="D34" s="7">
        <v>9</v>
      </c>
      <c r="E34" s="7">
        <v>33</v>
      </c>
      <c r="F34" s="147">
        <f t="shared" si="0"/>
        <v>0.272727272727273</v>
      </c>
      <c r="G34" s="7">
        <f t="shared" si="2"/>
        <v>44</v>
      </c>
      <c r="H34" s="7"/>
    </row>
    <row r="35" s="129" customFormat="1" ht="18.75" spans="1:8">
      <c r="A35" s="138"/>
      <c r="B35" s="148">
        <f t="shared" si="1"/>
        <v>33</v>
      </c>
      <c r="C35" s="7">
        <v>20203141</v>
      </c>
      <c r="D35" s="7"/>
      <c r="E35" s="7">
        <v>47</v>
      </c>
      <c r="F35" s="147">
        <f t="shared" si="0"/>
        <v>0</v>
      </c>
      <c r="G35" s="7"/>
      <c r="H35" s="7" t="s">
        <v>27</v>
      </c>
    </row>
    <row r="36" s="129" customFormat="1" ht="18.75" spans="1:8">
      <c r="A36" s="138"/>
      <c r="B36" s="148">
        <f t="shared" si="1"/>
        <v>34</v>
      </c>
      <c r="C36" s="7">
        <v>20212131</v>
      </c>
      <c r="D36" s="7">
        <v>0</v>
      </c>
      <c r="E36" s="149">
        <v>39</v>
      </c>
      <c r="F36" s="147">
        <f t="shared" si="0"/>
        <v>0</v>
      </c>
      <c r="G36" s="7">
        <f t="shared" si="2"/>
        <v>1</v>
      </c>
      <c r="H36" s="7"/>
    </row>
    <row r="37" s="129" customFormat="1" ht="18.75" spans="1:8">
      <c r="A37" s="138"/>
      <c r="B37" s="148">
        <f t="shared" si="1"/>
        <v>35</v>
      </c>
      <c r="C37" s="7">
        <v>20212132</v>
      </c>
      <c r="D37" s="7">
        <v>10</v>
      </c>
      <c r="E37" s="149">
        <v>39</v>
      </c>
      <c r="F37" s="147">
        <f t="shared" si="0"/>
        <v>0.256410256410256</v>
      </c>
      <c r="G37" s="7">
        <f t="shared" si="2"/>
        <v>42</v>
      </c>
      <c r="H37" s="7"/>
    </row>
    <row r="38" s="129" customFormat="1" ht="18.75" spans="1:8">
      <c r="A38" s="138"/>
      <c r="B38" s="148">
        <f t="shared" si="1"/>
        <v>36</v>
      </c>
      <c r="C38" s="7">
        <v>20212133</v>
      </c>
      <c r="D38" s="7">
        <v>0</v>
      </c>
      <c r="E38" s="149">
        <v>39</v>
      </c>
      <c r="F38" s="147">
        <f t="shared" si="0"/>
        <v>0</v>
      </c>
      <c r="G38" s="7">
        <f t="shared" si="2"/>
        <v>1</v>
      </c>
      <c r="H38" s="7"/>
    </row>
    <row r="39" s="129" customFormat="1" ht="18.75" spans="1:8">
      <c r="A39" s="138"/>
      <c r="B39" s="148">
        <f t="shared" si="1"/>
        <v>37</v>
      </c>
      <c r="C39" s="7">
        <v>20212134</v>
      </c>
      <c r="D39" s="7">
        <v>9</v>
      </c>
      <c r="E39" s="149">
        <v>40</v>
      </c>
      <c r="F39" s="147">
        <f t="shared" si="0"/>
        <v>0.225</v>
      </c>
      <c r="G39" s="7">
        <f t="shared" si="2"/>
        <v>40</v>
      </c>
      <c r="H39" s="7"/>
    </row>
    <row r="40" s="129" customFormat="1" ht="18.75" spans="1:8">
      <c r="A40" s="138"/>
      <c r="B40" s="148">
        <f t="shared" si="1"/>
        <v>38</v>
      </c>
      <c r="C40" s="7">
        <v>20212135</v>
      </c>
      <c r="D40" s="7">
        <v>0</v>
      </c>
      <c r="E40" s="7">
        <v>40</v>
      </c>
      <c r="F40" s="147">
        <f t="shared" si="0"/>
        <v>0</v>
      </c>
      <c r="G40" s="7">
        <f t="shared" si="2"/>
        <v>1</v>
      </c>
      <c r="H40" s="7"/>
    </row>
    <row r="41" s="129" customFormat="1" ht="18.75" spans="1:8">
      <c r="A41" s="138"/>
      <c r="B41" s="148">
        <f t="shared" si="1"/>
        <v>39</v>
      </c>
      <c r="C41" s="7">
        <v>20212136</v>
      </c>
      <c r="D41" s="7">
        <v>2</v>
      </c>
      <c r="E41" s="7">
        <v>39</v>
      </c>
      <c r="F41" s="147">
        <f t="shared" si="0"/>
        <v>0.0512820512820513</v>
      </c>
      <c r="G41" s="7">
        <f t="shared" si="2"/>
        <v>33</v>
      </c>
      <c r="H41" s="7"/>
    </row>
    <row r="42" s="129" customFormat="1" ht="18.75" spans="1:8">
      <c r="A42" s="138"/>
      <c r="B42" s="148">
        <f t="shared" si="1"/>
        <v>40</v>
      </c>
      <c r="C42" s="7">
        <v>20212137</v>
      </c>
      <c r="D42" s="7">
        <v>0</v>
      </c>
      <c r="E42" s="7">
        <v>38</v>
      </c>
      <c r="F42" s="147">
        <f t="shared" si="0"/>
        <v>0</v>
      </c>
      <c r="G42" s="7">
        <f t="shared" si="2"/>
        <v>1</v>
      </c>
      <c r="H42" s="7"/>
    </row>
    <row r="43" s="129" customFormat="1" ht="18.75" spans="1:8">
      <c r="A43" s="138"/>
      <c r="B43" s="148">
        <f t="shared" si="1"/>
        <v>41</v>
      </c>
      <c r="C43" s="7">
        <v>20212138</v>
      </c>
      <c r="D43" s="7">
        <v>7</v>
      </c>
      <c r="E43" s="149">
        <v>39</v>
      </c>
      <c r="F43" s="147">
        <f t="shared" si="0"/>
        <v>0.179487179487179</v>
      </c>
      <c r="G43" s="7">
        <f t="shared" si="2"/>
        <v>38</v>
      </c>
      <c r="H43" s="7"/>
    </row>
    <row r="44" s="129" customFormat="1" ht="18.75" spans="1:8">
      <c r="A44" s="138"/>
      <c r="B44" s="148">
        <f t="shared" si="1"/>
        <v>42</v>
      </c>
      <c r="C44" s="7">
        <v>20213131</v>
      </c>
      <c r="D44" s="7">
        <v>19</v>
      </c>
      <c r="E44" s="149">
        <v>44</v>
      </c>
      <c r="F44" s="147">
        <f t="shared" si="0"/>
        <v>0.431818181818182</v>
      </c>
      <c r="G44" s="7">
        <f t="shared" si="2"/>
        <v>46</v>
      </c>
      <c r="H44" s="7"/>
    </row>
    <row r="45" s="129" customFormat="1" ht="18.75" spans="1:8">
      <c r="A45" s="138"/>
      <c r="B45" s="148">
        <f t="shared" si="1"/>
        <v>43</v>
      </c>
      <c r="C45" s="7">
        <v>20212141</v>
      </c>
      <c r="D45" s="7">
        <v>3</v>
      </c>
      <c r="E45" s="149">
        <v>43</v>
      </c>
      <c r="F45" s="147">
        <f t="shared" si="0"/>
        <v>0.0697674418604651</v>
      </c>
      <c r="G45" s="7">
        <f t="shared" si="2"/>
        <v>35</v>
      </c>
      <c r="H45" s="7"/>
    </row>
    <row r="46" s="129" customFormat="1" ht="18.75" spans="1:8">
      <c r="A46" s="138"/>
      <c r="B46" s="148">
        <f t="shared" si="1"/>
        <v>44</v>
      </c>
      <c r="C46" s="7">
        <v>20212142</v>
      </c>
      <c r="D46" s="7">
        <v>0</v>
      </c>
      <c r="E46" s="149">
        <v>41</v>
      </c>
      <c r="F46" s="147">
        <f t="shared" si="0"/>
        <v>0</v>
      </c>
      <c r="G46" s="7">
        <f t="shared" si="2"/>
        <v>1</v>
      </c>
      <c r="H46" s="7"/>
    </row>
    <row r="47" s="129" customFormat="1" ht="18.75" spans="1:8">
      <c r="A47" s="138"/>
      <c r="B47" s="148">
        <f t="shared" si="1"/>
        <v>45</v>
      </c>
      <c r="C47" s="7">
        <v>20212143</v>
      </c>
      <c r="D47" s="7">
        <v>8</v>
      </c>
      <c r="E47" s="7">
        <v>43</v>
      </c>
      <c r="F47" s="147">
        <f t="shared" si="0"/>
        <v>0.186046511627907</v>
      </c>
      <c r="G47" s="7">
        <f t="shared" si="2"/>
        <v>39</v>
      </c>
      <c r="H47" s="7"/>
    </row>
    <row r="48" s="129" customFormat="1" ht="18.75" spans="1:8">
      <c r="A48" s="138"/>
      <c r="B48" s="148">
        <f t="shared" si="1"/>
        <v>46</v>
      </c>
      <c r="C48" s="7">
        <v>20212144</v>
      </c>
      <c r="D48" s="7">
        <v>2</v>
      </c>
      <c r="E48" s="7">
        <v>42</v>
      </c>
      <c r="F48" s="147">
        <f t="shared" si="0"/>
        <v>0.0476190476190476</v>
      </c>
      <c r="G48" s="7">
        <f t="shared" si="2"/>
        <v>32</v>
      </c>
      <c r="H48" s="7"/>
    </row>
    <row r="49" s="129" customFormat="1" ht="18.75" spans="1:8">
      <c r="A49" s="150"/>
      <c r="B49" s="148">
        <f t="shared" si="1"/>
        <v>47</v>
      </c>
      <c r="C49" s="7">
        <v>20212145</v>
      </c>
      <c r="D49" s="7">
        <v>2</v>
      </c>
      <c r="E49" s="7">
        <v>43</v>
      </c>
      <c r="F49" s="147">
        <f t="shared" si="0"/>
        <v>0.0465116279069767</v>
      </c>
      <c r="G49" s="7">
        <f t="shared" si="2"/>
        <v>31</v>
      </c>
      <c r="H49" s="7"/>
    </row>
    <row r="50" s="129" customFormat="1" ht="18.75" spans="1:8">
      <c r="A50" s="6" t="s">
        <v>3</v>
      </c>
      <c r="B50" s="148">
        <f t="shared" si="1"/>
        <v>48</v>
      </c>
      <c r="C50" s="11">
        <v>20182430</v>
      </c>
      <c r="D50" s="15">
        <v>0</v>
      </c>
      <c r="E50" s="15">
        <v>42</v>
      </c>
      <c r="F50" s="151">
        <f t="shared" ref="F50:F81" si="3">D50/E50</f>
        <v>0</v>
      </c>
      <c r="G50" s="15">
        <f>RANK(F50,$F$50:$F$115,1)</f>
        <v>1</v>
      </c>
      <c r="H50" s="26"/>
    </row>
    <row r="51" s="129" customFormat="1" ht="18.75" spans="1:8">
      <c r="A51" s="139"/>
      <c r="B51" s="148">
        <f t="shared" si="1"/>
        <v>49</v>
      </c>
      <c r="C51" s="11">
        <v>20182431</v>
      </c>
      <c r="D51" s="15">
        <v>0</v>
      </c>
      <c r="E51" s="15">
        <v>30</v>
      </c>
      <c r="F51" s="151">
        <f t="shared" si="3"/>
        <v>0</v>
      </c>
      <c r="G51" s="15">
        <f t="shared" ref="G51:G114" si="4">RANK(F51,$F$50:$F$115,1)</f>
        <v>1</v>
      </c>
      <c r="H51" s="26"/>
    </row>
    <row r="52" s="129" customFormat="1" ht="18.75" spans="1:8">
      <c r="A52" s="139"/>
      <c r="B52" s="148">
        <f t="shared" si="1"/>
        <v>50</v>
      </c>
      <c r="C52" s="11">
        <v>20182432</v>
      </c>
      <c r="D52" s="15">
        <v>0</v>
      </c>
      <c r="E52" s="15">
        <v>44</v>
      </c>
      <c r="F52" s="151">
        <f t="shared" si="3"/>
        <v>0</v>
      </c>
      <c r="G52" s="15">
        <f t="shared" si="4"/>
        <v>1</v>
      </c>
      <c r="H52" s="26"/>
    </row>
    <row r="53" s="129" customFormat="1" ht="18.75" spans="1:8">
      <c r="A53" s="139"/>
      <c r="B53" s="148">
        <f t="shared" si="1"/>
        <v>51</v>
      </c>
      <c r="C53" s="11">
        <v>20182433</v>
      </c>
      <c r="D53" s="15">
        <v>0</v>
      </c>
      <c r="E53" s="15">
        <v>30</v>
      </c>
      <c r="F53" s="151">
        <f t="shared" si="3"/>
        <v>0</v>
      </c>
      <c r="G53" s="15">
        <f t="shared" si="4"/>
        <v>1</v>
      </c>
      <c r="H53" s="152"/>
    </row>
    <row r="54" s="129" customFormat="1" ht="18.75" spans="1:8">
      <c r="A54" s="139"/>
      <c r="B54" s="148">
        <f t="shared" si="1"/>
        <v>52</v>
      </c>
      <c r="C54" s="11">
        <v>20182434</v>
      </c>
      <c r="D54" s="15">
        <v>0</v>
      </c>
      <c r="E54" s="15">
        <v>50</v>
      </c>
      <c r="F54" s="151">
        <f t="shared" si="3"/>
        <v>0</v>
      </c>
      <c r="G54" s="15">
        <f t="shared" si="4"/>
        <v>1</v>
      </c>
      <c r="H54" s="152"/>
    </row>
    <row r="55" s="129" customFormat="1" ht="18.75" spans="1:8">
      <c r="A55" s="139"/>
      <c r="B55" s="148">
        <f t="shared" si="1"/>
        <v>53</v>
      </c>
      <c r="C55" s="11">
        <v>20182435</v>
      </c>
      <c r="D55" s="15">
        <v>0</v>
      </c>
      <c r="E55" s="15">
        <v>23</v>
      </c>
      <c r="F55" s="151">
        <f t="shared" si="3"/>
        <v>0</v>
      </c>
      <c r="G55" s="15">
        <f t="shared" si="4"/>
        <v>1</v>
      </c>
      <c r="H55" s="152"/>
    </row>
    <row r="56" s="129" customFormat="1" ht="18.75" spans="1:10">
      <c r="A56" s="139"/>
      <c r="B56" s="148">
        <f t="shared" si="1"/>
        <v>54</v>
      </c>
      <c r="C56" s="11">
        <v>20182531</v>
      </c>
      <c r="D56" s="15">
        <v>0</v>
      </c>
      <c r="E56" s="15">
        <v>32</v>
      </c>
      <c r="F56" s="151">
        <f t="shared" si="3"/>
        <v>0</v>
      </c>
      <c r="G56" s="15">
        <f t="shared" si="4"/>
        <v>1</v>
      </c>
      <c r="H56" s="152"/>
      <c r="J56" s="153"/>
    </row>
    <row r="57" s="129" customFormat="1" ht="18.75" spans="1:8">
      <c r="A57" s="139"/>
      <c r="B57" s="148">
        <f t="shared" si="1"/>
        <v>55</v>
      </c>
      <c r="C57" s="11">
        <v>20182532</v>
      </c>
      <c r="D57" s="15">
        <v>0</v>
      </c>
      <c r="E57" s="15">
        <v>32</v>
      </c>
      <c r="F57" s="151">
        <f t="shared" si="3"/>
        <v>0</v>
      </c>
      <c r="G57" s="15">
        <f t="shared" si="4"/>
        <v>1</v>
      </c>
      <c r="H57" s="152"/>
    </row>
    <row r="58" s="129" customFormat="1" ht="18.75" spans="1:8">
      <c r="A58" s="139"/>
      <c r="B58" s="148">
        <f t="shared" si="1"/>
        <v>56</v>
      </c>
      <c r="C58" s="11">
        <v>20182533</v>
      </c>
      <c r="D58" s="15">
        <v>0</v>
      </c>
      <c r="E58" s="15">
        <v>32</v>
      </c>
      <c r="F58" s="151">
        <f t="shared" si="3"/>
        <v>0</v>
      </c>
      <c r="G58" s="15">
        <f t="shared" si="4"/>
        <v>1</v>
      </c>
      <c r="H58" s="152"/>
    </row>
    <row r="59" s="129" customFormat="1" ht="18.75" spans="1:8">
      <c r="A59" s="139"/>
      <c r="B59" s="148">
        <f t="shared" si="1"/>
        <v>57</v>
      </c>
      <c r="C59" s="11">
        <v>20182534</v>
      </c>
      <c r="D59" s="15">
        <v>0</v>
      </c>
      <c r="E59" s="15">
        <v>37</v>
      </c>
      <c r="F59" s="151">
        <f t="shared" si="3"/>
        <v>0</v>
      </c>
      <c r="G59" s="15">
        <f t="shared" si="4"/>
        <v>1</v>
      </c>
      <c r="H59" s="152"/>
    </row>
    <row r="60" s="129" customFormat="1" ht="18.75" spans="1:8">
      <c r="A60" s="139"/>
      <c r="B60" s="148">
        <f t="shared" si="1"/>
        <v>58</v>
      </c>
      <c r="C60" s="11">
        <v>20182535</v>
      </c>
      <c r="D60" s="15">
        <v>0</v>
      </c>
      <c r="E60" s="15">
        <v>37</v>
      </c>
      <c r="F60" s="151">
        <f t="shared" si="3"/>
        <v>0</v>
      </c>
      <c r="G60" s="15">
        <f t="shared" si="4"/>
        <v>1</v>
      </c>
      <c r="H60" s="152"/>
    </row>
    <row r="61" s="129" customFormat="1" ht="18.75" spans="1:8">
      <c r="A61" s="139"/>
      <c r="B61" s="90">
        <f t="shared" si="1"/>
        <v>59</v>
      </c>
      <c r="C61" s="11">
        <v>20182536</v>
      </c>
      <c r="D61" s="15">
        <v>0</v>
      </c>
      <c r="E61" s="15">
        <v>35</v>
      </c>
      <c r="F61" s="151">
        <f t="shared" si="3"/>
        <v>0</v>
      </c>
      <c r="G61" s="15">
        <f t="shared" si="4"/>
        <v>1</v>
      </c>
      <c r="H61" s="152"/>
    </row>
    <row r="62" s="129" customFormat="1" ht="14.5" customHeight="1" spans="1:8">
      <c r="A62" s="139"/>
      <c r="B62" s="90">
        <f t="shared" si="1"/>
        <v>60</v>
      </c>
      <c r="C62" s="11">
        <v>20182631</v>
      </c>
      <c r="D62" s="15">
        <v>0</v>
      </c>
      <c r="E62" s="15">
        <v>38</v>
      </c>
      <c r="F62" s="151">
        <f t="shared" si="3"/>
        <v>0</v>
      </c>
      <c r="G62" s="15">
        <f t="shared" si="4"/>
        <v>1</v>
      </c>
      <c r="H62" s="152"/>
    </row>
    <row r="63" s="129" customFormat="1" ht="18.75" spans="1:8">
      <c r="A63" s="139"/>
      <c r="B63" s="90">
        <f t="shared" si="1"/>
        <v>61</v>
      </c>
      <c r="C63" s="11">
        <v>20182632</v>
      </c>
      <c r="D63" s="15">
        <v>0</v>
      </c>
      <c r="E63" s="15">
        <v>37</v>
      </c>
      <c r="F63" s="151">
        <f t="shared" si="3"/>
        <v>0</v>
      </c>
      <c r="G63" s="15">
        <f t="shared" si="4"/>
        <v>1</v>
      </c>
      <c r="H63" s="152"/>
    </row>
    <row r="64" s="129" customFormat="1" ht="18.75" spans="1:8">
      <c r="A64" s="139"/>
      <c r="B64" s="90">
        <f t="shared" si="1"/>
        <v>62</v>
      </c>
      <c r="C64" s="11">
        <v>20182633</v>
      </c>
      <c r="D64" s="15">
        <v>0</v>
      </c>
      <c r="E64" s="15">
        <v>39</v>
      </c>
      <c r="F64" s="151">
        <f t="shared" si="3"/>
        <v>0</v>
      </c>
      <c r="G64" s="15">
        <f t="shared" si="4"/>
        <v>1</v>
      </c>
      <c r="H64" s="152"/>
    </row>
    <row r="65" s="129" customFormat="1" ht="18.75" spans="1:8">
      <c r="A65" s="139"/>
      <c r="B65" s="90">
        <f t="shared" si="1"/>
        <v>63</v>
      </c>
      <c r="C65" s="11">
        <v>20182634</v>
      </c>
      <c r="D65" s="15">
        <v>0</v>
      </c>
      <c r="E65" s="15">
        <v>39</v>
      </c>
      <c r="F65" s="151">
        <f t="shared" si="3"/>
        <v>0</v>
      </c>
      <c r="G65" s="15">
        <f t="shared" si="4"/>
        <v>1</v>
      </c>
      <c r="H65" s="152"/>
    </row>
    <row r="66" s="129" customFormat="1" ht="18.75" spans="1:8">
      <c r="A66" s="139"/>
      <c r="B66" s="90">
        <f t="shared" si="1"/>
        <v>64</v>
      </c>
      <c r="C66" s="11">
        <v>20192431</v>
      </c>
      <c r="D66" s="15">
        <v>9</v>
      </c>
      <c r="E66" s="15">
        <v>36</v>
      </c>
      <c r="F66" s="151">
        <f t="shared" si="3"/>
        <v>0.25</v>
      </c>
      <c r="G66" s="15">
        <f t="shared" si="4"/>
        <v>60</v>
      </c>
      <c r="H66" s="152"/>
    </row>
    <row r="67" s="129" customFormat="1" ht="18.75" spans="1:8">
      <c r="A67" s="139"/>
      <c r="B67" s="90">
        <f t="shared" si="1"/>
        <v>65</v>
      </c>
      <c r="C67" s="11">
        <v>20192432</v>
      </c>
      <c r="D67" s="15">
        <v>9</v>
      </c>
      <c r="E67" s="15">
        <v>36</v>
      </c>
      <c r="F67" s="151">
        <f t="shared" si="3"/>
        <v>0.25</v>
      </c>
      <c r="G67" s="15">
        <f t="shared" si="4"/>
        <v>60</v>
      </c>
      <c r="H67" s="152"/>
    </row>
    <row r="68" s="129" customFormat="1" ht="18.75" spans="1:8">
      <c r="A68" s="139"/>
      <c r="B68" s="90">
        <f t="shared" si="1"/>
        <v>66</v>
      </c>
      <c r="C68" s="11">
        <v>20192433</v>
      </c>
      <c r="D68" s="15">
        <v>0</v>
      </c>
      <c r="E68" s="15">
        <v>36</v>
      </c>
      <c r="F68" s="151">
        <f t="shared" si="3"/>
        <v>0</v>
      </c>
      <c r="G68" s="15">
        <f t="shared" si="4"/>
        <v>1</v>
      </c>
      <c r="H68" s="152"/>
    </row>
    <row r="69" s="129" customFormat="1" ht="18.75" spans="1:8">
      <c r="A69" s="139"/>
      <c r="B69" s="90">
        <f t="shared" si="1"/>
        <v>67</v>
      </c>
      <c r="C69" s="11">
        <v>20192434</v>
      </c>
      <c r="D69" s="15">
        <v>1</v>
      </c>
      <c r="E69" s="15">
        <v>35</v>
      </c>
      <c r="F69" s="151">
        <f t="shared" si="3"/>
        <v>0.0285714285714286</v>
      </c>
      <c r="G69" s="15">
        <f t="shared" si="4"/>
        <v>50</v>
      </c>
      <c r="H69" s="152"/>
    </row>
    <row r="70" s="129" customFormat="1" ht="18.75" spans="1:8">
      <c r="A70" s="139"/>
      <c r="B70" s="90">
        <f t="shared" si="1"/>
        <v>68</v>
      </c>
      <c r="C70" s="11">
        <v>20192435</v>
      </c>
      <c r="D70" s="15">
        <v>0</v>
      </c>
      <c r="E70" s="15">
        <v>24</v>
      </c>
      <c r="F70" s="151">
        <f t="shared" si="3"/>
        <v>0</v>
      </c>
      <c r="G70" s="15">
        <f t="shared" si="4"/>
        <v>1</v>
      </c>
      <c r="H70" s="152"/>
    </row>
    <row r="71" s="129" customFormat="1" ht="18.75" spans="1:8">
      <c r="A71" s="139"/>
      <c r="B71" s="90">
        <f t="shared" ref="B71:B134" si="5">ROW()-2</f>
        <v>69</v>
      </c>
      <c r="C71" s="11">
        <v>20192436</v>
      </c>
      <c r="D71" s="15">
        <v>9</v>
      </c>
      <c r="E71" s="15">
        <v>25</v>
      </c>
      <c r="F71" s="151">
        <f t="shared" si="3"/>
        <v>0.36</v>
      </c>
      <c r="G71" s="15">
        <f t="shared" si="4"/>
        <v>62</v>
      </c>
      <c r="H71" s="152"/>
    </row>
    <row r="72" s="129" customFormat="1" ht="18.75" spans="1:8">
      <c r="A72" s="139"/>
      <c r="B72" s="90">
        <f t="shared" si="5"/>
        <v>70</v>
      </c>
      <c r="C72" s="11">
        <v>20192437</v>
      </c>
      <c r="D72" s="15">
        <v>0</v>
      </c>
      <c r="E72" s="15">
        <v>28</v>
      </c>
      <c r="F72" s="151">
        <f t="shared" si="3"/>
        <v>0</v>
      </c>
      <c r="G72" s="15">
        <f t="shared" si="4"/>
        <v>1</v>
      </c>
      <c r="H72" s="152"/>
    </row>
    <row r="73" s="129" customFormat="1" ht="18.75" spans="1:8">
      <c r="A73" s="139"/>
      <c r="B73" s="90">
        <f t="shared" si="5"/>
        <v>71</v>
      </c>
      <c r="C73" s="11">
        <v>20192531</v>
      </c>
      <c r="D73" s="15">
        <v>16</v>
      </c>
      <c r="E73" s="15">
        <v>35</v>
      </c>
      <c r="F73" s="151">
        <f t="shared" si="3"/>
        <v>0.457142857142857</v>
      </c>
      <c r="G73" s="15">
        <f t="shared" si="4"/>
        <v>66</v>
      </c>
      <c r="H73" s="152"/>
    </row>
    <row r="74" s="129" customFormat="1" ht="18.75" spans="1:8">
      <c r="A74" s="139"/>
      <c r="B74" s="90">
        <f t="shared" si="5"/>
        <v>72</v>
      </c>
      <c r="C74" s="11">
        <v>20192532</v>
      </c>
      <c r="D74" s="15">
        <v>1</v>
      </c>
      <c r="E74" s="15">
        <v>38</v>
      </c>
      <c r="F74" s="151">
        <f t="shared" si="3"/>
        <v>0.0263157894736842</v>
      </c>
      <c r="G74" s="15">
        <f t="shared" si="4"/>
        <v>49</v>
      </c>
      <c r="H74" s="152"/>
    </row>
    <row r="75" s="129" customFormat="1" ht="18.75" spans="1:8">
      <c r="A75" s="139"/>
      <c r="B75" s="90">
        <f t="shared" si="5"/>
        <v>73</v>
      </c>
      <c r="C75" s="11">
        <v>20192533</v>
      </c>
      <c r="D75" s="15">
        <v>2</v>
      </c>
      <c r="E75" s="15">
        <v>37</v>
      </c>
      <c r="F75" s="151">
        <f t="shared" si="3"/>
        <v>0.0540540540540541</v>
      </c>
      <c r="G75" s="15">
        <f t="shared" si="4"/>
        <v>53</v>
      </c>
      <c r="H75" s="152"/>
    </row>
    <row r="76" s="129" customFormat="1" ht="18.75" spans="1:8">
      <c r="A76" s="139"/>
      <c r="B76" s="90">
        <f t="shared" si="5"/>
        <v>74</v>
      </c>
      <c r="C76" s="11">
        <v>20192534</v>
      </c>
      <c r="D76" s="15">
        <v>0</v>
      </c>
      <c r="E76" s="15">
        <v>35</v>
      </c>
      <c r="F76" s="151">
        <f t="shared" si="3"/>
        <v>0</v>
      </c>
      <c r="G76" s="15">
        <f t="shared" si="4"/>
        <v>1</v>
      </c>
      <c r="H76" s="152"/>
    </row>
    <row r="77" s="129" customFormat="1" ht="18.75" spans="1:8">
      <c r="A77" s="139"/>
      <c r="B77" s="90">
        <f t="shared" si="5"/>
        <v>75</v>
      </c>
      <c r="C77" s="11">
        <v>20192535</v>
      </c>
      <c r="D77" s="15">
        <v>0</v>
      </c>
      <c r="E77" s="15">
        <v>29</v>
      </c>
      <c r="F77" s="151">
        <f t="shared" si="3"/>
        <v>0</v>
      </c>
      <c r="G77" s="15">
        <f t="shared" si="4"/>
        <v>1</v>
      </c>
      <c r="H77" s="152"/>
    </row>
    <row r="78" s="129" customFormat="1" ht="18.75" spans="1:8">
      <c r="A78" s="139"/>
      <c r="B78" s="90">
        <f t="shared" si="5"/>
        <v>76</v>
      </c>
      <c r="C78" s="11">
        <v>20192536</v>
      </c>
      <c r="D78" s="15">
        <v>6</v>
      </c>
      <c r="E78" s="15">
        <v>29</v>
      </c>
      <c r="F78" s="151">
        <f t="shared" si="3"/>
        <v>0.206896551724138</v>
      </c>
      <c r="G78" s="15">
        <f t="shared" si="4"/>
        <v>59</v>
      </c>
      <c r="H78" s="152"/>
    </row>
    <row r="79" s="129" customFormat="1" ht="18.75" spans="1:8">
      <c r="A79" s="139"/>
      <c r="B79" s="90">
        <f t="shared" si="5"/>
        <v>77</v>
      </c>
      <c r="C79" s="11">
        <v>20192631</v>
      </c>
      <c r="D79" s="15">
        <v>1</v>
      </c>
      <c r="E79" s="15">
        <v>39</v>
      </c>
      <c r="F79" s="151">
        <f t="shared" si="3"/>
        <v>0.0256410256410256</v>
      </c>
      <c r="G79" s="15">
        <f t="shared" si="4"/>
        <v>47</v>
      </c>
      <c r="H79" s="152"/>
    </row>
    <row r="80" s="129" customFormat="1" ht="18.75" spans="1:8">
      <c r="A80" s="139"/>
      <c r="B80" s="90">
        <f t="shared" si="5"/>
        <v>78</v>
      </c>
      <c r="C80" s="11">
        <v>20192632</v>
      </c>
      <c r="D80" s="15">
        <v>0</v>
      </c>
      <c r="E80" s="15">
        <v>39</v>
      </c>
      <c r="F80" s="151">
        <f t="shared" si="3"/>
        <v>0</v>
      </c>
      <c r="G80" s="15">
        <f t="shared" si="4"/>
        <v>1</v>
      </c>
      <c r="H80" s="152"/>
    </row>
    <row r="81" s="129" customFormat="1" ht="18.75" spans="1:8">
      <c r="A81" s="139"/>
      <c r="B81" s="90">
        <f t="shared" si="5"/>
        <v>79</v>
      </c>
      <c r="C81" s="11">
        <v>20192633</v>
      </c>
      <c r="D81" s="15">
        <v>0</v>
      </c>
      <c r="E81" s="15">
        <v>36</v>
      </c>
      <c r="F81" s="151">
        <f t="shared" si="3"/>
        <v>0</v>
      </c>
      <c r="G81" s="15">
        <f t="shared" si="4"/>
        <v>1</v>
      </c>
      <c r="H81" s="152"/>
    </row>
    <row r="82" s="129" customFormat="1" ht="18.75" spans="1:8">
      <c r="A82" s="139"/>
      <c r="B82" s="90">
        <f t="shared" si="5"/>
        <v>80</v>
      </c>
      <c r="C82" s="11">
        <v>20192634</v>
      </c>
      <c r="D82" s="15">
        <v>1</v>
      </c>
      <c r="E82" s="15">
        <v>35</v>
      </c>
      <c r="F82" s="151">
        <f t="shared" ref="F82:F113" si="6">D82/E82</f>
        <v>0.0285714285714286</v>
      </c>
      <c r="G82" s="15">
        <f t="shared" si="4"/>
        <v>50</v>
      </c>
      <c r="H82" s="152"/>
    </row>
    <row r="83" s="129" customFormat="1" ht="18.75" spans="1:8">
      <c r="A83" s="139"/>
      <c r="B83" s="90">
        <f t="shared" si="5"/>
        <v>81</v>
      </c>
      <c r="C83" s="11">
        <v>20202430</v>
      </c>
      <c r="D83" s="15">
        <v>0</v>
      </c>
      <c r="E83" s="15">
        <v>41</v>
      </c>
      <c r="F83" s="151">
        <f t="shared" si="6"/>
        <v>0</v>
      </c>
      <c r="G83" s="15">
        <f t="shared" si="4"/>
        <v>1</v>
      </c>
      <c r="H83" s="152"/>
    </row>
    <row r="84" s="129" customFormat="1" ht="18.75" spans="1:8">
      <c r="A84" s="139"/>
      <c r="B84" s="90">
        <f t="shared" si="5"/>
        <v>82</v>
      </c>
      <c r="C84" s="11">
        <v>20202431</v>
      </c>
      <c r="D84" s="15">
        <v>2</v>
      </c>
      <c r="E84" s="15">
        <v>42</v>
      </c>
      <c r="F84" s="151">
        <f t="shared" si="6"/>
        <v>0.0476190476190476</v>
      </c>
      <c r="G84" s="15">
        <f t="shared" si="4"/>
        <v>52</v>
      </c>
      <c r="H84" s="152"/>
    </row>
    <row r="85" s="129" customFormat="1" ht="18.75" spans="1:8">
      <c r="A85" s="139"/>
      <c r="B85" s="90">
        <f t="shared" si="5"/>
        <v>83</v>
      </c>
      <c r="C85" s="11">
        <v>20202432</v>
      </c>
      <c r="D85" s="15">
        <v>0</v>
      </c>
      <c r="E85" s="15">
        <v>40</v>
      </c>
      <c r="F85" s="151">
        <f t="shared" si="6"/>
        <v>0</v>
      </c>
      <c r="G85" s="15">
        <f t="shared" si="4"/>
        <v>1</v>
      </c>
      <c r="H85" s="152"/>
    </row>
    <row r="86" s="129" customFormat="1" ht="18.75" spans="1:8">
      <c r="A86" s="139"/>
      <c r="B86" s="90">
        <f t="shared" si="5"/>
        <v>84</v>
      </c>
      <c r="C86" s="11">
        <v>20202433</v>
      </c>
      <c r="D86" s="15">
        <v>17</v>
      </c>
      <c r="E86" s="15">
        <v>40</v>
      </c>
      <c r="F86" s="151">
        <f t="shared" si="6"/>
        <v>0.425</v>
      </c>
      <c r="G86" s="15">
        <f t="shared" si="4"/>
        <v>64</v>
      </c>
      <c r="H86" s="152"/>
    </row>
    <row r="87" s="129" customFormat="1" ht="18.75" spans="1:8">
      <c r="A87" s="139"/>
      <c r="B87" s="90">
        <f t="shared" si="5"/>
        <v>85</v>
      </c>
      <c r="C87" s="11">
        <v>20202434</v>
      </c>
      <c r="D87" s="15">
        <v>16</v>
      </c>
      <c r="E87" s="15">
        <v>42</v>
      </c>
      <c r="F87" s="151">
        <f t="shared" si="6"/>
        <v>0.380952380952381</v>
      </c>
      <c r="G87" s="15">
        <f t="shared" si="4"/>
        <v>63</v>
      </c>
      <c r="H87" s="152"/>
    </row>
    <row r="88" s="129" customFormat="1" ht="18.75" spans="1:8">
      <c r="A88" s="139"/>
      <c r="B88" s="90">
        <f t="shared" si="5"/>
        <v>86</v>
      </c>
      <c r="C88" s="11">
        <v>20202435</v>
      </c>
      <c r="D88" s="15">
        <v>5</v>
      </c>
      <c r="E88" s="15">
        <v>50</v>
      </c>
      <c r="F88" s="151">
        <f t="shared" si="6"/>
        <v>0.1</v>
      </c>
      <c r="G88" s="15">
        <f t="shared" si="4"/>
        <v>57</v>
      </c>
      <c r="H88" s="152"/>
    </row>
    <row r="89" s="129" customFormat="1" ht="18.75" spans="1:8">
      <c r="A89" s="139"/>
      <c r="B89" s="90">
        <f t="shared" si="5"/>
        <v>87</v>
      </c>
      <c r="C89" s="11">
        <v>20202531</v>
      </c>
      <c r="D89" s="15">
        <v>1</v>
      </c>
      <c r="E89" s="15">
        <v>39</v>
      </c>
      <c r="F89" s="151">
        <f t="shared" si="6"/>
        <v>0.0256410256410256</v>
      </c>
      <c r="G89" s="15">
        <f t="shared" si="4"/>
        <v>47</v>
      </c>
      <c r="H89" s="152"/>
    </row>
    <row r="90" s="129" customFormat="1" ht="18.75" spans="1:8">
      <c r="A90" s="139"/>
      <c r="B90" s="90">
        <f t="shared" si="5"/>
        <v>88</v>
      </c>
      <c r="C90" s="11">
        <v>20202532</v>
      </c>
      <c r="D90" s="15">
        <v>0</v>
      </c>
      <c r="E90" s="15">
        <v>34</v>
      </c>
      <c r="F90" s="151">
        <f t="shared" si="6"/>
        <v>0</v>
      </c>
      <c r="G90" s="15">
        <f t="shared" si="4"/>
        <v>1</v>
      </c>
      <c r="H90" s="152"/>
    </row>
    <row r="91" s="129" customFormat="1" ht="18.75" spans="1:8">
      <c r="A91" s="139"/>
      <c r="B91" s="90">
        <f t="shared" si="5"/>
        <v>89</v>
      </c>
      <c r="C91" s="11">
        <v>20202533</v>
      </c>
      <c r="D91" s="15">
        <v>17</v>
      </c>
      <c r="E91" s="15">
        <v>40</v>
      </c>
      <c r="F91" s="151">
        <f t="shared" si="6"/>
        <v>0.425</v>
      </c>
      <c r="G91" s="15">
        <f t="shared" si="4"/>
        <v>64</v>
      </c>
      <c r="H91" s="152"/>
    </row>
    <row r="92" s="129" customFormat="1" ht="18.75" spans="1:8">
      <c r="A92" s="139"/>
      <c r="B92" s="90">
        <f t="shared" si="5"/>
        <v>90</v>
      </c>
      <c r="C92" s="11">
        <v>20202534</v>
      </c>
      <c r="D92" s="15">
        <v>0</v>
      </c>
      <c r="E92" s="15">
        <v>36</v>
      </c>
      <c r="F92" s="151">
        <f t="shared" si="6"/>
        <v>0</v>
      </c>
      <c r="G92" s="15">
        <f t="shared" si="4"/>
        <v>1</v>
      </c>
      <c r="H92" s="152"/>
    </row>
    <row r="93" s="129" customFormat="1" ht="18.75" spans="1:8">
      <c r="A93" s="139"/>
      <c r="B93" s="90">
        <f t="shared" si="5"/>
        <v>91</v>
      </c>
      <c r="C93" s="11">
        <v>20202535</v>
      </c>
      <c r="D93" s="15">
        <v>0</v>
      </c>
      <c r="E93" s="15">
        <v>26</v>
      </c>
      <c r="F93" s="151">
        <f t="shared" si="6"/>
        <v>0</v>
      </c>
      <c r="G93" s="15">
        <f t="shared" si="4"/>
        <v>1</v>
      </c>
      <c r="H93" s="152"/>
    </row>
    <row r="94" s="129" customFormat="1" ht="18.75" spans="1:8">
      <c r="A94" s="139"/>
      <c r="B94" s="90">
        <f t="shared" si="5"/>
        <v>92</v>
      </c>
      <c r="C94" s="11">
        <v>20202536</v>
      </c>
      <c r="D94" s="15">
        <v>0</v>
      </c>
      <c r="E94" s="15">
        <v>26</v>
      </c>
      <c r="F94" s="151">
        <f t="shared" si="6"/>
        <v>0</v>
      </c>
      <c r="G94" s="15">
        <f t="shared" si="4"/>
        <v>1</v>
      </c>
      <c r="H94" s="152"/>
    </row>
    <row r="95" s="129" customFormat="1" ht="18.75" spans="1:8">
      <c r="A95" s="139"/>
      <c r="B95" s="90">
        <f t="shared" si="5"/>
        <v>93</v>
      </c>
      <c r="C95" s="11">
        <v>20202631</v>
      </c>
      <c r="D95" s="15">
        <v>0</v>
      </c>
      <c r="E95" s="15">
        <v>46</v>
      </c>
      <c r="F95" s="151">
        <f t="shared" si="6"/>
        <v>0</v>
      </c>
      <c r="G95" s="15">
        <f t="shared" si="4"/>
        <v>1</v>
      </c>
      <c r="H95" s="152"/>
    </row>
    <row r="96" s="129" customFormat="1" ht="18.75" spans="1:8">
      <c r="A96" s="139"/>
      <c r="B96" s="90">
        <f t="shared" si="5"/>
        <v>94</v>
      </c>
      <c r="C96" s="11">
        <v>20202632</v>
      </c>
      <c r="D96" s="15">
        <v>0</v>
      </c>
      <c r="E96" s="15">
        <v>45</v>
      </c>
      <c r="F96" s="151">
        <f t="shared" si="6"/>
        <v>0</v>
      </c>
      <c r="G96" s="15">
        <f t="shared" si="4"/>
        <v>1</v>
      </c>
      <c r="H96" s="152"/>
    </row>
    <row r="97" s="129" customFormat="1" ht="18.75" spans="1:8">
      <c r="A97" s="139"/>
      <c r="B97" s="90">
        <f t="shared" si="5"/>
        <v>95</v>
      </c>
      <c r="C97" s="11">
        <v>20202633</v>
      </c>
      <c r="D97" s="15">
        <v>0</v>
      </c>
      <c r="E97" s="15">
        <v>35</v>
      </c>
      <c r="F97" s="151">
        <f t="shared" si="6"/>
        <v>0</v>
      </c>
      <c r="G97" s="15">
        <f t="shared" si="4"/>
        <v>1</v>
      </c>
      <c r="H97" s="152"/>
    </row>
    <row r="98" s="129" customFormat="1" ht="18.75" spans="1:8">
      <c r="A98" s="139"/>
      <c r="B98" s="90">
        <f t="shared" si="5"/>
        <v>96</v>
      </c>
      <c r="C98" s="11">
        <v>20202634</v>
      </c>
      <c r="D98" s="15">
        <v>0</v>
      </c>
      <c r="E98" s="15">
        <v>32</v>
      </c>
      <c r="F98" s="151">
        <f t="shared" si="6"/>
        <v>0</v>
      </c>
      <c r="G98" s="15">
        <f t="shared" si="4"/>
        <v>1</v>
      </c>
      <c r="H98" s="152"/>
    </row>
    <row r="99" s="129" customFormat="1" ht="18.75" spans="1:8">
      <c r="A99" s="139"/>
      <c r="B99" s="90">
        <f t="shared" si="5"/>
        <v>97</v>
      </c>
      <c r="C99" s="11">
        <v>20202641</v>
      </c>
      <c r="D99" s="15">
        <v>0</v>
      </c>
      <c r="E99" s="15">
        <v>47</v>
      </c>
      <c r="F99" s="151">
        <f t="shared" si="6"/>
        <v>0</v>
      </c>
      <c r="G99" s="15">
        <f t="shared" si="4"/>
        <v>1</v>
      </c>
      <c r="H99" s="152"/>
    </row>
    <row r="100" s="129" customFormat="1" ht="18.75" spans="1:8">
      <c r="A100" s="139"/>
      <c r="B100" s="90">
        <f t="shared" si="5"/>
        <v>98</v>
      </c>
      <c r="C100" s="11">
        <v>20202642</v>
      </c>
      <c r="D100" s="15">
        <v>0</v>
      </c>
      <c r="E100" s="15">
        <v>44</v>
      </c>
      <c r="F100" s="151">
        <f t="shared" si="6"/>
        <v>0</v>
      </c>
      <c r="G100" s="15">
        <f t="shared" si="4"/>
        <v>1</v>
      </c>
      <c r="H100" s="152"/>
    </row>
    <row r="101" s="129" customFormat="1" ht="18.75" spans="1:8">
      <c r="A101" s="139"/>
      <c r="B101" s="90">
        <f t="shared" si="5"/>
        <v>99</v>
      </c>
      <c r="C101" s="11">
        <v>20202643</v>
      </c>
      <c r="D101" s="15">
        <v>0</v>
      </c>
      <c r="E101" s="15">
        <v>41</v>
      </c>
      <c r="F101" s="151">
        <f t="shared" si="6"/>
        <v>0</v>
      </c>
      <c r="G101" s="15">
        <f t="shared" si="4"/>
        <v>1</v>
      </c>
      <c r="H101" s="152"/>
    </row>
    <row r="102" s="129" customFormat="1" ht="18.75" spans="1:8">
      <c r="A102" s="139"/>
      <c r="B102" s="90">
        <f t="shared" si="5"/>
        <v>100</v>
      </c>
      <c r="C102" s="11">
        <v>20212431</v>
      </c>
      <c r="D102" s="15">
        <v>1</v>
      </c>
      <c r="E102" s="15">
        <v>45</v>
      </c>
      <c r="F102" s="151">
        <f t="shared" si="6"/>
        <v>0.0222222222222222</v>
      </c>
      <c r="G102" s="15">
        <f t="shared" si="4"/>
        <v>44</v>
      </c>
      <c r="H102" s="152"/>
    </row>
    <row r="103" s="129" customFormat="1" ht="18.75" spans="1:8">
      <c r="A103" s="139"/>
      <c r="B103" s="90">
        <f t="shared" si="5"/>
        <v>101</v>
      </c>
      <c r="C103" s="11">
        <v>20212432</v>
      </c>
      <c r="D103" s="15">
        <v>0</v>
      </c>
      <c r="E103" s="15">
        <v>45</v>
      </c>
      <c r="F103" s="151">
        <f t="shared" si="6"/>
        <v>0</v>
      </c>
      <c r="G103" s="15">
        <f t="shared" si="4"/>
        <v>1</v>
      </c>
      <c r="H103" s="152"/>
    </row>
    <row r="104" s="129" customFormat="1" ht="18.75" spans="1:8">
      <c r="A104" s="139"/>
      <c r="B104" s="90">
        <f t="shared" si="5"/>
        <v>102</v>
      </c>
      <c r="C104" s="11">
        <v>20212433</v>
      </c>
      <c r="D104" s="15">
        <v>0</v>
      </c>
      <c r="E104" s="15">
        <v>45</v>
      </c>
      <c r="F104" s="151">
        <f t="shared" si="6"/>
        <v>0</v>
      </c>
      <c r="G104" s="15">
        <f t="shared" si="4"/>
        <v>1</v>
      </c>
      <c r="H104" s="152"/>
    </row>
    <row r="105" s="129" customFormat="1" ht="18.75" spans="1:8">
      <c r="A105" s="139"/>
      <c r="B105" s="90">
        <f t="shared" si="5"/>
        <v>103</v>
      </c>
      <c r="C105" s="11">
        <v>20212434</v>
      </c>
      <c r="D105" s="15">
        <v>1</v>
      </c>
      <c r="E105" s="15">
        <v>45</v>
      </c>
      <c r="F105" s="151">
        <f t="shared" si="6"/>
        <v>0.0222222222222222</v>
      </c>
      <c r="G105" s="15">
        <f t="shared" si="4"/>
        <v>44</v>
      </c>
      <c r="H105" s="152"/>
    </row>
    <row r="106" s="129" customFormat="1" ht="18.75" spans="1:8">
      <c r="A106" s="139"/>
      <c r="B106" s="90">
        <f t="shared" si="5"/>
        <v>104</v>
      </c>
      <c r="C106" s="11">
        <v>20212435</v>
      </c>
      <c r="D106" s="15">
        <v>0</v>
      </c>
      <c r="E106" s="15">
        <v>45</v>
      </c>
      <c r="F106" s="151">
        <f t="shared" si="6"/>
        <v>0</v>
      </c>
      <c r="G106" s="15">
        <f t="shared" si="4"/>
        <v>1</v>
      </c>
      <c r="H106" s="152"/>
    </row>
    <row r="107" s="129" customFormat="1" ht="18.75" spans="1:8">
      <c r="A107" s="139"/>
      <c r="B107" s="90">
        <f t="shared" si="5"/>
        <v>105</v>
      </c>
      <c r="C107" s="11">
        <v>20212531</v>
      </c>
      <c r="D107" s="15">
        <v>2</v>
      </c>
      <c r="E107" s="15">
        <v>35</v>
      </c>
      <c r="F107" s="151">
        <f t="shared" si="6"/>
        <v>0.0571428571428571</v>
      </c>
      <c r="G107" s="15">
        <f t="shared" si="4"/>
        <v>54</v>
      </c>
      <c r="H107" s="152"/>
    </row>
    <row r="108" s="129" customFormat="1" ht="18.75" spans="1:8">
      <c r="A108" s="139"/>
      <c r="B108" s="90">
        <f t="shared" si="5"/>
        <v>106</v>
      </c>
      <c r="C108" s="11">
        <v>20212532</v>
      </c>
      <c r="D108" s="15">
        <v>0</v>
      </c>
      <c r="E108" s="15">
        <v>35</v>
      </c>
      <c r="F108" s="151">
        <f t="shared" si="6"/>
        <v>0</v>
      </c>
      <c r="G108" s="15">
        <f t="shared" si="4"/>
        <v>1</v>
      </c>
      <c r="H108" s="152"/>
    </row>
    <row r="109" s="129" customFormat="1" ht="18.75" spans="1:8">
      <c r="A109" s="139"/>
      <c r="B109" s="90">
        <f t="shared" si="5"/>
        <v>107</v>
      </c>
      <c r="C109" s="11">
        <v>20212533</v>
      </c>
      <c r="D109" s="15">
        <v>2</v>
      </c>
      <c r="E109" s="15">
        <v>33</v>
      </c>
      <c r="F109" s="151">
        <f t="shared" si="6"/>
        <v>0.0606060606060606</v>
      </c>
      <c r="G109" s="15">
        <f t="shared" si="4"/>
        <v>55</v>
      </c>
      <c r="H109" s="152"/>
    </row>
    <row r="110" s="129" customFormat="1" ht="18.75" spans="1:8">
      <c r="A110" s="139"/>
      <c r="B110" s="90">
        <f t="shared" si="5"/>
        <v>108</v>
      </c>
      <c r="C110" s="11">
        <v>20212534</v>
      </c>
      <c r="D110" s="15">
        <v>0</v>
      </c>
      <c r="E110" s="15">
        <v>40</v>
      </c>
      <c r="F110" s="151">
        <f t="shared" si="6"/>
        <v>0</v>
      </c>
      <c r="G110" s="15">
        <f t="shared" si="4"/>
        <v>1</v>
      </c>
      <c r="H110" s="152"/>
    </row>
    <row r="111" s="129" customFormat="1" ht="18.75" spans="1:8">
      <c r="A111" s="139"/>
      <c r="B111" s="90">
        <f t="shared" si="5"/>
        <v>109</v>
      </c>
      <c r="C111" s="11">
        <v>20212535</v>
      </c>
      <c r="D111" s="15">
        <v>4</v>
      </c>
      <c r="E111" s="15">
        <v>35</v>
      </c>
      <c r="F111" s="151">
        <f t="shared" si="6"/>
        <v>0.114285714285714</v>
      </c>
      <c r="G111" s="15">
        <f t="shared" si="4"/>
        <v>58</v>
      </c>
      <c r="H111" s="152"/>
    </row>
    <row r="112" s="129" customFormat="1" ht="18.75" spans="1:8">
      <c r="A112" s="139"/>
      <c r="B112" s="90">
        <f t="shared" si="5"/>
        <v>110</v>
      </c>
      <c r="C112" s="11">
        <v>20212631</v>
      </c>
      <c r="D112" s="15">
        <v>3</v>
      </c>
      <c r="E112" s="15">
        <v>39</v>
      </c>
      <c r="F112" s="151">
        <f t="shared" si="6"/>
        <v>0.0769230769230769</v>
      </c>
      <c r="G112" s="15">
        <f t="shared" si="4"/>
        <v>56</v>
      </c>
      <c r="H112" s="152"/>
    </row>
    <row r="113" s="129" customFormat="1" ht="18.75" spans="1:8">
      <c r="A113" s="139"/>
      <c r="B113" s="90">
        <f t="shared" si="5"/>
        <v>111</v>
      </c>
      <c r="C113" s="11">
        <v>20212632</v>
      </c>
      <c r="D113" s="15">
        <v>0</v>
      </c>
      <c r="E113" s="15">
        <v>40</v>
      </c>
      <c r="F113" s="151">
        <f t="shared" si="6"/>
        <v>0</v>
      </c>
      <c r="G113" s="15">
        <f t="shared" si="4"/>
        <v>1</v>
      </c>
      <c r="H113" s="152"/>
    </row>
    <row r="114" s="129" customFormat="1" ht="18.75" spans="1:8">
      <c r="A114" s="139"/>
      <c r="B114" s="90">
        <f t="shared" si="5"/>
        <v>112</v>
      </c>
      <c r="C114" s="11">
        <v>20212633</v>
      </c>
      <c r="D114" s="15">
        <v>1</v>
      </c>
      <c r="E114" s="15">
        <v>41</v>
      </c>
      <c r="F114" s="151">
        <f t="shared" ref="F114:F177" si="7">D114/E114</f>
        <v>0.024390243902439</v>
      </c>
      <c r="G114" s="15">
        <f t="shared" si="4"/>
        <v>46</v>
      </c>
      <c r="H114" s="152"/>
    </row>
    <row r="115" s="129" customFormat="1" ht="18.75" spans="1:8">
      <c r="A115" s="139"/>
      <c r="B115" s="90">
        <f t="shared" si="5"/>
        <v>113</v>
      </c>
      <c r="C115" s="11">
        <v>20212634</v>
      </c>
      <c r="D115" s="15">
        <v>0</v>
      </c>
      <c r="E115" s="15">
        <v>40</v>
      </c>
      <c r="F115" s="151">
        <f t="shared" si="7"/>
        <v>0</v>
      </c>
      <c r="G115" s="15">
        <f t="shared" ref="G115" si="8">RANK(F115,$F$50:$F$115,1)</f>
        <v>1</v>
      </c>
      <c r="H115" s="152"/>
    </row>
    <row r="116" ht="18.75" spans="1:8">
      <c r="A116" s="18" t="s">
        <v>4</v>
      </c>
      <c r="B116" s="90">
        <f t="shared" si="5"/>
        <v>114</v>
      </c>
      <c r="C116" s="7">
        <v>20182731</v>
      </c>
      <c r="D116" s="7"/>
      <c r="E116" s="7">
        <v>30</v>
      </c>
      <c r="F116" s="151">
        <f t="shared" si="7"/>
        <v>0</v>
      </c>
      <c r="G116" s="15">
        <f>RANK(F116,$F$116:$F$196,1)</f>
        <v>1</v>
      </c>
      <c r="H116" s="15" t="s">
        <v>27</v>
      </c>
    </row>
    <row r="117" ht="18.75" spans="1:8">
      <c r="A117" s="154"/>
      <c r="B117" s="90">
        <f t="shared" si="5"/>
        <v>115</v>
      </c>
      <c r="C117" s="7">
        <v>20182831</v>
      </c>
      <c r="D117" s="7"/>
      <c r="E117" s="7">
        <v>51</v>
      </c>
      <c r="F117" s="151">
        <f t="shared" si="7"/>
        <v>0</v>
      </c>
      <c r="G117" s="15">
        <f t="shared" ref="G117:G180" si="9">RANK(F117,$F$116:$F$196,1)</f>
        <v>1</v>
      </c>
      <c r="H117" s="15" t="s">
        <v>27</v>
      </c>
    </row>
    <row r="118" ht="18.75" spans="1:8">
      <c r="A118" s="154"/>
      <c r="B118" s="90">
        <f t="shared" si="5"/>
        <v>116</v>
      </c>
      <c r="C118" s="7">
        <v>20182832</v>
      </c>
      <c r="D118" s="7"/>
      <c r="E118" s="7">
        <v>29</v>
      </c>
      <c r="F118" s="151">
        <f t="shared" si="7"/>
        <v>0</v>
      </c>
      <c r="G118" s="15">
        <f t="shared" si="9"/>
        <v>1</v>
      </c>
      <c r="H118" s="15" t="s">
        <v>27</v>
      </c>
    </row>
    <row r="119" ht="18.75" spans="1:8">
      <c r="A119" s="154"/>
      <c r="B119" s="90">
        <f t="shared" si="5"/>
        <v>117</v>
      </c>
      <c r="C119" s="7">
        <v>20182833</v>
      </c>
      <c r="D119" s="7"/>
      <c r="E119" s="7">
        <v>31</v>
      </c>
      <c r="F119" s="151">
        <f t="shared" si="7"/>
        <v>0</v>
      </c>
      <c r="G119" s="15">
        <f t="shared" si="9"/>
        <v>1</v>
      </c>
      <c r="H119" s="15" t="s">
        <v>27</v>
      </c>
    </row>
    <row r="120" ht="18.75" spans="1:8">
      <c r="A120" s="154"/>
      <c r="B120" s="90">
        <f t="shared" si="5"/>
        <v>118</v>
      </c>
      <c r="C120" s="7">
        <v>20182931</v>
      </c>
      <c r="D120" s="7"/>
      <c r="E120" s="7">
        <v>30</v>
      </c>
      <c r="F120" s="151">
        <f t="shared" si="7"/>
        <v>0</v>
      </c>
      <c r="G120" s="15">
        <f t="shared" si="9"/>
        <v>1</v>
      </c>
      <c r="H120" s="15" t="s">
        <v>27</v>
      </c>
    </row>
    <row r="121" ht="18.75" spans="1:8">
      <c r="A121" s="154"/>
      <c r="B121" s="90">
        <f t="shared" si="5"/>
        <v>119</v>
      </c>
      <c r="C121" s="7">
        <v>20182932</v>
      </c>
      <c r="D121" s="7"/>
      <c r="E121" s="7">
        <v>31</v>
      </c>
      <c r="F121" s="151">
        <f t="shared" si="7"/>
        <v>0</v>
      </c>
      <c r="G121" s="15">
        <f t="shared" si="9"/>
        <v>1</v>
      </c>
      <c r="H121" s="15" t="s">
        <v>27</v>
      </c>
    </row>
    <row r="122" ht="18.75" spans="1:8">
      <c r="A122" s="154"/>
      <c r="B122" s="90">
        <f t="shared" si="5"/>
        <v>120</v>
      </c>
      <c r="C122" s="7">
        <v>20183031</v>
      </c>
      <c r="D122" s="7"/>
      <c r="E122" s="7">
        <v>44</v>
      </c>
      <c r="F122" s="151">
        <f t="shared" si="7"/>
        <v>0</v>
      </c>
      <c r="G122" s="15">
        <f t="shared" si="9"/>
        <v>1</v>
      </c>
      <c r="H122" s="15" t="s">
        <v>27</v>
      </c>
    </row>
    <row r="123" ht="18.75" spans="1:8">
      <c r="A123" s="154"/>
      <c r="B123" s="90">
        <f t="shared" si="5"/>
        <v>121</v>
      </c>
      <c r="C123" s="7">
        <v>20183032</v>
      </c>
      <c r="D123" s="7"/>
      <c r="E123" s="7">
        <v>44</v>
      </c>
      <c r="F123" s="151">
        <f t="shared" si="7"/>
        <v>0</v>
      </c>
      <c r="G123" s="15">
        <f t="shared" si="9"/>
        <v>1</v>
      </c>
      <c r="H123" s="15" t="s">
        <v>27</v>
      </c>
    </row>
    <row r="124" ht="18.75" spans="1:10">
      <c r="A124" s="154"/>
      <c r="B124" s="90">
        <f t="shared" si="5"/>
        <v>122</v>
      </c>
      <c r="C124" s="7">
        <v>20183033</v>
      </c>
      <c r="D124" s="7"/>
      <c r="E124" s="7">
        <v>43</v>
      </c>
      <c r="F124" s="151">
        <f t="shared" si="7"/>
        <v>0</v>
      </c>
      <c r="G124" s="15">
        <f t="shared" si="9"/>
        <v>1</v>
      </c>
      <c r="H124" s="15" t="s">
        <v>27</v>
      </c>
      <c r="J124" s="145"/>
    </row>
    <row r="125" ht="18.75" spans="1:8">
      <c r="A125" s="154"/>
      <c r="B125" s="90">
        <f t="shared" si="5"/>
        <v>123</v>
      </c>
      <c r="C125" s="7">
        <v>20183034</v>
      </c>
      <c r="D125" s="7"/>
      <c r="E125" s="7">
        <v>44</v>
      </c>
      <c r="F125" s="151">
        <f t="shared" si="7"/>
        <v>0</v>
      </c>
      <c r="G125" s="15">
        <f t="shared" si="9"/>
        <v>1</v>
      </c>
      <c r="H125" s="15" t="s">
        <v>27</v>
      </c>
    </row>
    <row r="126" ht="18.75" spans="1:8">
      <c r="A126" s="154"/>
      <c r="B126" s="90">
        <f t="shared" si="5"/>
        <v>124</v>
      </c>
      <c r="C126" s="7">
        <v>20183035</v>
      </c>
      <c r="D126" s="7"/>
      <c r="E126" s="7">
        <v>48</v>
      </c>
      <c r="F126" s="151">
        <f t="shared" si="7"/>
        <v>0</v>
      </c>
      <c r="G126" s="15">
        <f t="shared" si="9"/>
        <v>1</v>
      </c>
      <c r="H126" s="15" t="s">
        <v>27</v>
      </c>
    </row>
    <row r="127" ht="18.75" spans="1:8">
      <c r="A127" s="154"/>
      <c r="B127" s="90">
        <f t="shared" si="5"/>
        <v>125</v>
      </c>
      <c r="C127" s="7">
        <v>20183036</v>
      </c>
      <c r="D127" s="7"/>
      <c r="E127" s="7">
        <v>45</v>
      </c>
      <c r="F127" s="151">
        <f t="shared" si="7"/>
        <v>0</v>
      </c>
      <c r="G127" s="15">
        <f t="shared" si="9"/>
        <v>1</v>
      </c>
      <c r="H127" s="15" t="s">
        <v>27</v>
      </c>
    </row>
    <row r="128" ht="18.75" spans="1:8">
      <c r="A128" s="154"/>
      <c r="B128" s="90">
        <f t="shared" si="5"/>
        <v>126</v>
      </c>
      <c r="C128" s="7">
        <v>20183037</v>
      </c>
      <c r="D128" s="7"/>
      <c r="E128" s="7">
        <v>45</v>
      </c>
      <c r="F128" s="151">
        <f t="shared" si="7"/>
        <v>0</v>
      </c>
      <c r="G128" s="15">
        <f t="shared" si="9"/>
        <v>1</v>
      </c>
      <c r="H128" s="15" t="s">
        <v>27</v>
      </c>
    </row>
    <row r="129" ht="18.75" spans="1:8">
      <c r="A129" s="154"/>
      <c r="B129" s="90">
        <f t="shared" si="5"/>
        <v>127</v>
      </c>
      <c r="C129" s="7">
        <v>20183038</v>
      </c>
      <c r="D129" s="7"/>
      <c r="E129" s="7">
        <v>44</v>
      </c>
      <c r="F129" s="151">
        <f t="shared" si="7"/>
        <v>0</v>
      </c>
      <c r="G129" s="15">
        <f t="shared" si="9"/>
        <v>1</v>
      </c>
      <c r="H129" s="15" t="s">
        <v>27</v>
      </c>
    </row>
    <row r="130" ht="18.75" spans="1:8">
      <c r="A130" s="154"/>
      <c r="B130" s="90">
        <f t="shared" si="5"/>
        <v>128</v>
      </c>
      <c r="C130" s="7">
        <v>20183631</v>
      </c>
      <c r="D130" s="7"/>
      <c r="E130" s="7">
        <v>32</v>
      </c>
      <c r="F130" s="151">
        <f t="shared" si="7"/>
        <v>0</v>
      </c>
      <c r="G130" s="15">
        <f t="shared" si="9"/>
        <v>1</v>
      </c>
      <c r="H130" s="15" t="s">
        <v>27</v>
      </c>
    </row>
    <row r="131" ht="18.75" spans="1:8">
      <c r="A131" s="154"/>
      <c r="B131" s="90">
        <f t="shared" si="5"/>
        <v>129</v>
      </c>
      <c r="C131" s="7">
        <v>20183632</v>
      </c>
      <c r="D131" s="7"/>
      <c r="E131" s="7">
        <v>30</v>
      </c>
      <c r="F131" s="151">
        <f t="shared" si="7"/>
        <v>0</v>
      </c>
      <c r="G131" s="15">
        <f t="shared" si="9"/>
        <v>1</v>
      </c>
      <c r="H131" s="15" t="s">
        <v>27</v>
      </c>
    </row>
    <row r="132" ht="18.75" spans="1:8">
      <c r="A132" s="154"/>
      <c r="B132" s="90">
        <f t="shared" si="5"/>
        <v>130</v>
      </c>
      <c r="C132" s="7">
        <v>20183633</v>
      </c>
      <c r="D132" s="7"/>
      <c r="E132" s="7">
        <v>35</v>
      </c>
      <c r="F132" s="151">
        <f t="shared" si="7"/>
        <v>0</v>
      </c>
      <c r="G132" s="15">
        <f t="shared" si="9"/>
        <v>1</v>
      </c>
      <c r="H132" s="15" t="s">
        <v>27</v>
      </c>
    </row>
    <row r="133" ht="18.75" spans="1:8">
      <c r="A133" s="154"/>
      <c r="B133" s="90">
        <f t="shared" si="5"/>
        <v>131</v>
      </c>
      <c r="C133" s="7">
        <v>20183634</v>
      </c>
      <c r="D133" s="7"/>
      <c r="E133" s="7">
        <v>38</v>
      </c>
      <c r="F133" s="151">
        <f t="shared" si="7"/>
        <v>0</v>
      </c>
      <c r="G133" s="15">
        <f t="shared" si="9"/>
        <v>1</v>
      </c>
      <c r="H133" s="15" t="s">
        <v>27</v>
      </c>
    </row>
    <row r="134" ht="18.75" spans="1:8">
      <c r="A134" s="154"/>
      <c r="B134" s="90">
        <f t="shared" si="5"/>
        <v>132</v>
      </c>
      <c r="C134" s="7">
        <v>20183635</v>
      </c>
      <c r="D134" s="7"/>
      <c r="E134" s="7">
        <v>31</v>
      </c>
      <c r="F134" s="151">
        <f t="shared" si="7"/>
        <v>0</v>
      </c>
      <c r="G134" s="15">
        <f t="shared" si="9"/>
        <v>1</v>
      </c>
      <c r="H134" s="15" t="s">
        <v>27</v>
      </c>
    </row>
    <row r="135" ht="18.75" spans="1:8">
      <c r="A135" s="154"/>
      <c r="B135" s="90">
        <f t="shared" ref="B135:B198" si="10">ROW()-2</f>
        <v>133</v>
      </c>
      <c r="C135" s="7">
        <v>20192731</v>
      </c>
      <c r="D135" s="7">
        <v>4</v>
      </c>
      <c r="E135" s="7">
        <v>30</v>
      </c>
      <c r="F135" s="151">
        <f t="shared" si="7"/>
        <v>0.133333333333333</v>
      </c>
      <c r="G135" s="15">
        <f t="shared" si="9"/>
        <v>75</v>
      </c>
      <c r="H135" s="15"/>
    </row>
    <row r="136" ht="18.75" spans="1:8">
      <c r="A136" s="154"/>
      <c r="B136" s="90">
        <f t="shared" si="10"/>
        <v>134</v>
      </c>
      <c r="C136" s="7">
        <v>20192831</v>
      </c>
      <c r="D136" s="7">
        <v>0</v>
      </c>
      <c r="E136" s="7">
        <v>47</v>
      </c>
      <c r="F136" s="151">
        <f t="shared" si="7"/>
        <v>0</v>
      </c>
      <c r="G136" s="15">
        <f t="shared" si="9"/>
        <v>1</v>
      </c>
      <c r="H136" s="15"/>
    </row>
    <row r="137" ht="18.75" spans="1:8">
      <c r="A137" s="154"/>
      <c r="B137" s="90">
        <f t="shared" si="10"/>
        <v>135</v>
      </c>
      <c r="C137" s="7">
        <v>20192832</v>
      </c>
      <c r="D137" s="7">
        <v>0</v>
      </c>
      <c r="E137" s="7">
        <v>29</v>
      </c>
      <c r="F137" s="151">
        <f t="shared" si="7"/>
        <v>0</v>
      </c>
      <c r="G137" s="15">
        <f t="shared" si="9"/>
        <v>1</v>
      </c>
      <c r="H137" s="15"/>
    </row>
    <row r="138" ht="18.75" spans="1:8">
      <c r="A138" s="154"/>
      <c r="B138" s="90">
        <f t="shared" si="10"/>
        <v>136</v>
      </c>
      <c r="C138" s="7">
        <v>20192833</v>
      </c>
      <c r="D138" s="7">
        <v>0</v>
      </c>
      <c r="E138" s="7">
        <v>32</v>
      </c>
      <c r="F138" s="151">
        <f t="shared" si="7"/>
        <v>0</v>
      </c>
      <c r="G138" s="15">
        <f t="shared" si="9"/>
        <v>1</v>
      </c>
      <c r="H138" s="15"/>
    </row>
    <row r="139" ht="18.75" spans="1:8">
      <c r="A139" s="154"/>
      <c r="B139" s="90">
        <f t="shared" si="10"/>
        <v>137</v>
      </c>
      <c r="C139" s="7">
        <v>20192931</v>
      </c>
      <c r="D139" s="7">
        <v>0</v>
      </c>
      <c r="E139" s="7">
        <v>31</v>
      </c>
      <c r="F139" s="151">
        <f t="shared" si="7"/>
        <v>0</v>
      </c>
      <c r="G139" s="15">
        <f t="shared" si="9"/>
        <v>1</v>
      </c>
      <c r="H139" s="15"/>
    </row>
    <row r="140" ht="18.75" spans="1:8">
      <c r="A140" s="154"/>
      <c r="B140" s="90">
        <f t="shared" si="10"/>
        <v>138</v>
      </c>
      <c r="C140" s="7">
        <v>20192932</v>
      </c>
      <c r="D140" s="7">
        <v>0</v>
      </c>
      <c r="E140" s="7">
        <v>29</v>
      </c>
      <c r="F140" s="151">
        <f t="shared" si="7"/>
        <v>0</v>
      </c>
      <c r="G140" s="15">
        <f t="shared" si="9"/>
        <v>1</v>
      </c>
      <c r="H140" s="15"/>
    </row>
    <row r="141" ht="18.75" spans="1:8">
      <c r="A141" s="154"/>
      <c r="B141" s="90">
        <f t="shared" si="10"/>
        <v>139</v>
      </c>
      <c r="C141" s="7">
        <v>20193031</v>
      </c>
      <c r="D141" s="7">
        <v>5</v>
      </c>
      <c r="E141" s="7">
        <v>45</v>
      </c>
      <c r="F141" s="151">
        <f t="shared" si="7"/>
        <v>0.111111111111111</v>
      </c>
      <c r="G141" s="15">
        <f t="shared" si="9"/>
        <v>73</v>
      </c>
      <c r="H141" s="15"/>
    </row>
    <row r="142" ht="18.75" spans="1:8">
      <c r="A142" s="154"/>
      <c r="B142" s="90">
        <f t="shared" si="10"/>
        <v>140</v>
      </c>
      <c r="C142" s="7">
        <v>20193032</v>
      </c>
      <c r="D142" s="7">
        <v>0</v>
      </c>
      <c r="E142" s="7">
        <v>47</v>
      </c>
      <c r="F142" s="151">
        <f t="shared" si="7"/>
        <v>0</v>
      </c>
      <c r="G142" s="15">
        <f t="shared" si="9"/>
        <v>1</v>
      </c>
      <c r="H142" s="15"/>
    </row>
    <row r="143" ht="18.75" spans="1:8">
      <c r="A143" s="154"/>
      <c r="B143" s="90">
        <f t="shared" si="10"/>
        <v>141</v>
      </c>
      <c r="C143" s="7">
        <v>20193033</v>
      </c>
      <c r="D143" s="7">
        <v>0</v>
      </c>
      <c r="E143" s="7">
        <v>46</v>
      </c>
      <c r="F143" s="151">
        <f t="shared" si="7"/>
        <v>0</v>
      </c>
      <c r="G143" s="15">
        <f t="shared" si="9"/>
        <v>1</v>
      </c>
      <c r="H143" s="15"/>
    </row>
    <row r="144" ht="18.75" spans="1:8">
      <c r="A144" s="154"/>
      <c r="B144" s="90">
        <f t="shared" si="10"/>
        <v>142</v>
      </c>
      <c r="C144" s="7">
        <v>20193034</v>
      </c>
      <c r="D144" s="7">
        <v>0</v>
      </c>
      <c r="E144" s="7">
        <v>43</v>
      </c>
      <c r="F144" s="151">
        <f t="shared" si="7"/>
        <v>0</v>
      </c>
      <c r="G144" s="15">
        <f t="shared" si="9"/>
        <v>1</v>
      </c>
      <c r="H144" s="15"/>
    </row>
    <row r="145" ht="18.75" spans="1:8">
      <c r="A145" s="154"/>
      <c r="B145" s="90">
        <f t="shared" si="10"/>
        <v>143</v>
      </c>
      <c r="C145" s="7">
        <v>20193035</v>
      </c>
      <c r="D145" s="7">
        <v>11</v>
      </c>
      <c r="E145" s="7">
        <v>43</v>
      </c>
      <c r="F145" s="151">
        <f t="shared" si="7"/>
        <v>0.255813953488372</v>
      </c>
      <c r="G145" s="15">
        <f t="shared" si="9"/>
        <v>80</v>
      </c>
      <c r="H145" s="15"/>
    </row>
    <row r="146" ht="18.75" spans="1:8">
      <c r="A146" s="154"/>
      <c r="B146" s="90">
        <f t="shared" si="10"/>
        <v>144</v>
      </c>
      <c r="C146" s="7">
        <v>20193036</v>
      </c>
      <c r="D146" s="7">
        <v>0</v>
      </c>
      <c r="E146" s="7">
        <v>46</v>
      </c>
      <c r="F146" s="151">
        <f t="shared" si="7"/>
        <v>0</v>
      </c>
      <c r="G146" s="15">
        <f t="shared" si="9"/>
        <v>1</v>
      </c>
      <c r="H146" s="15"/>
    </row>
    <row r="147" ht="18.75" spans="1:8">
      <c r="A147" s="154"/>
      <c r="B147" s="90">
        <f t="shared" si="10"/>
        <v>145</v>
      </c>
      <c r="C147" s="7">
        <v>20193037</v>
      </c>
      <c r="D147" s="7">
        <v>0</v>
      </c>
      <c r="E147" s="7">
        <v>43</v>
      </c>
      <c r="F147" s="151">
        <f t="shared" si="7"/>
        <v>0</v>
      </c>
      <c r="G147" s="15">
        <f t="shared" si="9"/>
        <v>1</v>
      </c>
      <c r="H147" s="15"/>
    </row>
    <row r="148" ht="18.75" spans="1:8">
      <c r="A148" s="154"/>
      <c r="B148" s="90">
        <f t="shared" si="10"/>
        <v>146</v>
      </c>
      <c r="C148" s="7">
        <v>20193038</v>
      </c>
      <c r="D148" s="7">
        <v>2</v>
      </c>
      <c r="E148" s="7">
        <v>43</v>
      </c>
      <c r="F148" s="151">
        <f t="shared" si="7"/>
        <v>0.0465116279069767</v>
      </c>
      <c r="G148" s="15">
        <f t="shared" si="9"/>
        <v>70</v>
      </c>
      <c r="H148" s="15"/>
    </row>
    <row r="149" ht="18.75" spans="1:8">
      <c r="A149" s="154"/>
      <c r="B149" s="90">
        <f t="shared" si="10"/>
        <v>147</v>
      </c>
      <c r="C149" s="7">
        <v>20193631</v>
      </c>
      <c r="D149" s="7">
        <v>0</v>
      </c>
      <c r="E149" s="7">
        <v>30</v>
      </c>
      <c r="F149" s="151">
        <f t="shared" si="7"/>
        <v>0</v>
      </c>
      <c r="G149" s="15">
        <f t="shared" si="9"/>
        <v>1</v>
      </c>
      <c r="H149" s="15"/>
    </row>
    <row r="150" ht="18.75" spans="1:8">
      <c r="A150" s="154"/>
      <c r="B150" s="90">
        <f t="shared" si="10"/>
        <v>148</v>
      </c>
      <c r="C150" s="7">
        <v>20193632</v>
      </c>
      <c r="D150" s="7">
        <v>0</v>
      </c>
      <c r="E150" s="7">
        <v>32</v>
      </c>
      <c r="F150" s="151">
        <f t="shared" si="7"/>
        <v>0</v>
      </c>
      <c r="G150" s="15">
        <f t="shared" si="9"/>
        <v>1</v>
      </c>
      <c r="H150" s="15"/>
    </row>
    <row r="151" ht="18.75" spans="1:8">
      <c r="A151" s="154"/>
      <c r="B151" s="148">
        <f t="shared" si="10"/>
        <v>149</v>
      </c>
      <c r="C151" s="7">
        <v>20193633</v>
      </c>
      <c r="D151" s="7">
        <v>0</v>
      </c>
      <c r="E151" s="7">
        <v>37</v>
      </c>
      <c r="F151" s="151">
        <f t="shared" si="7"/>
        <v>0</v>
      </c>
      <c r="G151" s="15">
        <f t="shared" si="9"/>
        <v>1</v>
      </c>
      <c r="H151" s="15"/>
    </row>
    <row r="152" ht="18.75" spans="1:8">
      <c r="A152" s="154"/>
      <c r="B152" s="90">
        <f t="shared" si="10"/>
        <v>150</v>
      </c>
      <c r="C152" s="7">
        <v>20193634</v>
      </c>
      <c r="D152" s="7">
        <v>1</v>
      </c>
      <c r="E152" s="7">
        <v>38</v>
      </c>
      <c r="F152" s="151">
        <f t="shared" si="7"/>
        <v>0.0263157894736842</v>
      </c>
      <c r="G152" s="15">
        <f t="shared" si="9"/>
        <v>69</v>
      </c>
      <c r="H152" s="15"/>
    </row>
    <row r="153" ht="18.75" spans="1:8">
      <c r="A153" s="154"/>
      <c r="B153" s="90">
        <f t="shared" si="10"/>
        <v>151</v>
      </c>
      <c r="C153" s="7">
        <v>20193635</v>
      </c>
      <c r="D153" s="7">
        <v>0</v>
      </c>
      <c r="E153" s="7">
        <v>32</v>
      </c>
      <c r="F153" s="151">
        <f t="shared" si="7"/>
        <v>0</v>
      </c>
      <c r="G153" s="15">
        <f t="shared" si="9"/>
        <v>1</v>
      </c>
      <c r="H153" s="15"/>
    </row>
    <row r="154" ht="18.75" spans="1:8">
      <c r="A154" s="154"/>
      <c r="B154" s="90">
        <f t="shared" si="10"/>
        <v>152</v>
      </c>
      <c r="C154" s="7">
        <v>20202731</v>
      </c>
      <c r="D154" s="7">
        <v>0</v>
      </c>
      <c r="E154" s="7">
        <v>27</v>
      </c>
      <c r="F154" s="151">
        <f t="shared" si="7"/>
        <v>0</v>
      </c>
      <c r="G154" s="15">
        <f t="shared" si="9"/>
        <v>1</v>
      </c>
      <c r="H154" s="155"/>
    </row>
    <row r="155" ht="18.75" spans="1:8">
      <c r="A155" s="154"/>
      <c r="B155" s="90">
        <f t="shared" si="10"/>
        <v>153</v>
      </c>
      <c r="C155" s="7">
        <v>20202831</v>
      </c>
      <c r="D155" s="7">
        <v>0</v>
      </c>
      <c r="E155" s="7">
        <v>47</v>
      </c>
      <c r="F155" s="151">
        <f t="shared" si="7"/>
        <v>0</v>
      </c>
      <c r="G155" s="15">
        <f t="shared" si="9"/>
        <v>1</v>
      </c>
      <c r="H155" s="155"/>
    </row>
    <row r="156" ht="18.75" spans="1:8">
      <c r="A156" s="154"/>
      <c r="B156" s="90">
        <f t="shared" si="10"/>
        <v>154</v>
      </c>
      <c r="C156" s="7">
        <v>20202832</v>
      </c>
      <c r="D156" s="7">
        <v>0</v>
      </c>
      <c r="E156" s="7">
        <v>27</v>
      </c>
      <c r="F156" s="151">
        <f t="shared" si="7"/>
        <v>0</v>
      </c>
      <c r="G156" s="15">
        <f t="shared" si="9"/>
        <v>1</v>
      </c>
      <c r="H156" s="155"/>
    </row>
    <row r="157" ht="18.75" spans="1:8">
      <c r="A157" s="154"/>
      <c r="B157" s="90">
        <f t="shared" si="10"/>
        <v>155</v>
      </c>
      <c r="C157" s="7">
        <v>20202833</v>
      </c>
      <c r="D157" s="7">
        <v>0</v>
      </c>
      <c r="E157" s="7">
        <v>23</v>
      </c>
      <c r="F157" s="151">
        <f t="shared" si="7"/>
        <v>0</v>
      </c>
      <c r="G157" s="15">
        <f t="shared" si="9"/>
        <v>1</v>
      </c>
      <c r="H157" s="155"/>
    </row>
    <row r="158" ht="18.75" spans="1:8">
      <c r="A158" s="154"/>
      <c r="B158" s="90">
        <f t="shared" si="10"/>
        <v>156</v>
      </c>
      <c r="C158" s="7">
        <v>20202841</v>
      </c>
      <c r="D158" s="7"/>
      <c r="E158" s="7">
        <v>30</v>
      </c>
      <c r="F158" s="151">
        <f t="shared" si="7"/>
        <v>0</v>
      </c>
      <c r="G158" s="15">
        <f t="shared" si="9"/>
        <v>1</v>
      </c>
      <c r="H158" s="15" t="s">
        <v>27</v>
      </c>
    </row>
    <row r="159" ht="18.75" spans="1:8">
      <c r="A159" s="154"/>
      <c r="B159" s="90">
        <f t="shared" si="10"/>
        <v>157</v>
      </c>
      <c r="C159" s="7">
        <v>20202842</v>
      </c>
      <c r="D159" s="7"/>
      <c r="E159" s="7">
        <v>32</v>
      </c>
      <c r="F159" s="151">
        <f t="shared" si="7"/>
        <v>0</v>
      </c>
      <c r="G159" s="15">
        <f t="shared" si="9"/>
        <v>1</v>
      </c>
      <c r="H159" s="15" t="s">
        <v>27</v>
      </c>
    </row>
    <row r="160" ht="18.75" spans="1:8">
      <c r="A160" s="154"/>
      <c r="B160" s="90">
        <f t="shared" si="10"/>
        <v>158</v>
      </c>
      <c r="C160" s="7">
        <v>20202843</v>
      </c>
      <c r="D160" s="7"/>
      <c r="E160" s="7">
        <v>31</v>
      </c>
      <c r="F160" s="151">
        <f t="shared" si="7"/>
        <v>0</v>
      </c>
      <c r="G160" s="15">
        <f t="shared" si="9"/>
        <v>1</v>
      </c>
      <c r="H160" s="15" t="s">
        <v>27</v>
      </c>
    </row>
    <row r="161" ht="18.75" spans="1:8">
      <c r="A161" s="154"/>
      <c r="B161" s="90">
        <f t="shared" si="10"/>
        <v>159</v>
      </c>
      <c r="C161" s="7">
        <v>20202844</v>
      </c>
      <c r="D161" s="7"/>
      <c r="E161" s="7">
        <v>29</v>
      </c>
      <c r="F161" s="151">
        <f t="shared" si="7"/>
        <v>0</v>
      </c>
      <c r="G161" s="15">
        <f t="shared" si="9"/>
        <v>1</v>
      </c>
      <c r="H161" s="15" t="s">
        <v>27</v>
      </c>
    </row>
    <row r="162" ht="18.75" spans="1:8">
      <c r="A162" s="154"/>
      <c r="B162" s="90">
        <f t="shared" si="10"/>
        <v>160</v>
      </c>
      <c r="C162" s="7">
        <v>20202931</v>
      </c>
      <c r="D162" s="7">
        <v>0</v>
      </c>
      <c r="E162" s="7">
        <v>31</v>
      </c>
      <c r="F162" s="151">
        <f t="shared" si="7"/>
        <v>0</v>
      </c>
      <c r="G162" s="15">
        <f t="shared" si="9"/>
        <v>1</v>
      </c>
      <c r="H162" s="155"/>
    </row>
    <row r="163" ht="18.75" spans="1:8">
      <c r="A163" s="154"/>
      <c r="B163" s="90">
        <f t="shared" si="10"/>
        <v>161</v>
      </c>
      <c r="C163" s="7">
        <v>20202932</v>
      </c>
      <c r="D163" s="7">
        <v>0</v>
      </c>
      <c r="E163" s="7">
        <v>24</v>
      </c>
      <c r="F163" s="151">
        <f t="shared" si="7"/>
        <v>0</v>
      </c>
      <c r="G163" s="15">
        <f t="shared" si="9"/>
        <v>1</v>
      </c>
      <c r="H163" s="155"/>
    </row>
    <row r="164" ht="18.75" spans="1:8">
      <c r="A164" s="154"/>
      <c r="B164" s="90">
        <f t="shared" si="10"/>
        <v>162</v>
      </c>
      <c r="C164" s="7">
        <v>20202933</v>
      </c>
      <c r="D164" s="7">
        <v>0</v>
      </c>
      <c r="E164" s="7">
        <v>29</v>
      </c>
      <c r="F164" s="151">
        <f t="shared" si="7"/>
        <v>0</v>
      </c>
      <c r="G164" s="15">
        <f t="shared" si="9"/>
        <v>1</v>
      </c>
      <c r="H164" s="155"/>
    </row>
    <row r="165" ht="18.75" spans="1:8">
      <c r="A165" s="154"/>
      <c r="B165" s="90">
        <f t="shared" si="10"/>
        <v>163</v>
      </c>
      <c r="C165" s="7">
        <v>20203031</v>
      </c>
      <c r="D165" s="7">
        <v>0</v>
      </c>
      <c r="E165" s="7">
        <v>51</v>
      </c>
      <c r="F165" s="151">
        <f t="shared" si="7"/>
        <v>0</v>
      </c>
      <c r="G165" s="15">
        <f t="shared" si="9"/>
        <v>1</v>
      </c>
      <c r="H165" s="155"/>
    </row>
    <row r="166" ht="18.75" spans="1:8">
      <c r="A166" s="154"/>
      <c r="B166" s="90">
        <f t="shared" si="10"/>
        <v>164</v>
      </c>
      <c r="C166" s="7">
        <v>20203032</v>
      </c>
      <c r="D166" s="7">
        <v>0</v>
      </c>
      <c r="E166" s="7">
        <v>52</v>
      </c>
      <c r="F166" s="151">
        <f t="shared" si="7"/>
        <v>0</v>
      </c>
      <c r="G166" s="15">
        <f t="shared" si="9"/>
        <v>1</v>
      </c>
      <c r="H166" s="155"/>
    </row>
    <row r="167" ht="18.75" spans="1:8">
      <c r="A167" s="154"/>
      <c r="B167" s="90">
        <f t="shared" si="10"/>
        <v>165</v>
      </c>
      <c r="C167" s="7">
        <v>20203033</v>
      </c>
      <c r="D167" s="7">
        <v>0</v>
      </c>
      <c r="E167" s="7">
        <v>48</v>
      </c>
      <c r="F167" s="151">
        <f t="shared" si="7"/>
        <v>0</v>
      </c>
      <c r="G167" s="15">
        <f t="shared" si="9"/>
        <v>1</v>
      </c>
      <c r="H167" s="155"/>
    </row>
    <row r="168" ht="18.75" spans="1:8">
      <c r="A168" s="154"/>
      <c r="B168" s="90">
        <f t="shared" si="10"/>
        <v>166</v>
      </c>
      <c r="C168" s="7">
        <v>20203034</v>
      </c>
      <c r="D168" s="7">
        <v>5</v>
      </c>
      <c r="E168" s="7">
        <v>49</v>
      </c>
      <c r="F168" s="151">
        <f t="shared" si="7"/>
        <v>0.102040816326531</v>
      </c>
      <c r="G168" s="15">
        <f t="shared" si="9"/>
        <v>72</v>
      </c>
      <c r="H168" s="155"/>
    </row>
    <row r="169" ht="18.75" spans="1:8">
      <c r="A169" s="154"/>
      <c r="B169" s="90">
        <f t="shared" si="10"/>
        <v>167</v>
      </c>
      <c r="C169" s="7">
        <v>20203035</v>
      </c>
      <c r="D169" s="7">
        <v>0</v>
      </c>
      <c r="E169" s="7">
        <v>50</v>
      </c>
      <c r="F169" s="151">
        <f t="shared" si="7"/>
        <v>0</v>
      </c>
      <c r="G169" s="15">
        <f t="shared" si="9"/>
        <v>1</v>
      </c>
      <c r="H169" s="155"/>
    </row>
    <row r="170" ht="18.75" spans="1:8">
      <c r="A170" s="154"/>
      <c r="B170" s="90">
        <f t="shared" si="10"/>
        <v>168</v>
      </c>
      <c r="C170" s="7">
        <v>20203036</v>
      </c>
      <c r="D170" s="7">
        <v>0</v>
      </c>
      <c r="E170" s="7">
        <v>51</v>
      </c>
      <c r="F170" s="151">
        <f t="shared" si="7"/>
        <v>0</v>
      </c>
      <c r="G170" s="15">
        <f t="shared" si="9"/>
        <v>1</v>
      </c>
      <c r="H170" s="155"/>
    </row>
    <row r="171" ht="18.75" spans="1:8">
      <c r="A171" s="154"/>
      <c r="B171" s="90">
        <f t="shared" si="10"/>
        <v>169</v>
      </c>
      <c r="C171" s="7">
        <v>20203631</v>
      </c>
      <c r="D171" s="7">
        <v>0</v>
      </c>
      <c r="E171" s="7">
        <v>32</v>
      </c>
      <c r="F171" s="151">
        <f t="shared" si="7"/>
        <v>0</v>
      </c>
      <c r="G171" s="15">
        <f t="shared" si="9"/>
        <v>1</v>
      </c>
      <c r="H171" s="155"/>
    </row>
    <row r="172" ht="18.75" spans="1:8">
      <c r="A172" s="154"/>
      <c r="B172" s="90">
        <f t="shared" si="10"/>
        <v>170</v>
      </c>
      <c r="C172" s="7">
        <v>20203632</v>
      </c>
      <c r="D172" s="7">
        <v>0</v>
      </c>
      <c r="E172" s="7">
        <v>32</v>
      </c>
      <c r="F172" s="151">
        <f t="shared" si="7"/>
        <v>0</v>
      </c>
      <c r="G172" s="15">
        <f t="shared" si="9"/>
        <v>1</v>
      </c>
      <c r="H172" s="155"/>
    </row>
    <row r="173" ht="18.75" spans="1:8">
      <c r="A173" s="154"/>
      <c r="B173" s="90">
        <f t="shared" si="10"/>
        <v>171</v>
      </c>
      <c r="C173" s="7">
        <v>20203633</v>
      </c>
      <c r="D173" s="7">
        <v>0</v>
      </c>
      <c r="E173" s="7">
        <v>33</v>
      </c>
      <c r="F173" s="151">
        <f t="shared" si="7"/>
        <v>0</v>
      </c>
      <c r="G173" s="15">
        <f t="shared" si="9"/>
        <v>1</v>
      </c>
      <c r="H173" s="155"/>
    </row>
    <row r="174" ht="18.75" spans="1:8">
      <c r="A174" s="154"/>
      <c r="B174" s="90">
        <f t="shared" si="10"/>
        <v>172</v>
      </c>
      <c r="C174" s="7">
        <v>20203634</v>
      </c>
      <c r="D174" s="7">
        <v>0</v>
      </c>
      <c r="E174" s="7">
        <v>30</v>
      </c>
      <c r="F174" s="151">
        <f t="shared" si="7"/>
        <v>0</v>
      </c>
      <c r="G174" s="15">
        <f t="shared" si="9"/>
        <v>1</v>
      </c>
      <c r="H174" s="155"/>
    </row>
    <row r="175" ht="18.75" spans="1:8">
      <c r="A175" s="154"/>
      <c r="B175" s="90">
        <f t="shared" si="10"/>
        <v>173</v>
      </c>
      <c r="C175" s="7">
        <v>20203635</v>
      </c>
      <c r="D175" s="7">
        <v>0</v>
      </c>
      <c r="E175" s="7">
        <v>35</v>
      </c>
      <c r="F175" s="151">
        <f t="shared" si="7"/>
        <v>0</v>
      </c>
      <c r="G175" s="15">
        <f t="shared" si="9"/>
        <v>1</v>
      </c>
      <c r="H175" s="155"/>
    </row>
    <row r="176" ht="18.75" spans="1:8">
      <c r="A176" s="154"/>
      <c r="B176" s="90">
        <f t="shared" si="10"/>
        <v>174</v>
      </c>
      <c r="C176" s="7">
        <v>20203641</v>
      </c>
      <c r="D176" s="7"/>
      <c r="E176" s="7">
        <v>42</v>
      </c>
      <c r="F176" s="151">
        <f t="shared" si="7"/>
        <v>0</v>
      </c>
      <c r="G176" s="15">
        <f t="shared" si="9"/>
        <v>1</v>
      </c>
      <c r="H176" s="15" t="s">
        <v>27</v>
      </c>
    </row>
    <row r="177" ht="18.75" spans="1:8">
      <c r="A177" s="154"/>
      <c r="B177" s="90">
        <f t="shared" si="10"/>
        <v>175</v>
      </c>
      <c r="C177" s="7">
        <v>20212731</v>
      </c>
      <c r="D177" s="7">
        <v>0</v>
      </c>
      <c r="E177" s="7">
        <v>40</v>
      </c>
      <c r="F177" s="151">
        <f t="shared" si="7"/>
        <v>0</v>
      </c>
      <c r="G177" s="15">
        <f t="shared" si="9"/>
        <v>1</v>
      </c>
      <c r="H177" s="15"/>
    </row>
    <row r="178" ht="18.75" spans="1:8">
      <c r="A178" s="154"/>
      <c r="B178" s="90">
        <f t="shared" si="10"/>
        <v>176</v>
      </c>
      <c r="C178" s="7">
        <v>20212831</v>
      </c>
      <c r="D178" s="7">
        <v>0</v>
      </c>
      <c r="E178" s="7">
        <v>41</v>
      </c>
      <c r="F178" s="151">
        <f t="shared" ref="F178:F196" si="11">D178/E178</f>
        <v>0</v>
      </c>
      <c r="G178" s="15">
        <f t="shared" si="9"/>
        <v>1</v>
      </c>
      <c r="H178" s="15"/>
    </row>
    <row r="179" ht="18.75" spans="1:8">
      <c r="A179" s="154"/>
      <c r="B179" s="90">
        <f t="shared" si="10"/>
        <v>177</v>
      </c>
      <c r="C179" s="7">
        <v>20212832</v>
      </c>
      <c r="D179" s="7">
        <v>9</v>
      </c>
      <c r="E179" s="7">
        <v>41</v>
      </c>
      <c r="F179" s="151">
        <f t="shared" si="11"/>
        <v>0.219512195121951</v>
      </c>
      <c r="G179" s="15">
        <f t="shared" si="9"/>
        <v>77</v>
      </c>
      <c r="H179" s="15"/>
    </row>
    <row r="180" ht="18.75" spans="1:8">
      <c r="A180" s="154"/>
      <c r="B180" s="90">
        <f t="shared" si="10"/>
        <v>178</v>
      </c>
      <c r="C180" s="7">
        <v>20212841</v>
      </c>
      <c r="D180" s="7">
        <v>11</v>
      </c>
      <c r="E180" s="7">
        <v>45</v>
      </c>
      <c r="F180" s="151">
        <f t="shared" si="11"/>
        <v>0.244444444444444</v>
      </c>
      <c r="G180" s="15">
        <f t="shared" si="9"/>
        <v>79</v>
      </c>
      <c r="H180" s="15"/>
    </row>
    <row r="181" ht="18.75" spans="1:8">
      <c r="A181" s="154"/>
      <c r="B181" s="90">
        <f t="shared" si="10"/>
        <v>179</v>
      </c>
      <c r="C181" s="7">
        <v>20212842</v>
      </c>
      <c r="D181" s="7">
        <v>0</v>
      </c>
      <c r="E181" s="7">
        <v>46</v>
      </c>
      <c r="F181" s="151">
        <f t="shared" si="11"/>
        <v>0</v>
      </c>
      <c r="G181" s="15">
        <f t="shared" ref="G181:G195" si="12">RANK(F181,$F$116:$F$196,1)</f>
        <v>1</v>
      </c>
      <c r="H181" s="15"/>
    </row>
    <row r="182" ht="18.75" spans="1:8">
      <c r="A182" s="154"/>
      <c r="B182" s="90">
        <f t="shared" si="10"/>
        <v>180</v>
      </c>
      <c r="C182" s="7">
        <v>20212843</v>
      </c>
      <c r="D182" s="7">
        <v>0</v>
      </c>
      <c r="E182" s="7">
        <v>44</v>
      </c>
      <c r="F182" s="151">
        <f t="shared" si="11"/>
        <v>0</v>
      </c>
      <c r="G182" s="15">
        <f t="shared" si="12"/>
        <v>1</v>
      </c>
      <c r="H182" s="15"/>
    </row>
    <row r="183" ht="18.75" spans="1:8">
      <c r="A183" s="154"/>
      <c r="B183" s="90">
        <f t="shared" si="10"/>
        <v>181</v>
      </c>
      <c r="C183" s="7">
        <v>20212931</v>
      </c>
      <c r="D183" s="7">
        <v>30</v>
      </c>
      <c r="E183" s="7">
        <v>47</v>
      </c>
      <c r="F183" s="151">
        <f t="shared" si="11"/>
        <v>0.638297872340426</v>
      </c>
      <c r="G183" s="15">
        <f t="shared" si="12"/>
        <v>81</v>
      </c>
      <c r="H183" s="15"/>
    </row>
    <row r="184" ht="18.75" spans="1:8">
      <c r="A184" s="154"/>
      <c r="B184" s="90">
        <f t="shared" si="10"/>
        <v>182</v>
      </c>
      <c r="C184" s="7">
        <v>20212932</v>
      </c>
      <c r="D184" s="7">
        <v>0</v>
      </c>
      <c r="E184" s="7">
        <v>46</v>
      </c>
      <c r="F184" s="151">
        <f t="shared" si="11"/>
        <v>0</v>
      </c>
      <c r="G184" s="15">
        <f t="shared" si="12"/>
        <v>1</v>
      </c>
      <c r="H184" s="15"/>
    </row>
    <row r="185" ht="18.75" spans="1:8">
      <c r="A185" s="154"/>
      <c r="B185" s="90">
        <f t="shared" si="10"/>
        <v>183</v>
      </c>
      <c r="C185" s="7">
        <v>20212933</v>
      </c>
      <c r="D185" s="7">
        <v>0</v>
      </c>
      <c r="E185" s="7">
        <v>40</v>
      </c>
      <c r="F185" s="151">
        <f t="shared" si="11"/>
        <v>0</v>
      </c>
      <c r="G185" s="15">
        <f t="shared" si="12"/>
        <v>1</v>
      </c>
      <c r="H185" s="15"/>
    </row>
    <row r="186" ht="18.75" spans="1:8">
      <c r="A186" s="154"/>
      <c r="B186" s="90">
        <f t="shared" si="10"/>
        <v>184</v>
      </c>
      <c r="C186" s="7">
        <v>20212941</v>
      </c>
      <c r="D186" s="7">
        <v>0</v>
      </c>
      <c r="E186" s="7">
        <v>41</v>
      </c>
      <c r="F186" s="151">
        <f t="shared" si="11"/>
        <v>0</v>
      </c>
      <c r="G186" s="15">
        <f t="shared" si="12"/>
        <v>1</v>
      </c>
      <c r="H186" s="15"/>
    </row>
    <row r="187" ht="18.75" spans="1:8">
      <c r="A187" s="154"/>
      <c r="B187" s="90">
        <f t="shared" si="10"/>
        <v>185</v>
      </c>
      <c r="C187" s="7">
        <v>20213031</v>
      </c>
      <c r="D187" s="7">
        <v>0</v>
      </c>
      <c r="E187" s="7">
        <v>45</v>
      </c>
      <c r="F187" s="151">
        <f t="shared" si="11"/>
        <v>0</v>
      </c>
      <c r="G187" s="15">
        <f t="shared" si="12"/>
        <v>1</v>
      </c>
      <c r="H187" s="15"/>
    </row>
    <row r="188" ht="18.75" spans="1:8">
      <c r="A188" s="154"/>
      <c r="B188" s="90">
        <f t="shared" si="10"/>
        <v>186</v>
      </c>
      <c r="C188" s="7">
        <v>20213032</v>
      </c>
      <c r="D188" s="7">
        <v>0</v>
      </c>
      <c r="E188" s="7">
        <v>35</v>
      </c>
      <c r="F188" s="151">
        <f t="shared" si="11"/>
        <v>0</v>
      </c>
      <c r="G188" s="15">
        <f t="shared" si="12"/>
        <v>1</v>
      </c>
      <c r="H188" s="7"/>
    </row>
    <row r="189" ht="18.75" spans="1:8">
      <c r="A189" s="154"/>
      <c r="B189" s="90">
        <f t="shared" si="10"/>
        <v>187</v>
      </c>
      <c r="C189" s="7">
        <v>20213033</v>
      </c>
      <c r="D189" s="7">
        <v>2</v>
      </c>
      <c r="E189" s="7">
        <v>35</v>
      </c>
      <c r="F189" s="151">
        <f t="shared" si="11"/>
        <v>0.0571428571428571</v>
      </c>
      <c r="G189" s="15">
        <f t="shared" si="12"/>
        <v>71</v>
      </c>
      <c r="H189" s="7"/>
    </row>
    <row r="190" ht="18.75" spans="1:8">
      <c r="A190" s="154"/>
      <c r="B190" s="90">
        <f t="shared" si="10"/>
        <v>188</v>
      </c>
      <c r="C190" s="7">
        <v>20213631</v>
      </c>
      <c r="D190" s="7">
        <v>7</v>
      </c>
      <c r="E190" s="7">
        <v>45</v>
      </c>
      <c r="F190" s="151">
        <f t="shared" si="11"/>
        <v>0.155555555555556</v>
      </c>
      <c r="G190" s="15">
        <f t="shared" si="12"/>
        <v>76</v>
      </c>
      <c r="H190" s="7"/>
    </row>
    <row r="191" ht="18.75" spans="1:8">
      <c r="A191" s="154"/>
      <c r="B191" s="90">
        <f t="shared" si="10"/>
        <v>189</v>
      </c>
      <c r="C191" s="7">
        <v>20213632</v>
      </c>
      <c r="D191" s="7">
        <v>1</v>
      </c>
      <c r="E191" s="7">
        <v>45</v>
      </c>
      <c r="F191" s="151">
        <f t="shared" si="11"/>
        <v>0.0222222222222222</v>
      </c>
      <c r="G191" s="15">
        <f t="shared" si="12"/>
        <v>68</v>
      </c>
      <c r="H191" s="7"/>
    </row>
    <row r="192" ht="18.75" spans="1:8">
      <c r="A192" s="154"/>
      <c r="B192" s="90">
        <f t="shared" si="10"/>
        <v>190</v>
      </c>
      <c r="C192" s="7">
        <v>20213633</v>
      </c>
      <c r="D192" s="7">
        <v>6</v>
      </c>
      <c r="E192" s="7">
        <v>46</v>
      </c>
      <c r="F192" s="151">
        <f t="shared" si="11"/>
        <v>0.130434782608696</v>
      </c>
      <c r="G192" s="15">
        <f t="shared" si="12"/>
        <v>74</v>
      </c>
      <c r="H192" s="7"/>
    </row>
    <row r="193" ht="18.75" spans="1:8">
      <c r="A193" s="154"/>
      <c r="B193" s="90">
        <f t="shared" si="10"/>
        <v>191</v>
      </c>
      <c r="C193" s="7">
        <v>20213634</v>
      </c>
      <c r="D193" s="7">
        <v>10</v>
      </c>
      <c r="E193" s="7">
        <v>45</v>
      </c>
      <c r="F193" s="151">
        <f t="shared" si="11"/>
        <v>0.222222222222222</v>
      </c>
      <c r="G193" s="15">
        <f t="shared" si="12"/>
        <v>78</v>
      </c>
      <c r="H193" s="7"/>
    </row>
    <row r="194" ht="18.75" spans="1:8">
      <c r="A194" s="154"/>
      <c r="B194" s="90">
        <f t="shared" si="10"/>
        <v>192</v>
      </c>
      <c r="C194" s="7">
        <v>20213635</v>
      </c>
      <c r="D194" s="7">
        <v>0</v>
      </c>
      <c r="E194" s="7">
        <v>41</v>
      </c>
      <c r="F194" s="151">
        <f t="shared" si="11"/>
        <v>0</v>
      </c>
      <c r="G194" s="15">
        <f t="shared" si="12"/>
        <v>1</v>
      </c>
      <c r="H194" s="7"/>
    </row>
    <row r="195" ht="18.75" spans="1:8">
      <c r="A195" s="154"/>
      <c r="B195" s="90">
        <f t="shared" si="10"/>
        <v>193</v>
      </c>
      <c r="C195" s="7">
        <v>20213641</v>
      </c>
      <c r="D195" s="7">
        <v>0</v>
      </c>
      <c r="E195" s="7">
        <v>41</v>
      </c>
      <c r="F195" s="151">
        <f t="shared" si="11"/>
        <v>0</v>
      </c>
      <c r="G195" s="15">
        <f t="shared" si="12"/>
        <v>1</v>
      </c>
      <c r="H195" s="7"/>
    </row>
    <row r="196" ht="18.75" spans="1:8">
      <c r="A196" s="154"/>
      <c r="B196" s="90">
        <f t="shared" si="10"/>
        <v>194</v>
      </c>
      <c r="C196" s="7">
        <v>20213642</v>
      </c>
      <c r="D196" s="7">
        <v>0</v>
      </c>
      <c r="E196" s="7">
        <v>46</v>
      </c>
      <c r="F196" s="151">
        <f t="shared" si="11"/>
        <v>0</v>
      </c>
      <c r="G196" s="15">
        <f t="shared" ref="G196" si="13">RANK(F196,$F$3:$F$83,1)</f>
        <v>1</v>
      </c>
      <c r="H196" s="7"/>
    </row>
    <row r="197" ht="18.75" spans="1:8">
      <c r="A197" s="90" t="s">
        <v>5</v>
      </c>
      <c r="B197" s="90">
        <f t="shared" si="10"/>
        <v>195</v>
      </c>
      <c r="C197" s="7">
        <v>20182331</v>
      </c>
      <c r="D197" s="7">
        <v>0</v>
      </c>
      <c r="E197" s="7">
        <v>43</v>
      </c>
      <c r="F197" s="147">
        <f>(D197/E197)</f>
        <v>0</v>
      </c>
      <c r="G197" s="7">
        <f>RANK(F197,$F$197:$F$205,1)</f>
        <v>1</v>
      </c>
      <c r="H197" s="156"/>
    </row>
    <row r="198" ht="18.75" spans="1:8">
      <c r="A198" s="91"/>
      <c r="B198" s="90">
        <f t="shared" si="10"/>
        <v>196</v>
      </c>
      <c r="C198" s="7">
        <v>20182332</v>
      </c>
      <c r="D198" s="7">
        <v>0</v>
      </c>
      <c r="E198" s="7">
        <v>36</v>
      </c>
      <c r="F198" s="147">
        <f t="shared" ref="F198:F205" si="14">(D198/E198)</f>
        <v>0</v>
      </c>
      <c r="G198" s="7">
        <f t="shared" ref="G198:G205" si="15">RANK(F198,$F$197:$F$205,1)</f>
        <v>1</v>
      </c>
      <c r="H198" s="156"/>
    </row>
    <row r="199" ht="18.75" spans="1:8">
      <c r="A199" s="91"/>
      <c r="B199" s="90">
        <f t="shared" ref="B199:B205" si="16">ROW()-2</f>
        <v>197</v>
      </c>
      <c r="C199" s="7">
        <v>20192331</v>
      </c>
      <c r="D199" s="7">
        <v>0</v>
      </c>
      <c r="E199" s="7">
        <v>37</v>
      </c>
      <c r="F199" s="147">
        <f t="shared" si="14"/>
        <v>0</v>
      </c>
      <c r="G199" s="7">
        <f t="shared" si="15"/>
        <v>1</v>
      </c>
      <c r="H199" s="156"/>
    </row>
    <row r="200" ht="18.75" spans="1:8">
      <c r="A200" s="91"/>
      <c r="B200" s="90">
        <f t="shared" si="16"/>
        <v>198</v>
      </c>
      <c r="C200" s="7">
        <v>20192332</v>
      </c>
      <c r="D200" s="7">
        <v>0</v>
      </c>
      <c r="E200" s="7">
        <v>34</v>
      </c>
      <c r="F200" s="147">
        <f t="shared" si="14"/>
        <v>0</v>
      </c>
      <c r="G200" s="7">
        <f t="shared" si="15"/>
        <v>1</v>
      </c>
      <c r="H200" s="156"/>
    </row>
    <row r="201" ht="18.75" spans="1:8">
      <c r="A201" s="91"/>
      <c r="B201" s="90">
        <f t="shared" si="16"/>
        <v>199</v>
      </c>
      <c r="C201" s="7">
        <v>20202331</v>
      </c>
      <c r="D201" s="7">
        <v>6</v>
      </c>
      <c r="E201" s="7">
        <v>38</v>
      </c>
      <c r="F201" s="147">
        <f t="shared" si="14"/>
        <v>0.157894736842105</v>
      </c>
      <c r="G201" s="7">
        <f t="shared" si="15"/>
        <v>8</v>
      </c>
      <c r="H201" s="156"/>
    </row>
    <row r="202" ht="18.75" spans="1:8">
      <c r="A202" s="91"/>
      <c r="B202" s="90">
        <f t="shared" si="16"/>
        <v>200</v>
      </c>
      <c r="C202" s="7">
        <v>20202332</v>
      </c>
      <c r="D202" s="7">
        <v>1</v>
      </c>
      <c r="E202" s="7">
        <v>37</v>
      </c>
      <c r="F202" s="147">
        <f t="shared" si="14"/>
        <v>0.027027027027027</v>
      </c>
      <c r="G202" s="7">
        <f t="shared" si="15"/>
        <v>6</v>
      </c>
      <c r="H202" s="156"/>
    </row>
    <row r="203" ht="18.75" spans="1:8">
      <c r="A203" s="91"/>
      <c r="B203" s="90">
        <f t="shared" si="16"/>
        <v>201</v>
      </c>
      <c r="C203" s="7">
        <v>20212331</v>
      </c>
      <c r="D203" s="7">
        <v>11</v>
      </c>
      <c r="E203" s="7">
        <v>32</v>
      </c>
      <c r="F203" s="147">
        <f t="shared" si="14"/>
        <v>0.34375</v>
      </c>
      <c r="G203" s="7">
        <f t="shared" si="15"/>
        <v>9</v>
      </c>
      <c r="H203" s="156"/>
    </row>
    <row r="204" ht="18.75" spans="1:8">
      <c r="A204" s="91"/>
      <c r="B204" s="90">
        <f t="shared" si="16"/>
        <v>202</v>
      </c>
      <c r="C204" s="7">
        <v>20212332</v>
      </c>
      <c r="D204" s="7">
        <v>0</v>
      </c>
      <c r="E204" s="7">
        <v>32</v>
      </c>
      <c r="F204" s="147">
        <f t="shared" si="14"/>
        <v>0</v>
      </c>
      <c r="G204" s="7">
        <f t="shared" si="15"/>
        <v>1</v>
      </c>
      <c r="H204" s="156"/>
    </row>
    <row r="205" ht="18.75" spans="1:8">
      <c r="A205" s="93"/>
      <c r="B205" s="35">
        <f t="shared" si="16"/>
        <v>203</v>
      </c>
      <c r="C205" s="7">
        <v>20212333</v>
      </c>
      <c r="D205" s="7">
        <v>1</v>
      </c>
      <c r="E205" s="7">
        <v>30</v>
      </c>
      <c r="F205" s="147">
        <f t="shared" si="14"/>
        <v>0.0333333333333333</v>
      </c>
      <c r="G205" s="7">
        <f t="shared" si="15"/>
        <v>7</v>
      </c>
      <c r="H205" s="156"/>
    </row>
    <row r="206" ht="18.75" spans="1:8">
      <c r="A206" s="144"/>
      <c r="B206" s="157"/>
      <c r="C206" s="158"/>
      <c r="D206" s="159"/>
      <c r="E206" s="158"/>
      <c r="F206" s="160"/>
      <c r="G206" s="144"/>
      <c r="H206" s="144"/>
    </row>
    <row r="207" spans="3:5">
      <c r="C207" s="97"/>
      <c r="D207" s="161"/>
      <c r="E207" s="97"/>
    </row>
    <row r="208" spans="3:5">
      <c r="C208" s="97"/>
      <c r="D208" s="97"/>
      <c r="E208" s="97"/>
    </row>
  </sheetData>
  <sortState ref="B197:H205">
    <sortCondition ref="B197"/>
  </sortState>
  <mergeCells count="5">
    <mergeCell ref="A1:H1"/>
    <mergeCell ref="A3:A49"/>
    <mergeCell ref="A50:A115"/>
    <mergeCell ref="A116:A196"/>
    <mergeCell ref="A197:A205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5"/>
  <sheetViews>
    <sheetView workbookViewId="0">
      <selection activeCell="C2" sqref="C$1:C$1048576"/>
    </sheetView>
  </sheetViews>
  <sheetFormatPr defaultColWidth="9" defaultRowHeight="13.5" outlineLevelCol="5"/>
  <cols>
    <col min="1" max="1" width="21.0916666666667" customWidth="1"/>
    <col min="2" max="2" width="19.9083333333333" customWidth="1"/>
    <col min="3" max="3" width="14" customWidth="1"/>
    <col min="4" max="4" width="56.8166666666667" customWidth="1"/>
    <col min="5" max="5" width="28.8166666666667" customWidth="1"/>
    <col min="6" max="6" width="18.3666666666667" customWidth="1"/>
  </cols>
  <sheetData>
    <row r="1" s="129" customFormat="1" ht="22.5" spans="1:6">
      <c r="A1" s="124" t="s">
        <v>53</v>
      </c>
      <c r="B1" s="131"/>
      <c r="C1" s="131"/>
      <c r="D1" s="131"/>
      <c r="E1" s="131"/>
      <c r="F1" s="131"/>
    </row>
    <row r="2" s="130" customFormat="1" ht="20.25" spans="1:6">
      <c r="A2" s="34" t="s">
        <v>19</v>
      </c>
      <c r="B2" s="34" t="s">
        <v>21</v>
      </c>
      <c r="C2" s="34" t="s">
        <v>31</v>
      </c>
      <c r="D2" s="34" t="s">
        <v>30</v>
      </c>
      <c r="E2" s="127" t="s">
        <v>54</v>
      </c>
      <c r="F2" s="34" t="s">
        <v>33</v>
      </c>
    </row>
    <row r="3" s="130" customFormat="1" ht="17.5" customHeight="1" spans="1:6">
      <c r="A3" s="79" t="s">
        <v>2</v>
      </c>
      <c r="B3" s="7">
        <v>20192131</v>
      </c>
      <c r="C3" s="15" t="s">
        <v>55</v>
      </c>
      <c r="D3" s="7" t="s">
        <v>56</v>
      </c>
      <c r="E3" s="7" t="s">
        <v>57</v>
      </c>
      <c r="F3" s="7">
        <v>7</v>
      </c>
    </row>
    <row r="4" s="130" customFormat="1" ht="17.5" customHeight="1" spans="1:6">
      <c r="A4" s="82"/>
      <c r="B4" s="7"/>
      <c r="C4" s="15"/>
      <c r="D4" s="7" t="s">
        <v>58</v>
      </c>
      <c r="E4" s="7" t="s">
        <v>39</v>
      </c>
      <c r="F4" s="7"/>
    </row>
    <row r="5" s="130" customFormat="1" ht="17.5" customHeight="1" spans="1:6">
      <c r="A5" s="82"/>
      <c r="B5" s="7"/>
      <c r="C5" s="15"/>
      <c r="D5" s="7" t="s">
        <v>59</v>
      </c>
      <c r="E5" s="7" t="s">
        <v>39</v>
      </c>
      <c r="F5" s="7"/>
    </row>
    <row r="6" s="130" customFormat="1" ht="17.5" customHeight="1" spans="1:6">
      <c r="A6" s="82"/>
      <c r="B6" s="7"/>
      <c r="C6" s="15" t="s">
        <v>60</v>
      </c>
      <c r="D6" s="7" t="s">
        <v>56</v>
      </c>
      <c r="E6" s="7" t="s">
        <v>57</v>
      </c>
      <c r="F6" s="7">
        <v>15</v>
      </c>
    </row>
    <row r="7" s="130" customFormat="1" ht="17.5" customHeight="1" spans="1:6">
      <c r="A7" s="82"/>
      <c r="B7" s="7"/>
      <c r="C7" s="15"/>
      <c r="D7" s="7" t="s">
        <v>58</v>
      </c>
      <c r="E7" s="7" t="s">
        <v>39</v>
      </c>
      <c r="F7" s="7"/>
    </row>
    <row r="8" s="130" customFormat="1" ht="17.5" customHeight="1" spans="1:6">
      <c r="A8" s="82"/>
      <c r="B8" s="7"/>
      <c r="C8" s="15"/>
      <c r="D8" s="7" t="s">
        <v>59</v>
      </c>
      <c r="E8" s="7" t="s">
        <v>39</v>
      </c>
      <c r="F8" s="7"/>
    </row>
    <row r="9" s="130" customFormat="1" ht="17.5" customHeight="1" spans="1:6">
      <c r="A9" s="82"/>
      <c r="B9" s="7"/>
      <c r="C9" s="15"/>
      <c r="D9" s="7" t="s">
        <v>61</v>
      </c>
      <c r="E9" s="7" t="s">
        <v>62</v>
      </c>
      <c r="F9" s="7"/>
    </row>
    <row r="10" s="130" customFormat="1" ht="17.5" customHeight="1" spans="1:6">
      <c r="A10" s="82"/>
      <c r="B10" s="7"/>
      <c r="C10" s="15"/>
      <c r="D10" s="7" t="s">
        <v>63</v>
      </c>
      <c r="E10" s="7" t="s">
        <v>64</v>
      </c>
      <c r="F10" s="7"/>
    </row>
    <row r="11" s="130" customFormat="1" ht="17.5" customHeight="1" spans="1:6">
      <c r="A11" s="82"/>
      <c r="B11" s="7"/>
      <c r="C11" s="15"/>
      <c r="D11" s="7" t="s">
        <v>58</v>
      </c>
      <c r="E11" s="7" t="s">
        <v>43</v>
      </c>
      <c r="F11" s="7"/>
    </row>
    <row r="12" s="130" customFormat="1" ht="17.5" customHeight="1" spans="1:6">
      <c r="A12" s="82"/>
      <c r="B12" s="7"/>
      <c r="C12" s="7" t="s">
        <v>65</v>
      </c>
      <c r="D12" s="7" t="s">
        <v>56</v>
      </c>
      <c r="E12" s="7" t="s">
        <v>57</v>
      </c>
      <c r="F12" s="7">
        <v>15</v>
      </c>
    </row>
    <row r="13" s="130" customFormat="1" ht="17.5" customHeight="1" spans="1:6">
      <c r="A13" s="82"/>
      <c r="B13" s="7"/>
      <c r="C13" s="7"/>
      <c r="D13" s="7" t="s">
        <v>58</v>
      </c>
      <c r="E13" s="7" t="s">
        <v>39</v>
      </c>
      <c r="F13" s="7"/>
    </row>
    <row r="14" s="130" customFormat="1" ht="17.5" customHeight="1" spans="1:6">
      <c r="A14" s="82"/>
      <c r="B14" s="7"/>
      <c r="C14" s="7"/>
      <c r="D14" s="7" t="s">
        <v>59</v>
      </c>
      <c r="E14" s="7" t="s">
        <v>39</v>
      </c>
      <c r="F14" s="7"/>
    </row>
    <row r="15" s="130" customFormat="1" ht="17.5" customHeight="1" spans="1:6">
      <c r="A15" s="82"/>
      <c r="B15" s="7"/>
      <c r="C15" s="7"/>
      <c r="D15" s="7" t="s">
        <v>61</v>
      </c>
      <c r="E15" s="7" t="s">
        <v>62</v>
      </c>
      <c r="F15" s="7"/>
    </row>
    <row r="16" s="130" customFormat="1" ht="17.5" customHeight="1" spans="1:6">
      <c r="A16" s="82"/>
      <c r="B16" s="7"/>
      <c r="C16" s="7"/>
      <c r="D16" s="7" t="s">
        <v>63</v>
      </c>
      <c r="E16" s="7" t="s">
        <v>64</v>
      </c>
      <c r="F16" s="7"/>
    </row>
    <row r="17" s="130" customFormat="1" ht="17.5" customHeight="1" spans="1:6">
      <c r="A17" s="82"/>
      <c r="B17" s="7"/>
      <c r="C17" s="7"/>
      <c r="D17" s="7" t="s">
        <v>58</v>
      </c>
      <c r="E17" s="7" t="s">
        <v>43</v>
      </c>
      <c r="F17" s="7"/>
    </row>
    <row r="18" s="130" customFormat="1" ht="17.5" customHeight="1" spans="1:6">
      <c r="A18" s="82"/>
      <c r="B18" s="7">
        <v>20192133</v>
      </c>
      <c r="C18" s="7" t="s">
        <v>66</v>
      </c>
      <c r="D18" s="15" t="s">
        <v>67</v>
      </c>
      <c r="E18" s="81" t="s">
        <v>43</v>
      </c>
      <c r="F18" s="7">
        <v>2</v>
      </c>
    </row>
    <row r="19" s="130" customFormat="1" ht="17.5" customHeight="1" spans="1:6">
      <c r="A19" s="82"/>
      <c r="B19" s="7"/>
      <c r="C19" s="7" t="s">
        <v>68</v>
      </c>
      <c r="D19" s="15" t="s">
        <v>67</v>
      </c>
      <c r="E19" s="81" t="s">
        <v>43</v>
      </c>
      <c r="F19" s="7">
        <v>2</v>
      </c>
    </row>
    <row r="20" s="130" customFormat="1" ht="17.5" customHeight="1" spans="1:6">
      <c r="A20" s="82"/>
      <c r="B20" s="7">
        <v>20192134</v>
      </c>
      <c r="C20" s="7" t="s">
        <v>69</v>
      </c>
      <c r="D20" s="7" t="s">
        <v>70</v>
      </c>
      <c r="E20" s="7" t="s">
        <v>71</v>
      </c>
      <c r="F20" s="7">
        <v>7</v>
      </c>
    </row>
    <row r="21" s="130" customFormat="1" ht="17.5" customHeight="1" spans="1:6">
      <c r="A21" s="82"/>
      <c r="B21" s="7"/>
      <c r="C21" s="7"/>
      <c r="D21" s="15" t="s">
        <v>72</v>
      </c>
      <c r="E21" s="81" t="s">
        <v>62</v>
      </c>
      <c r="F21" s="7"/>
    </row>
    <row r="22" s="130" customFormat="1" ht="17.5" customHeight="1" spans="1:6">
      <c r="A22" s="82"/>
      <c r="B22" s="7"/>
      <c r="C22" s="7"/>
      <c r="D22" s="15" t="s">
        <v>59</v>
      </c>
      <c r="E22" s="81" t="s">
        <v>43</v>
      </c>
      <c r="F22" s="7"/>
    </row>
    <row r="23" s="130" customFormat="1" ht="17.5" customHeight="1" spans="1:6">
      <c r="A23" s="82"/>
      <c r="B23" s="7"/>
      <c r="C23" s="40" t="s">
        <v>73</v>
      </c>
      <c r="D23" s="15" t="s">
        <v>67</v>
      </c>
      <c r="E23" s="81" t="s">
        <v>74</v>
      </c>
      <c r="F23" s="40">
        <v>14</v>
      </c>
    </row>
    <row r="24" s="130" customFormat="1" ht="17.5" customHeight="1" spans="1:6">
      <c r="A24" s="82"/>
      <c r="B24" s="7"/>
      <c r="C24" s="40"/>
      <c r="D24" s="15" t="s">
        <v>75</v>
      </c>
      <c r="E24" s="81" t="s">
        <v>74</v>
      </c>
      <c r="F24" s="40"/>
    </row>
    <row r="25" s="130" customFormat="1" ht="17.5" customHeight="1" spans="1:6">
      <c r="A25" s="82"/>
      <c r="B25" s="7"/>
      <c r="C25" s="40"/>
      <c r="D25" s="7" t="s">
        <v>76</v>
      </c>
      <c r="E25" s="7" t="s">
        <v>77</v>
      </c>
      <c r="F25" s="40"/>
    </row>
    <row r="26" s="130" customFormat="1" ht="17.5" customHeight="1" spans="1:6">
      <c r="A26" s="82"/>
      <c r="B26" s="7"/>
      <c r="C26" s="40"/>
      <c r="D26" s="7" t="s">
        <v>70</v>
      </c>
      <c r="E26" s="7" t="s">
        <v>71</v>
      </c>
      <c r="F26" s="40"/>
    </row>
    <row r="27" s="130" customFormat="1" ht="17.5" customHeight="1" spans="1:6">
      <c r="A27" s="82"/>
      <c r="B27" s="7"/>
      <c r="C27" s="40"/>
      <c r="D27" s="15" t="s">
        <v>72</v>
      </c>
      <c r="E27" s="81" t="s">
        <v>62</v>
      </c>
      <c r="F27" s="40"/>
    </row>
    <row r="28" s="130" customFormat="1" ht="17.5" customHeight="1" spans="1:6">
      <c r="A28" s="82"/>
      <c r="B28" s="7"/>
      <c r="C28" s="40"/>
      <c r="D28" s="15" t="s">
        <v>59</v>
      </c>
      <c r="E28" s="81" t="s">
        <v>43</v>
      </c>
      <c r="F28" s="40"/>
    </row>
    <row r="29" s="130" customFormat="1" ht="17.5" customHeight="1" spans="1:6">
      <c r="A29" s="82"/>
      <c r="B29" s="7">
        <v>20192135</v>
      </c>
      <c r="C29" s="7" t="s">
        <v>78</v>
      </c>
      <c r="D29" s="7" t="s">
        <v>79</v>
      </c>
      <c r="E29" s="132" t="s">
        <v>43</v>
      </c>
      <c r="F29" s="7">
        <v>2</v>
      </c>
    </row>
    <row r="30" s="130" customFormat="1" ht="17.5" customHeight="1" spans="1:6">
      <c r="A30" s="82"/>
      <c r="B30" s="7">
        <v>20192136</v>
      </c>
      <c r="C30" s="7" t="s">
        <v>80</v>
      </c>
      <c r="D30" s="7" t="s">
        <v>81</v>
      </c>
      <c r="E30" s="7" t="s">
        <v>74</v>
      </c>
      <c r="F30" s="7">
        <v>13</v>
      </c>
    </row>
    <row r="31" s="130" customFormat="1" ht="17.5" customHeight="1" spans="1:6">
      <c r="A31" s="82"/>
      <c r="B31" s="7"/>
      <c r="C31" s="7"/>
      <c r="D31" s="7" t="s">
        <v>82</v>
      </c>
      <c r="E31" s="7" t="s">
        <v>77</v>
      </c>
      <c r="F31" s="7"/>
    </row>
    <row r="32" s="130" customFormat="1" ht="17.5" customHeight="1" spans="1:6">
      <c r="A32" s="82"/>
      <c r="B32" s="7"/>
      <c r="C32" s="7"/>
      <c r="D32" s="7" t="s">
        <v>83</v>
      </c>
      <c r="E32" s="7" t="s">
        <v>62</v>
      </c>
      <c r="F32" s="7"/>
    </row>
    <row r="33" s="130" customFormat="1" ht="17.5" customHeight="1" spans="1:6">
      <c r="A33" s="82"/>
      <c r="B33" s="7"/>
      <c r="C33" s="7"/>
      <c r="D33" s="7" t="s">
        <v>84</v>
      </c>
      <c r="E33" s="133" t="s">
        <v>43</v>
      </c>
      <c r="F33" s="7"/>
    </row>
    <row r="34" s="130" customFormat="1" ht="17.5" customHeight="1" spans="1:6">
      <c r="A34" s="82"/>
      <c r="B34" s="7"/>
      <c r="C34" s="7"/>
      <c r="D34" s="7" t="s">
        <v>85</v>
      </c>
      <c r="E34" s="133" t="s">
        <v>64</v>
      </c>
      <c r="F34" s="7"/>
    </row>
    <row r="35" s="130" customFormat="1" ht="17.5" customHeight="1" spans="1:6">
      <c r="A35" s="82"/>
      <c r="B35" s="7"/>
      <c r="C35" s="7" t="s">
        <v>86</v>
      </c>
      <c r="D35" s="7" t="s">
        <v>81</v>
      </c>
      <c r="E35" s="7" t="s">
        <v>74</v>
      </c>
      <c r="F35" s="7">
        <v>13</v>
      </c>
    </row>
    <row r="36" s="130" customFormat="1" ht="17.5" customHeight="1" spans="1:6">
      <c r="A36" s="82"/>
      <c r="B36" s="7"/>
      <c r="C36" s="7"/>
      <c r="D36" s="7" t="s">
        <v>82</v>
      </c>
      <c r="E36" s="7" t="s">
        <v>77</v>
      </c>
      <c r="F36" s="7"/>
    </row>
    <row r="37" s="130" customFormat="1" ht="17.5" customHeight="1" spans="1:6">
      <c r="A37" s="82"/>
      <c r="B37" s="7"/>
      <c r="C37" s="7"/>
      <c r="D37" s="7" t="s">
        <v>83</v>
      </c>
      <c r="E37" s="7" t="s">
        <v>62</v>
      </c>
      <c r="F37" s="7"/>
    </row>
    <row r="38" s="130" customFormat="1" ht="17.5" customHeight="1" spans="1:6">
      <c r="A38" s="82"/>
      <c r="B38" s="7"/>
      <c r="C38" s="7"/>
      <c r="D38" s="7" t="s">
        <v>84</v>
      </c>
      <c r="E38" s="133" t="s">
        <v>43</v>
      </c>
      <c r="F38" s="7"/>
    </row>
    <row r="39" s="130" customFormat="1" ht="17.5" customHeight="1" spans="1:6">
      <c r="A39" s="82"/>
      <c r="B39" s="7"/>
      <c r="C39" s="7"/>
      <c r="D39" s="7" t="s">
        <v>85</v>
      </c>
      <c r="E39" s="133" t="s">
        <v>64</v>
      </c>
      <c r="F39" s="7"/>
    </row>
    <row r="40" s="130" customFormat="1" ht="17.5" customHeight="1" spans="1:6">
      <c r="A40" s="82"/>
      <c r="B40" s="7">
        <v>20193131</v>
      </c>
      <c r="C40" s="7" t="s">
        <v>87</v>
      </c>
      <c r="D40" s="7" t="s">
        <v>88</v>
      </c>
      <c r="E40" s="7" t="s">
        <v>71</v>
      </c>
      <c r="F40" s="7">
        <v>6</v>
      </c>
    </row>
    <row r="41" s="130" customFormat="1" ht="17.5" customHeight="1" spans="1:6">
      <c r="A41" s="82"/>
      <c r="B41" s="7"/>
      <c r="C41" s="7"/>
      <c r="D41" s="7" t="s">
        <v>89</v>
      </c>
      <c r="E41" s="133" t="s">
        <v>43</v>
      </c>
      <c r="F41" s="7"/>
    </row>
    <row r="42" s="130" customFormat="1" ht="17.5" customHeight="1" spans="1:6">
      <c r="A42" s="82"/>
      <c r="B42" s="7"/>
      <c r="C42" s="7"/>
      <c r="D42" s="7" t="s">
        <v>90</v>
      </c>
      <c r="E42" s="133" t="s">
        <v>43</v>
      </c>
      <c r="F42" s="7"/>
    </row>
    <row r="43" s="130" customFormat="1" ht="17.5" customHeight="1" spans="1:6">
      <c r="A43" s="82"/>
      <c r="B43" s="7"/>
      <c r="C43" s="7" t="s">
        <v>91</v>
      </c>
      <c r="D43" s="7" t="s">
        <v>92</v>
      </c>
      <c r="E43" s="7" t="s">
        <v>74</v>
      </c>
      <c r="F43" s="7">
        <v>2</v>
      </c>
    </row>
    <row r="44" s="130" customFormat="1" ht="17.5" customHeight="1" spans="1:6">
      <c r="A44" s="82"/>
      <c r="B44" s="7">
        <v>20202131</v>
      </c>
      <c r="C44" s="7" t="s">
        <v>93</v>
      </c>
      <c r="D44" s="7" t="s">
        <v>94</v>
      </c>
      <c r="E44" s="7" t="s">
        <v>64</v>
      </c>
      <c r="F44" s="7">
        <v>3</v>
      </c>
    </row>
    <row r="45" s="130" customFormat="1" ht="17.5" customHeight="1" spans="1:6">
      <c r="A45" s="82"/>
      <c r="B45" s="7">
        <v>20202133</v>
      </c>
      <c r="C45" s="7" t="s">
        <v>95</v>
      </c>
      <c r="D45" s="7" t="s">
        <v>96</v>
      </c>
      <c r="E45" s="7" t="s">
        <v>97</v>
      </c>
      <c r="F45" s="7">
        <v>2</v>
      </c>
    </row>
    <row r="46" s="130" customFormat="1" ht="17.5" customHeight="1" spans="1:6">
      <c r="A46" s="82"/>
      <c r="B46" s="7">
        <v>20202135</v>
      </c>
      <c r="C46" s="7" t="s">
        <v>98</v>
      </c>
      <c r="D46" s="7" t="s">
        <v>99</v>
      </c>
      <c r="E46" s="7" t="s">
        <v>71</v>
      </c>
      <c r="F46" s="7">
        <v>2</v>
      </c>
    </row>
    <row r="47" s="130" customFormat="1" ht="17.5" customHeight="1" spans="1:6">
      <c r="A47" s="82"/>
      <c r="B47" s="7"/>
      <c r="C47" s="15" t="s">
        <v>100</v>
      </c>
      <c r="D47" s="7" t="s">
        <v>99</v>
      </c>
      <c r="E47" s="7" t="s">
        <v>74</v>
      </c>
      <c r="F47" s="7">
        <v>13</v>
      </c>
    </row>
    <row r="48" s="130" customFormat="1" ht="17.5" customHeight="1" spans="1:6">
      <c r="A48" s="82"/>
      <c r="B48" s="7"/>
      <c r="C48" s="15"/>
      <c r="D48" s="7" t="s">
        <v>101</v>
      </c>
      <c r="E48" s="7" t="s">
        <v>74</v>
      </c>
      <c r="F48" s="7"/>
    </row>
    <row r="49" s="130" customFormat="1" ht="17.5" customHeight="1" spans="1:6">
      <c r="A49" s="82"/>
      <c r="B49" s="7"/>
      <c r="C49" s="15"/>
      <c r="D49" s="7" t="s">
        <v>102</v>
      </c>
      <c r="E49" s="7" t="s">
        <v>39</v>
      </c>
      <c r="F49" s="7"/>
    </row>
    <row r="50" s="130" customFormat="1" ht="17.5" customHeight="1" spans="1:6">
      <c r="A50" s="82"/>
      <c r="B50" s="7"/>
      <c r="C50" s="15"/>
      <c r="D50" s="7" t="s">
        <v>103</v>
      </c>
      <c r="E50" s="7" t="s">
        <v>39</v>
      </c>
      <c r="F50" s="7"/>
    </row>
    <row r="51" s="130" customFormat="1" ht="17.5" customHeight="1" spans="1:6">
      <c r="A51" s="82"/>
      <c r="B51" s="7"/>
      <c r="C51" s="15"/>
      <c r="D51" s="7" t="s">
        <v>99</v>
      </c>
      <c r="E51" s="7" t="s">
        <v>71</v>
      </c>
      <c r="F51" s="7"/>
    </row>
    <row r="52" s="130" customFormat="1" ht="17.5" customHeight="1" spans="1:6">
      <c r="A52" s="82"/>
      <c r="B52" s="7"/>
      <c r="C52" s="15"/>
      <c r="D52" s="7" t="s">
        <v>104</v>
      </c>
      <c r="E52" s="7" t="s">
        <v>105</v>
      </c>
      <c r="F52" s="7"/>
    </row>
    <row r="53" s="130" customFormat="1" ht="17.5" customHeight="1" spans="1:6">
      <c r="A53" s="82"/>
      <c r="B53" s="15">
        <v>20203131</v>
      </c>
      <c r="C53" s="15" t="s">
        <v>106</v>
      </c>
      <c r="D53" s="40" t="s">
        <v>107</v>
      </c>
      <c r="E53" s="15" t="s">
        <v>74</v>
      </c>
      <c r="F53" s="40">
        <v>18</v>
      </c>
    </row>
    <row r="54" s="130" customFormat="1" ht="17.5" customHeight="1" spans="1:6">
      <c r="A54" s="82"/>
      <c r="B54" s="15"/>
      <c r="C54" s="15"/>
      <c r="D54" s="15" t="s">
        <v>108</v>
      </c>
      <c r="E54" s="15" t="s">
        <v>74</v>
      </c>
      <c r="F54" s="40"/>
    </row>
    <row r="55" s="130" customFormat="1" ht="17.5" customHeight="1" spans="1:6">
      <c r="A55" s="82"/>
      <c r="B55" s="15"/>
      <c r="C55" s="15"/>
      <c r="D55" s="15" t="s">
        <v>109</v>
      </c>
      <c r="E55" s="15" t="s">
        <v>74</v>
      </c>
      <c r="F55" s="40"/>
    </row>
    <row r="56" s="130" customFormat="1" ht="17.5" customHeight="1" spans="1:6">
      <c r="A56" s="82"/>
      <c r="B56" s="15"/>
      <c r="C56" s="15"/>
      <c r="D56" s="15" t="s">
        <v>110</v>
      </c>
      <c r="E56" s="15" t="s">
        <v>39</v>
      </c>
      <c r="F56" s="40"/>
    </row>
    <row r="57" s="130" customFormat="1" ht="17.5" customHeight="1" spans="1:6">
      <c r="A57" s="82"/>
      <c r="B57" s="15"/>
      <c r="C57" s="15"/>
      <c r="D57" s="15" t="s">
        <v>102</v>
      </c>
      <c r="E57" s="15" t="s">
        <v>39</v>
      </c>
      <c r="F57" s="40"/>
    </row>
    <row r="58" s="130" customFormat="1" ht="17.5" customHeight="1" spans="1:6">
      <c r="A58" s="82"/>
      <c r="B58" s="15"/>
      <c r="C58" s="15"/>
      <c r="D58" s="15" t="s">
        <v>92</v>
      </c>
      <c r="E58" s="15" t="s">
        <v>39</v>
      </c>
      <c r="F58" s="40"/>
    </row>
    <row r="59" s="130" customFormat="1" ht="17.5" customHeight="1" spans="1:6">
      <c r="A59" s="82"/>
      <c r="B59" s="15"/>
      <c r="C59" s="15"/>
      <c r="D59" s="15" t="s">
        <v>111</v>
      </c>
      <c r="E59" s="15" t="s">
        <v>71</v>
      </c>
      <c r="F59" s="40"/>
    </row>
    <row r="60" s="130" customFormat="1" ht="17.5" customHeight="1" spans="1:6">
      <c r="A60" s="82"/>
      <c r="B60" s="15"/>
      <c r="C60" s="15"/>
      <c r="D60" s="15" t="s">
        <v>112</v>
      </c>
      <c r="E60" s="15" t="s">
        <v>71</v>
      </c>
      <c r="F60" s="40"/>
    </row>
    <row r="61" s="130" customFormat="1" ht="17.5" customHeight="1" spans="1:6">
      <c r="A61" s="82"/>
      <c r="B61" s="15"/>
      <c r="C61" s="15"/>
      <c r="D61" s="15" t="s">
        <v>113</v>
      </c>
      <c r="E61" s="15" t="s">
        <v>43</v>
      </c>
      <c r="F61" s="40"/>
    </row>
    <row r="62" s="130" customFormat="1" ht="17.5" customHeight="1" spans="1:6">
      <c r="A62" s="82"/>
      <c r="B62" s="15"/>
      <c r="C62" s="15" t="s">
        <v>114</v>
      </c>
      <c r="D62" s="40" t="s">
        <v>107</v>
      </c>
      <c r="E62" s="15" t="s">
        <v>74</v>
      </c>
      <c r="F62" s="40">
        <v>12</v>
      </c>
    </row>
    <row r="63" s="130" customFormat="1" ht="17.5" customHeight="1" spans="1:6">
      <c r="A63" s="82"/>
      <c r="B63" s="15"/>
      <c r="C63" s="15"/>
      <c r="D63" s="15" t="s">
        <v>108</v>
      </c>
      <c r="E63" s="15" t="s">
        <v>74</v>
      </c>
      <c r="F63" s="40"/>
    </row>
    <row r="64" s="130" customFormat="1" ht="17.5" customHeight="1" spans="1:6">
      <c r="A64" s="82"/>
      <c r="B64" s="15"/>
      <c r="C64" s="15"/>
      <c r="D64" s="15" t="s">
        <v>109</v>
      </c>
      <c r="E64" s="15" t="s">
        <v>74</v>
      </c>
      <c r="F64" s="40"/>
    </row>
    <row r="65" s="130" customFormat="1" ht="17.5" customHeight="1" spans="1:6">
      <c r="A65" s="82"/>
      <c r="B65" s="15"/>
      <c r="C65" s="15"/>
      <c r="D65" s="15" t="s">
        <v>110</v>
      </c>
      <c r="E65" s="15" t="s">
        <v>39</v>
      </c>
      <c r="F65" s="40"/>
    </row>
    <row r="66" s="130" customFormat="1" ht="17.5" customHeight="1" spans="1:6">
      <c r="A66" s="82"/>
      <c r="B66" s="15"/>
      <c r="C66" s="15"/>
      <c r="D66" s="15" t="s">
        <v>102</v>
      </c>
      <c r="E66" s="15" t="s">
        <v>39</v>
      </c>
      <c r="F66" s="40"/>
    </row>
    <row r="67" s="130" customFormat="1" ht="17.5" customHeight="1" spans="1:6">
      <c r="A67" s="82"/>
      <c r="B67" s="15"/>
      <c r="C67" s="15"/>
      <c r="D67" s="15" t="s">
        <v>92</v>
      </c>
      <c r="E67" s="15" t="s">
        <v>39</v>
      </c>
      <c r="F67" s="40"/>
    </row>
    <row r="68" s="130" customFormat="1" ht="17.5" customHeight="1" spans="1:6">
      <c r="A68" s="82"/>
      <c r="B68" s="15"/>
      <c r="C68" s="15" t="s">
        <v>115</v>
      </c>
      <c r="D68" s="40" t="s">
        <v>107</v>
      </c>
      <c r="E68" s="15" t="s">
        <v>74</v>
      </c>
      <c r="F68" s="40">
        <v>6</v>
      </c>
    </row>
    <row r="69" s="130" customFormat="1" ht="17.5" customHeight="1" spans="1:6">
      <c r="A69" s="82"/>
      <c r="B69" s="15"/>
      <c r="C69" s="15"/>
      <c r="D69" s="15" t="s">
        <v>108</v>
      </c>
      <c r="E69" s="15" t="s">
        <v>74</v>
      </c>
      <c r="F69" s="40"/>
    </row>
    <row r="70" s="130" customFormat="1" ht="17.5" customHeight="1" spans="1:6">
      <c r="A70" s="82"/>
      <c r="B70" s="15"/>
      <c r="C70" s="15"/>
      <c r="D70" s="15" t="s">
        <v>109</v>
      </c>
      <c r="E70" s="15" t="s">
        <v>74</v>
      </c>
      <c r="F70" s="40"/>
    </row>
    <row r="71" s="130" customFormat="1" ht="17.5" customHeight="1" spans="1:6">
      <c r="A71" s="82"/>
      <c r="B71" s="15">
        <v>20203132</v>
      </c>
      <c r="C71" s="15" t="s">
        <v>116</v>
      </c>
      <c r="D71" s="15" t="s">
        <v>110</v>
      </c>
      <c r="E71" s="15" t="s">
        <v>39</v>
      </c>
      <c r="F71" s="40">
        <v>14</v>
      </c>
    </row>
    <row r="72" s="130" customFormat="1" ht="17.5" customHeight="1" spans="1:6">
      <c r="A72" s="82"/>
      <c r="B72" s="15"/>
      <c r="C72" s="15"/>
      <c r="D72" s="15" t="s">
        <v>102</v>
      </c>
      <c r="E72" s="15" t="s">
        <v>39</v>
      </c>
      <c r="F72" s="40"/>
    </row>
    <row r="73" s="130" customFormat="1" ht="17.5" customHeight="1" spans="1:6">
      <c r="A73" s="82"/>
      <c r="B73" s="15"/>
      <c r="C73" s="15"/>
      <c r="D73" s="15" t="s">
        <v>92</v>
      </c>
      <c r="E73" s="15" t="s">
        <v>39</v>
      </c>
      <c r="F73" s="40"/>
    </row>
    <row r="74" s="130" customFormat="1" ht="17.5" customHeight="1" spans="1:6">
      <c r="A74" s="82"/>
      <c r="B74" s="15"/>
      <c r="C74" s="15"/>
      <c r="D74" s="15" t="s">
        <v>111</v>
      </c>
      <c r="E74" s="15" t="s">
        <v>71</v>
      </c>
      <c r="F74" s="40"/>
    </row>
    <row r="75" s="130" customFormat="1" ht="17.5" customHeight="1" spans="1:6">
      <c r="A75" s="82"/>
      <c r="B75" s="15"/>
      <c r="C75" s="15"/>
      <c r="D75" s="15" t="s">
        <v>112</v>
      </c>
      <c r="E75" s="15" t="s">
        <v>71</v>
      </c>
      <c r="F75" s="40"/>
    </row>
    <row r="76" s="130" customFormat="1" ht="17.5" customHeight="1" spans="1:6">
      <c r="A76" s="82"/>
      <c r="B76" s="15"/>
      <c r="C76" s="15"/>
      <c r="D76" s="15" t="s">
        <v>102</v>
      </c>
      <c r="E76" s="15" t="s">
        <v>43</v>
      </c>
      <c r="F76" s="40"/>
    </row>
    <row r="77" s="130" customFormat="1" ht="17.5" customHeight="1" spans="1:6">
      <c r="A77" s="82"/>
      <c r="B77" s="15"/>
      <c r="C77" s="15"/>
      <c r="D77" s="15" t="s">
        <v>113</v>
      </c>
      <c r="E77" s="15" t="s">
        <v>43</v>
      </c>
      <c r="F77" s="40"/>
    </row>
    <row r="78" s="130" customFormat="1" ht="17.5" customHeight="1" spans="1:6">
      <c r="A78" s="82"/>
      <c r="B78" s="15"/>
      <c r="C78" s="15" t="s">
        <v>117</v>
      </c>
      <c r="D78" s="15" t="s">
        <v>102</v>
      </c>
      <c r="E78" s="15" t="s">
        <v>43</v>
      </c>
      <c r="F78" s="40">
        <v>4</v>
      </c>
    </row>
    <row r="79" s="130" customFormat="1" ht="17.5" customHeight="1" spans="1:6">
      <c r="A79" s="82"/>
      <c r="B79" s="15"/>
      <c r="C79" s="15"/>
      <c r="D79" s="15" t="s">
        <v>113</v>
      </c>
      <c r="E79" s="15" t="s">
        <v>43</v>
      </c>
      <c r="F79" s="40"/>
    </row>
    <row r="80" s="130" customFormat="1" ht="17.5" customHeight="1" spans="1:6">
      <c r="A80" s="82"/>
      <c r="B80" s="40">
        <v>20212132</v>
      </c>
      <c r="C80" s="40" t="s">
        <v>118</v>
      </c>
      <c r="D80" s="15" t="s">
        <v>119</v>
      </c>
      <c r="E80" s="81" t="s">
        <v>74</v>
      </c>
      <c r="F80" s="40">
        <v>19</v>
      </c>
    </row>
    <row r="81" s="130" customFormat="1" ht="17.5" customHeight="1" spans="1:6">
      <c r="A81" s="82"/>
      <c r="B81" s="40"/>
      <c r="C81" s="40"/>
      <c r="D81" s="15" t="s">
        <v>113</v>
      </c>
      <c r="E81" s="81" t="s">
        <v>74</v>
      </c>
      <c r="F81" s="40"/>
    </row>
    <row r="82" s="130" customFormat="1" ht="17.5" customHeight="1" spans="1:6">
      <c r="A82" s="82"/>
      <c r="B82" s="40"/>
      <c r="C82" s="40"/>
      <c r="D82" s="15" t="s">
        <v>120</v>
      </c>
      <c r="E82" s="81" t="s">
        <v>74</v>
      </c>
      <c r="F82" s="40"/>
    </row>
    <row r="83" s="130" customFormat="1" ht="17.5" customHeight="1" spans="1:6">
      <c r="A83" s="82"/>
      <c r="B83" s="40"/>
      <c r="C83" s="40"/>
      <c r="D83" s="15" t="s">
        <v>121</v>
      </c>
      <c r="E83" s="81" t="s">
        <v>74</v>
      </c>
      <c r="F83" s="40"/>
    </row>
    <row r="84" s="130" customFormat="1" ht="17.5" customHeight="1" spans="1:6">
      <c r="A84" s="82"/>
      <c r="B84" s="40"/>
      <c r="C84" s="40"/>
      <c r="D84" s="15" t="s">
        <v>122</v>
      </c>
      <c r="E84" s="81" t="s">
        <v>39</v>
      </c>
      <c r="F84" s="40"/>
    </row>
    <row r="85" s="130" customFormat="1" ht="17.5" customHeight="1" spans="1:6">
      <c r="A85" s="82"/>
      <c r="B85" s="40"/>
      <c r="C85" s="40"/>
      <c r="D85" s="15" t="s">
        <v>102</v>
      </c>
      <c r="E85" s="81" t="s">
        <v>39</v>
      </c>
      <c r="F85" s="40"/>
    </row>
    <row r="86" s="130" customFormat="1" ht="17.5" customHeight="1" spans="1:6">
      <c r="A86" s="82"/>
      <c r="B86" s="40"/>
      <c r="C86" s="40"/>
      <c r="D86" s="15" t="s">
        <v>113</v>
      </c>
      <c r="E86" s="81" t="s">
        <v>71</v>
      </c>
      <c r="F86" s="40"/>
    </row>
    <row r="87" s="130" customFormat="1" ht="17.5" customHeight="1" spans="1:6">
      <c r="A87" s="82"/>
      <c r="B87" s="40"/>
      <c r="C87" s="40"/>
      <c r="D87" s="15" t="s">
        <v>123</v>
      </c>
      <c r="E87" s="81" t="s">
        <v>62</v>
      </c>
      <c r="F87" s="40"/>
    </row>
    <row r="88" s="130" customFormat="1" ht="17.5" customHeight="1" spans="1:6">
      <c r="A88" s="82"/>
      <c r="B88" s="40"/>
      <c r="C88" s="40"/>
      <c r="D88" s="15" t="s">
        <v>119</v>
      </c>
      <c r="E88" s="81" t="s">
        <v>43</v>
      </c>
      <c r="F88" s="40"/>
    </row>
    <row r="89" s="130" customFormat="1" ht="17.5" customHeight="1" spans="1:6">
      <c r="A89" s="82"/>
      <c r="B89" s="40"/>
      <c r="C89" s="40" t="s">
        <v>124</v>
      </c>
      <c r="D89" s="15" t="s">
        <v>119</v>
      </c>
      <c r="E89" s="81" t="s">
        <v>43</v>
      </c>
      <c r="F89" s="40">
        <v>2</v>
      </c>
    </row>
    <row r="90" s="130" customFormat="1" ht="17.5" customHeight="1" spans="1:6">
      <c r="A90" s="82"/>
      <c r="B90" s="40">
        <v>20212134</v>
      </c>
      <c r="C90" s="40" t="s">
        <v>125</v>
      </c>
      <c r="D90" s="15" t="s">
        <v>121</v>
      </c>
      <c r="E90" s="81" t="s">
        <v>74</v>
      </c>
      <c r="F90" s="40">
        <v>21</v>
      </c>
    </row>
    <row r="91" s="130" customFormat="1" ht="17.5" customHeight="1" spans="1:6">
      <c r="A91" s="82"/>
      <c r="B91" s="40"/>
      <c r="C91" s="40"/>
      <c r="D91" s="15" t="s">
        <v>123</v>
      </c>
      <c r="E91" s="15" t="s">
        <v>74</v>
      </c>
      <c r="F91" s="40"/>
    </row>
    <row r="92" s="130" customFormat="1" ht="17.5" customHeight="1" spans="1:6">
      <c r="A92" s="82"/>
      <c r="B92" s="40"/>
      <c r="C92" s="40"/>
      <c r="D92" s="15" t="s">
        <v>102</v>
      </c>
      <c r="E92" s="15" t="s">
        <v>74</v>
      </c>
      <c r="F92" s="40"/>
    </row>
    <row r="93" s="130" customFormat="1" ht="17.5" customHeight="1" spans="1:6">
      <c r="A93" s="82"/>
      <c r="B93" s="40"/>
      <c r="C93" s="40"/>
      <c r="D93" s="15" t="s">
        <v>113</v>
      </c>
      <c r="E93" s="15" t="s">
        <v>39</v>
      </c>
      <c r="F93" s="40"/>
    </row>
    <row r="94" s="130" customFormat="1" ht="17.5" customHeight="1" spans="1:6">
      <c r="A94" s="82"/>
      <c r="B94" s="40"/>
      <c r="C94" s="40"/>
      <c r="D94" s="15" t="s">
        <v>126</v>
      </c>
      <c r="E94" s="15" t="s">
        <v>77</v>
      </c>
      <c r="F94" s="40"/>
    </row>
    <row r="95" s="130" customFormat="1" ht="17.5" customHeight="1" spans="1:6">
      <c r="A95" s="82"/>
      <c r="B95" s="40"/>
      <c r="C95" s="40"/>
      <c r="D95" s="15" t="s">
        <v>102</v>
      </c>
      <c r="E95" s="15" t="s">
        <v>71</v>
      </c>
      <c r="F95" s="40"/>
    </row>
    <row r="96" s="130" customFormat="1" ht="17.5" customHeight="1" spans="1:6">
      <c r="A96" s="82"/>
      <c r="B96" s="40"/>
      <c r="C96" s="40"/>
      <c r="D96" s="15" t="s">
        <v>119</v>
      </c>
      <c r="E96" s="15" t="s">
        <v>62</v>
      </c>
      <c r="F96" s="40"/>
    </row>
    <row r="97" s="130" customFormat="1" ht="17.5" customHeight="1" spans="1:6">
      <c r="A97" s="82"/>
      <c r="B97" s="40"/>
      <c r="C97" s="40"/>
      <c r="D97" s="15" t="s">
        <v>113</v>
      </c>
      <c r="E97" s="15" t="s">
        <v>43</v>
      </c>
      <c r="F97" s="40"/>
    </row>
    <row r="98" s="130" customFormat="1" ht="17.5" customHeight="1" spans="1:6">
      <c r="A98" s="82"/>
      <c r="B98" s="40"/>
      <c r="C98" s="40"/>
      <c r="D98" s="15" t="s">
        <v>127</v>
      </c>
      <c r="E98" s="15" t="s">
        <v>64</v>
      </c>
      <c r="F98" s="40"/>
    </row>
    <row r="99" s="130" customFormat="1" ht="17.5" customHeight="1" spans="1:6">
      <c r="A99" s="82"/>
      <c r="B99" s="7">
        <v>20212136</v>
      </c>
      <c r="C99" s="7" t="s">
        <v>128</v>
      </c>
      <c r="D99" s="7" t="s">
        <v>120</v>
      </c>
      <c r="E99" s="7" t="s">
        <v>74</v>
      </c>
      <c r="F99" s="7">
        <v>2</v>
      </c>
    </row>
    <row r="100" s="130" customFormat="1" ht="17.5" customHeight="1" spans="1:6">
      <c r="A100" s="82"/>
      <c r="B100" s="7"/>
      <c r="C100" s="7" t="s">
        <v>129</v>
      </c>
      <c r="D100" s="7" t="s">
        <v>120</v>
      </c>
      <c r="E100" s="7" t="s">
        <v>74</v>
      </c>
      <c r="F100" s="7">
        <v>2</v>
      </c>
    </row>
    <row r="101" s="130" customFormat="1" ht="17.5" customHeight="1" spans="1:6">
      <c r="A101" s="82"/>
      <c r="B101" s="7">
        <v>20212138</v>
      </c>
      <c r="C101" s="7" t="s">
        <v>130</v>
      </c>
      <c r="D101" s="7" t="s">
        <v>119</v>
      </c>
      <c r="E101" s="7" t="s">
        <v>57</v>
      </c>
      <c r="F101" s="7">
        <v>17</v>
      </c>
    </row>
    <row r="102" s="130" customFormat="1" ht="17.5" customHeight="1" spans="1:6">
      <c r="A102" s="82"/>
      <c r="B102" s="7"/>
      <c r="C102" s="7"/>
      <c r="D102" s="7" t="s">
        <v>121</v>
      </c>
      <c r="E102" s="7" t="s">
        <v>74</v>
      </c>
      <c r="F102" s="7"/>
    </row>
    <row r="103" s="130" customFormat="1" ht="17.5" customHeight="1" spans="1:6">
      <c r="A103" s="82"/>
      <c r="B103" s="7"/>
      <c r="C103" s="7"/>
      <c r="D103" s="7" t="s">
        <v>131</v>
      </c>
      <c r="E103" s="7" t="s">
        <v>39</v>
      </c>
      <c r="F103" s="7"/>
    </row>
    <row r="104" s="130" customFormat="1" ht="17.5" customHeight="1" spans="1:6">
      <c r="A104" s="82"/>
      <c r="B104" s="7"/>
      <c r="C104" s="7"/>
      <c r="D104" s="7" t="s">
        <v>132</v>
      </c>
      <c r="E104" s="7" t="s">
        <v>71</v>
      </c>
      <c r="F104" s="7"/>
    </row>
    <row r="105" s="130" customFormat="1" ht="17.5" customHeight="1" spans="1:6">
      <c r="A105" s="82"/>
      <c r="B105" s="7"/>
      <c r="C105" s="7"/>
      <c r="D105" s="7" t="s">
        <v>133</v>
      </c>
      <c r="E105" s="7" t="s">
        <v>62</v>
      </c>
      <c r="F105" s="7"/>
    </row>
    <row r="106" s="130" customFormat="1" ht="17.5" customHeight="1" spans="1:6">
      <c r="A106" s="82"/>
      <c r="B106" s="7"/>
      <c r="C106" s="7"/>
      <c r="D106" s="7" t="s">
        <v>134</v>
      </c>
      <c r="E106" s="7" t="s">
        <v>64</v>
      </c>
      <c r="F106" s="7"/>
    </row>
    <row r="107" s="130" customFormat="1" ht="17.5" customHeight="1" spans="1:6">
      <c r="A107" s="82"/>
      <c r="B107" s="7"/>
      <c r="C107" s="7"/>
      <c r="D107" s="7" t="s">
        <v>120</v>
      </c>
      <c r="E107" s="7" t="s">
        <v>43</v>
      </c>
      <c r="F107" s="7"/>
    </row>
    <row r="108" s="130" customFormat="1" ht="17.5" customHeight="1" spans="1:6">
      <c r="A108" s="82"/>
      <c r="B108" s="7">
        <v>20212141</v>
      </c>
      <c r="C108" s="7" t="s">
        <v>135</v>
      </c>
      <c r="D108" s="7" t="s">
        <v>136</v>
      </c>
      <c r="E108" s="7" t="s">
        <v>74</v>
      </c>
      <c r="F108" s="7">
        <v>4</v>
      </c>
    </row>
    <row r="109" s="130" customFormat="1" ht="17.5" customHeight="1" spans="1:6">
      <c r="A109" s="82"/>
      <c r="B109" s="7"/>
      <c r="C109" s="7"/>
      <c r="D109" s="7" t="s">
        <v>137</v>
      </c>
      <c r="E109" s="7" t="s">
        <v>74</v>
      </c>
      <c r="F109" s="7"/>
    </row>
    <row r="110" s="130" customFormat="1" ht="17.5" customHeight="1" spans="1:6">
      <c r="A110" s="82"/>
      <c r="B110" s="7"/>
      <c r="C110" s="7" t="s">
        <v>138</v>
      </c>
      <c r="D110" s="7" t="s">
        <v>137</v>
      </c>
      <c r="E110" s="7" t="s">
        <v>74</v>
      </c>
      <c r="F110" s="7">
        <v>2</v>
      </c>
    </row>
    <row r="111" s="130" customFormat="1" ht="17.5" customHeight="1" spans="1:6">
      <c r="A111" s="82"/>
      <c r="B111" s="7">
        <v>20213131</v>
      </c>
      <c r="C111" s="7" t="s">
        <v>139</v>
      </c>
      <c r="D111" s="7" t="s">
        <v>134</v>
      </c>
      <c r="E111" s="7" t="s">
        <v>74</v>
      </c>
      <c r="F111" s="7">
        <v>6</v>
      </c>
    </row>
    <row r="112" s="130" customFormat="1" ht="17.5" customHeight="1" spans="1:6">
      <c r="A112" s="82"/>
      <c r="B112" s="7"/>
      <c r="C112" s="7"/>
      <c r="D112" s="7" t="s">
        <v>131</v>
      </c>
      <c r="E112" s="7" t="s">
        <v>74</v>
      </c>
      <c r="F112" s="7"/>
    </row>
    <row r="113" s="130" customFormat="1" ht="17.5" customHeight="1" spans="1:6">
      <c r="A113" s="82"/>
      <c r="B113" s="7"/>
      <c r="C113" s="7"/>
      <c r="D113" s="7" t="s">
        <v>140</v>
      </c>
      <c r="E113" s="7" t="s">
        <v>39</v>
      </c>
      <c r="F113" s="7"/>
    </row>
    <row r="114" s="130" customFormat="1" ht="17.5" customHeight="1" spans="1:6">
      <c r="A114" s="82"/>
      <c r="B114" s="7"/>
      <c r="C114" s="7" t="s">
        <v>141</v>
      </c>
      <c r="D114" s="7" t="s">
        <v>134</v>
      </c>
      <c r="E114" s="7" t="s">
        <v>74</v>
      </c>
      <c r="F114" s="80">
        <v>8</v>
      </c>
    </row>
    <row r="115" s="130" customFormat="1" ht="17.5" customHeight="1" spans="1:6">
      <c r="A115" s="82"/>
      <c r="B115" s="7"/>
      <c r="C115" s="7"/>
      <c r="D115" s="7" t="s">
        <v>131</v>
      </c>
      <c r="E115" s="7" t="s">
        <v>74</v>
      </c>
      <c r="F115" s="13"/>
    </row>
    <row r="116" s="130" customFormat="1" ht="17.5" customHeight="1" spans="1:6">
      <c r="A116" s="82"/>
      <c r="B116" s="7"/>
      <c r="C116" s="7"/>
      <c r="D116" s="7" t="s">
        <v>140</v>
      </c>
      <c r="E116" s="7" t="s">
        <v>39</v>
      </c>
      <c r="F116" s="13"/>
    </row>
    <row r="117" s="130" customFormat="1" ht="17.5" customHeight="1" spans="1:6">
      <c r="A117" s="82"/>
      <c r="B117" s="7"/>
      <c r="C117" s="7"/>
      <c r="D117" s="7" t="s">
        <v>142</v>
      </c>
      <c r="E117" s="7" t="s">
        <v>71</v>
      </c>
      <c r="F117" s="13"/>
    </row>
    <row r="118" s="130" customFormat="1" ht="17.5" customHeight="1" spans="1:6">
      <c r="A118" s="82"/>
      <c r="B118" s="7"/>
      <c r="C118" s="7"/>
      <c r="D118" s="7" t="s">
        <v>143</v>
      </c>
      <c r="E118" s="7" t="s">
        <v>71</v>
      </c>
      <c r="F118" s="13"/>
    </row>
    <row r="119" s="130" customFormat="1" ht="17.5" customHeight="1" spans="1:6">
      <c r="A119" s="82"/>
      <c r="B119" s="7"/>
      <c r="C119" s="7"/>
      <c r="D119" s="7" t="s">
        <v>131</v>
      </c>
      <c r="E119" s="7" t="s">
        <v>43</v>
      </c>
      <c r="F119" s="13"/>
    </row>
    <row r="120" s="130" customFormat="1" ht="17.5" customHeight="1" spans="1:6">
      <c r="A120" s="82"/>
      <c r="B120" s="7"/>
      <c r="C120" s="7"/>
      <c r="D120" s="7" t="s">
        <v>122</v>
      </c>
      <c r="E120" s="7" t="s">
        <v>97</v>
      </c>
      <c r="F120" s="13"/>
    </row>
    <row r="121" s="130" customFormat="1" ht="17.5" customHeight="1" spans="1:6">
      <c r="A121" s="82"/>
      <c r="B121" s="7"/>
      <c r="C121" s="7"/>
      <c r="D121" s="7" t="s">
        <v>142</v>
      </c>
      <c r="E121" s="7" t="s">
        <v>97</v>
      </c>
      <c r="F121" s="48"/>
    </row>
    <row r="122" s="130" customFormat="1" ht="17.5" customHeight="1" spans="1:6">
      <c r="A122" s="82"/>
      <c r="B122" s="7"/>
      <c r="C122" s="7" t="s">
        <v>144</v>
      </c>
      <c r="D122" s="7" t="s">
        <v>134</v>
      </c>
      <c r="E122" s="7" t="s">
        <v>74</v>
      </c>
      <c r="F122" s="80">
        <v>8</v>
      </c>
    </row>
    <row r="123" s="130" customFormat="1" ht="17.5" customHeight="1" spans="1:6">
      <c r="A123" s="82"/>
      <c r="B123" s="7"/>
      <c r="C123" s="7"/>
      <c r="D123" s="7" t="s">
        <v>131</v>
      </c>
      <c r="E123" s="7" t="s">
        <v>74</v>
      </c>
      <c r="F123" s="134"/>
    </row>
    <row r="124" s="130" customFormat="1" ht="17.5" customHeight="1" spans="1:6">
      <c r="A124" s="82"/>
      <c r="B124" s="7"/>
      <c r="C124" s="7"/>
      <c r="D124" s="7" t="s">
        <v>140</v>
      </c>
      <c r="E124" s="7" t="s">
        <v>39</v>
      </c>
      <c r="F124" s="134"/>
    </row>
    <row r="125" s="130" customFormat="1" ht="17.5" customHeight="1" spans="1:6">
      <c r="A125" s="82"/>
      <c r="B125" s="7"/>
      <c r="C125" s="7"/>
      <c r="D125" s="7" t="s">
        <v>142</v>
      </c>
      <c r="E125" s="7" t="s">
        <v>71</v>
      </c>
      <c r="F125" s="134"/>
    </row>
    <row r="126" s="130" customFormat="1" ht="17.5" customHeight="1" spans="1:6">
      <c r="A126" s="82"/>
      <c r="B126" s="7"/>
      <c r="C126" s="7"/>
      <c r="D126" s="7" t="s">
        <v>143</v>
      </c>
      <c r="E126" s="7" t="s">
        <v>71</v>
      </c>
      <c r="F126" s="134"/>
    </row>
    <row r="127" s="130" customFormat="1" ht="17.5" customHeight="1" spans="1:6">
      <c r="A127" s="82"/>
      <c r="B127" s="7"/>
      <c r="C127" s="7"/>
      <c r="D127" s="7" t="s">
        <v>131</v>
      </c>
      <c r="E127" s="7" t="s">
        <v>43</v>
      </c>
      <c r="F127" s="134"/>
    </row>
    <row r="128" s="130" customFormat="1" ht="17.5" customHeight="1" spans="1:6">
      <c r="A128" s="82"/>
      <c r="B128" s="7"/>
      <c r="C128" s="7"/>
      <c r="D128" s="7" t="s">
        <v>122</v>
      </c>
      <c r="E128" s="7" t="s">
        <v>97</v>
      </c>
      <c r="F128" s="134"/>
    </row>
    <row r="129" s="130" customFormat="1" ht="17.5" customHeight="1" spans="1:6">
      <c r="A129" s="82"/>
      <c r="B129" s="7"/>
      <c r="C129" s="7"/>
      <c r="D129" s="7" t="s">
        <v>142</v>
      </c>
      <c r="E129" s="7" t="s">
        <v>97</v>
      </c>
      <c r="F129" s="83"/>
    </row>
    <row r="130" s="130" customFormat="1" ht="17.5" customHeight="1" spans="1:6">
      <c r="A130" s="82"/>
      <c r="B130" s="40">
        <v>20212143</v>
      </c>
      <c r="C130" s="40" t="s">
        <v>145</v>
      </c>
      <c r="D130" s="15" t="s">
        <v>136</v>
      </c>
      <c r="E130" s="81" t="s">
        <v>74</v>
      </c>
      <c r="F130" s="40">
        <v>3</v>
      </c>
    </row>
    <row r="131" s="130" customFormat="1" ht="17.5" customHeight="1" spans="1:6">
      <c r="A131" s="82"/>
      <c r="B131" s="40"/>
      <c r="C131" s="40"/>
      <c r="D131" s="15" t="s">
        <v>146</v>
      </c>
      <c r="E131" s="81" t="s">
        <v>77</v>
      </c>
      <c r="F131" s="40"/>
    </row>
    <row r="132" s="130" customFormat="1" ht="17.5" customHeight="1" spans="1:6">
      <c r="A132" s="82"/>
      <c r="B132" s="40"/>
      <c r="C132" s="15" t="s">
        <v>147</v>
      </c>
      <c r="D132" s="15" t="s">
        <v>136</v>
      </c>
      <c r="E132" s="15" t="s">
        <v>74</v>
      </c>
      <c r="F132" s="15">
        <v>9</v>
      </c>
    </row>
    <row r="133" s="130" customFormat="1" ht="17.5" customHeight="1" spans="1:6">
      <c r="A133" s="82"/>
      <c r="B133" s="40"/>
      <c r="C133" s="15"/>
      <c r="D133" s="15" t="s">
        <v>146</v>
      </c>
      <c r="E133" s="15" t="s">
        <v>77</v>
      </c>
      <c r="F133" s="15"/>
    </row>
    <row r="134" s="130" customFormat="1" ht="17.5" customHeight="1" spans="1:6">
      <c r="A134" s="82"/>
      <c r="B134" s="40"/>
      <c r="C134" s="15"/>
      <c r="D134" s="15" t="s">
        <v>148</v>
      </c>
      <c r="E134" s="15" t="s">
        <v>39</v>
      </c>
      <c r="F134" s="15"/>
    </row>
    <row r="135" s="130" customFormat="1" ht="17.5" customHeight="1" spans="1:6">
      <c r="A135" s="82"/>
      <c r="B135" s="40"/>
      <c r="C135" s="15"/>
      <c r="D135" s="15" t="s">
        <v>149</v>
      </c>
      <c r="E135" s="15" t="s">
        <v>71</v>
      </c>
      <c r="F135" s="15"/>
    </row>
    <row r="136" s="130" customFormat="1" ht="17.5" customHeight="1" spans="1:6">
      <c r="A136" s="82"/>
      <c r="B136" s="40"/>
      <c r="C136" s="15" t="s">
        <v>150</v>
      </c>
      <c r="D136" s="15" t="s">
        <v>148</v>
      </c>
      <c r="E136" s="15" t="s">
        <v>39</v>
      </c>
      <c r="F136" s="15">
        <v>2</v>
      </c>
    </row>
    <row r="137" s="130" customFormat="1" ht="17.5" customHeight="1" spans="1:6">
      <c r="A137" s="82"/>
      <c r="B137" s="40"/>
      <c r="C137" s="15" t="s">
        <v>151</v>
      </c>
      <c r="D137" s="15" t="s">
        <v>148</v>
      </c>
      <c r="E137" s="15" t="s">
        <v>39</v>
      </c>
      <c r="F137" s="15">
        <v>2</v>
      </c>
    </row>
    <row r="138" s="130" customFormat="1" ht="17.5" customHeight="1" spans="1:6">
      <c r="A138" s="82"/>
      <c r="B138" s="15">
        <v>20212144</v>
      </c>
      <c r="C138" s="15" t="s">
        <v>152</v>
      </c>
      <c r="D138" s="15" t="s">
        <v>137</v>
      </c>
      <c r="E138" s="15" t="s">
        <v>74</v>
      </c>
      <c r="F138" s="15">
        <v>4</v>
      </c>
    </row>
    <row r="139" s="130" customFormat="1" ht="17.5" customHeight="1" spans="1:6">
      <c r="A139" s="82"/>
      <c r="B139" s="15"/>
      <c r="C139" s="15"/>
      <c r="D139" s="15" t="s">
        <v>136</v>
      </c>
      <c r="E139" s="15" t="s">
        <v>74</v>
      </c>
      <c r="F139" s="15"/>
    </row>
    <row r="140" s="130" customFormat="1" ht="17.5" customHeight="1" spans="1:6">
      <c r="A140" s="82"/>
      <c r="B140" s="15">
        <v>20212145</v>
      </c>
      <c r="C140" s="15" t="s">
        <v>153</v>
      </c>
      <c r="D140" s="15" t="s">
        <v>136</v>
      </c>
      <c r="E140" s="15" t="s">
        <v>74</v>
      </c>
      <c r="F140" s="15">
        <v>4</v>
      </c>
    </row>
    <row r="141" s="130" customFormat="1" ht="17.5" customHeight="1" spans="1:6">
      <c r="A141" s="135"/>
      <c r="B141" s="15"/>
      <c r="C141" s="15"/>
      <c r="D141" s="15" t="s">
        <v>102</v>
      </c>
      <c r="E141" s="15" t="s">
        <v>74</v>
      </c>
      <c r="F141" s="15"/>
    </row>
    <row r="142" s="129" customFormat="1" ht="17.5" customHeight="1" spans="1:6">
      <c r="A142" s="136" t="s">
        <v>3</v>
      </c>
      <c r="B142" s="15">
        <v>20192431</v>
      </c>
      <c r="C142" s="137" t="s">
        <v>154</v>
      </c>
      <c r="D142" s="15" t="s">
        <v>155</v>
      </c>
      <c r="E142" s="15" t="s">
        <v>74</v>
      </c>
      <c r="F142" s="137">
        <v>10</v>
      </c>
    </row>
    <row r="143" s="129" customFormat="1" ht="17.5" customHeight="1" spans="1:6">
      <c r="A143" s="138"/>
      <c r="B143" s="15"/>
      <c r="C143" s="13"/>
      <c r="D143" s="15" t="s">
        <v>156</v>
      </c>
      <c r="E143" s="15" t="s">
        <v>39</v>
      </c>
      <c r="F143" s="139"/>
    </row>
    <row r="144" s="129" customFormat="1" ht="17.5" customHeight="1" spans="1:6">
      <c r="A144" s="138"/>
      <c r="B144" s="15"/>
      <c r="C144" s="13"/>
      <c r="D144" s="15" t="s">
        <v>157</v>
      </c>
      <c r="E144" s="15" t="s">
        <v>71</v>
      </c>
      <c r="F144" s="139"/>
    </row>
    <row r="145" s="129" customFormat="1" ht="17.5" customHeight="1" spans="1:6">
      <c r="A145" s="138"/>
      <c r="B145" s="15"/>
      <c r="C145" s="13"/>
      <c r="D145" s="15" t="s">
        <v>158</v>
      </c>
      <c r="E145" s="15" t="s">
        <v>43</v>
      </c>
      <c r="F145" s="139"/>
    </row>
    <row r="146" s="129" customFormat="1" ht="17.5" customHeight="1" spans="1:6">
      <c r="A146" s="138"/>
      <c r="B146" s="15"/>
      <c r="C146" s="48"/>
      <c r="D146" s="15" t="s">
        <v>159</v>
      </c>
      <c r="E146" s="15" t="s">
        <v>97</v>
      </c>
      <c r="F146" s="128"/>
    </row>
    <row r="147" s="129" customFormat="1" ht="17.5" customHeight="1" spans="1:6">
      <c r="A147" s="138"/>
      <c r="B147" s="15"/>
      <c r="C147" s="137" t="s">
        <v>160</v>
      </c>
      <c r="D147" s="15" t="s">
        <v>158</v>
      </c>
      <c r="E147" s="15" t="s">
        <v>43</v>
      </c>
      <c r="F147" s="137">
        <v>4</v>
      </c>
    </row>
    <row r="148" s="129" customFormat="1" ht="17.5" customHeight="1" spans="1:6">
      <c r="A148" s="138"/>
      <c r="B148" s="15"/>
      <c r="C148" s="48"/>
      <c r="D148" s="15" t="s">
        <v>159</v>
      </c>
      <c r="E148" s="15" t="s">
        <v>97</v>
      </c>
      <c r="F148" s="128"/>
    </row>
    <row r="149" s="129" customFormat="1" ht="17.5" customHeight="1" spans="1:6">
      <c r="A149" s="138"/>
      <c r="B149" s="15"/>
      <c r="C149" s="15" t="s">
        <v>161</v>
      </c>
      <c r="D149" s="15" t="s">
        <v>159</v>
      </c>
      <c r="E149" s="15" t="s">
        <v>97</v>
      </c>
      <c r="F149" s="15">
        <v>2</v>
      </c>
    </row>
    <row r="150" s="129" customFormat="1" ht="17.5" customHeight="1" spans="1:6">
      <c r="A150" s="138"/>
      <c r="B150" s="15"/>
      <c r="C150" s="15" t="s">
        <v>162</v>
      </c>
      <c r="D150" s="15" t="s">
        <v>159</v>
      </c>
      <c r="E150" s="15" t="s">
        <v>97</v>
      </c>
      <c r="F150" s="15">
        <v>2</v>
      </c>
    </row>
    <row r="151" s="129" customFormat="1" ht="17.5" customHeight="1" spans="1:6">
      <c r="A151" s="138"/>
      <c r="B151" s="15">
        <v>20192432</v>
      </c>
      <c r="C151" s="137" t="s">
        <v>163</v>
      </c>
      <c r="D151" s="15" t="s">
        <v>158</v>
      </c>
      <c r="E151" s="15" t="s">
        <v>74</v>
      </c>
      <c r="F151" s="137">
        <v>14</v>
      </c>
    </row>
    <row r="152" s="129" customFormat="1" ht="17.5" customHeight="1" spans="1:6">
      <c r="A152" s="138"/>
      <c r="B152" s="15"/>
      <c r="C152" s="13"/>
      <c r="D152" s="15" t="s">
        <v>156</v>
      </c>
      <c r="E152" s="15" t="s">
        <v>39</v>
      </c>
      <c r="F152" s="139"/>
    </row>
    <row r="153" s="129" customFormat="1" ht="17.5" customHeight="1" spans="1:6">
      <c r="A153" s="138"/>
      <c r="B153" s="15"/>
      <c r="C153" s="13"/>
      <c r="D153" s="15" t="s">
        <v>157</v>
      </c>
      <c r="E153" s="15" t="s">
        <v>71</v>
      </c>
      <c r="F153" s="139"/>
    </row>
    <row r="154" s="129" customFormat="1" ht="17.5" customHeight="1" spans="1:6">
      <c r="A154" s="138"/>
      <c r="B154" s="15"/>
      <c r="C154" s="13"/>
      <c r="D154" s="15" t="s">
        <v>59</v>
      </c>
      <c r="E154" s="15" t="s">
        <v>43</v>
      </c>
      <c r="F154" s="139"/>
    </row>
    <row r="155" s="129" customFormat="1" ht="17.5" customHeight="1" spans="1:6">
      <c r="A155" s="138"/>
      <c r="B155" s="15"/>
      <c r="C155" s="13"/>
      <c r="D155" s="15" t="s">
        <v>155</v>
      </c>
      <c r="E155" s="15" t="s">
        <v>43</v>
      </c>
      <c r="F155" s="139"/>
    </row>
    <row r="156" s="129" customFormat="1" ht="17.5" customHeight="1" spans="1:6">
      <c r="A156" s="138"/>
      <c r="B156" s="15"/>
      <c r="C156" s="13"/>
      <c r="D156" s="15" t="s">
        <v>159</v>
      </c>
      <c r="E156" s="15" t="s">
        <v>97</v>
      </c>
      <c r="F156" s="139"/>
    </row>
    <row r="157" s="129" customFormat="1" ht="17.5" customHeight="1" spans="1:6">
      <c r="A157" s="138"/>
      <c r="B157" s="15"/>
      <c r="C157" s="48"/>
      <c r="D157" s="15" t="s">
        <v>164</v>
      </c>
      <c r="E157" s="15" t="s">
        <v>97</v>
      </c>
      <c r="F157" s="128"/>
    </row>
    <row r="158" s="129" customFormat="1" ht="17.5" customHeight="1" spans="1:6">
      <c r="A158" s="138"/>
      <c r="B158" s="15"/>
      <c r="C158" s="137" t="s">
        <v>165</v>
      </c>
      <c r="D158" s="15" t="s">
        <v>159</v>
      </c>
      <c r="E158" s="15" t="s">
        <v>97</v>
      </c>
      <c r="F158" s="137">
        <v>4</v>
      </c>
    </row>
    <row r="159" s="129" customFormat="1" ht="17.5" customHeight="1" spans="1:6">
      <c r="A159" s="138"/>
      <c r="B159" s="15"/>
      <c r="C159" s="48"/>
      <c r="D159" s="15" t="s">
        <v>164</v>
      </c>
      <c r="E159" s="15" t="s">
        <v>97</v>
      </c>
      <c r="F159" s="128"/>
    </row>
    <row r="160" s="129" customFormat="1" ht="17.5" customHeight="1" spans="1:6">
      <c r="A160" s="138"/>
      <c r="B160" s="15">
        <v>20192436</v>
      </c>
      <c r="C160" s="137" t="s">
        <v>166</v>
      </c>
      <c r="D160" s="15" t="s">
        <v>167</v>
      </c>
      <c r="E160" s="15" t="s">
        <v>74</v>
      </c>
      <c r="F160" s="137">
        <v>8</v>
      </c>
    </row>
    <row r="161" s="129" customFormat="1" ht="17.5" customHeight="1" spans="1:6">
      <c r="A161" s="138"/>
      <c r="B161" s="15"/>
      <c r="C161" s="13"/>
      <c r="D161" s="15" t="s">
        <v>168</v>
      </c>
      <c r="E161" s="15" t="s">
        <v>169</v>
      </c>
      <c r="F161" s="139"/>
    </row>
    <row r="162" s="129" customFormat="1" ht="17.5" customHeight="1" spans="1:6">
      <c r="A162" s="138"/>
      <c r="B162" s="15"/>
      <c r="C162" s="48"/>
      <c r="D162" s="15" t="s">
        <v>170</v>
      </c>
      <c r="E162" s="15" t="s">
        <v>43</v>
      </c>
      <c r="F162" s="128"/>
    </row>
    <row r="163" s="129" customFormat="1" ht="17.5" customHeight="1" spans="1:6">
      <c r="A163" s="138"/>
      <c r="B163" s="15"/>
      <c r="C163" s="137" t="s">
        <v>171</v>
      </c>
      <c r="D163" s="15" t="s">
        <v>167</v>
      </c>
      <c r="E163" s="15" t="s">
        <v>74</v>
      </c>
      <c r="F163" s="137">
        <v>8</v>
      </c>
    </row>
    <row r="164" s="129" customFormat="1" ht="17.5" customHeight="1" spans="1:6">
      <c r="A164" s="138"/>
      <c r="B164" s="15"/>
      <c r="C164" s="13"/>
      <c r="D164" s="15" t="s">
        <v>168</v>
      </c>
      <c r="E164" s="15" t="s">
        <v>169</v>
      </c>
      <c r="F164" s="139"/>
    </row>
    <row r="165" s="129" customFormat="1" ht="17.5" customHeight="1" spans="1:6">
      <c r="A165" s="138"/>
      <c r="B165" s="15"/>
      <c r="C165" s="48"/>
      <c r="D165" s="15" t="s">
        <v>170</v>
      </c>
      <c r="E165" s="15" t="s">
        <v>43</v>
      </c>
      <c r="F165" s="128"/>
    </row>
    <row r="166" s="129" customFormat="1" ht="17.5" customHeight="1" spans="1:6">
      <c r="A166" s="138"/>
      <c r="B166" s="15"/>
      <c r="C166" s="137" t="s">
        <v>172</v>
      </c>
      <c r="D166" s="15" t="s">
        <v>168</v>
      </c>
      <c r="E166" s="15" t="s">
        <v>169</v>
      </c>
      <c r="F166" s="137">
        <v>6</v>
      </c>
    </row>
    <row r="167" s="129" customFormat="1" ht="17.5" customHeight="1" spans="1:6">
      <c r="A167" s="138"/>
      <c r="B167" s="15"/>
      <c r="C167" s="48"/>
      <c r="D167" s="15" t="s">
        <v>170</v>
      </c>
      <c r="E167" s="15" t="s">
        <v>43</v>
      </c>
      <c r="F167" s="128"/>
    </row>
    <row r="168" s="129" customFormat="1" ht="17.5" customHeight="1" spans="1:6">
      <c r="A168" s="138"/>
      <c r="B168" s="15"/>
      <c r="C168" s="15" t="s">
        <v>173</v>
      </c>
      <c r="D168" s="15" t="s">
        <v>174</v>
      </c>
      <c r="E168" s="15" t="s">
        <v>175</v>
      </c>
      <c r="F168" s="15">
        <v>4</v>
      </c>
    </row>
    <row r="169" s="129" customFormat="1" ht="17.5" customHeight="1" spans="1:6">
      <c r="A169" s="138"/>
      <c r="B169" s="15">
        <v>20192531</v>
      </c>
      <c r="C169" s="137" t="s">
        <v>176</v>
      </c>
      <c r="D169" s="15" t="s">
        <v>177</v>
      </c>
      <c r="E169" s="15" t="s">
        <v>57</v>
      </c>
      <c r="F169" s="137">
        <v>11</v>
      </c>
    </row>
    <row r="170" s="129" customFormat="1" ht="17.5" customHeight="1" spans="1:6">
      <c r="A170" s="138"/>
      <c r="B170" s="15"/>
      <c r="C170" s="13"/>
      <c r="D170" s="15" t="s">
        <v>178</v>
      </c>
      <c r="E170" s="15" t="s">
        <v>74</v>
      </c>
      <c r="F170" s="139"/>
    </row>
    <row r="171" s="129" customFormat="1" ht="17.5" customHeight="1" spans="1:6">
      <c r="A171" s="138"/>
      <c r="B171" s="15"/>
      <c r="C171" s="13"/>
      <c r="D171" s="15" t="s">
        <v>179</v>
      </c>
      <c r="E171" s="15" t="s">
        <v>39</v>
      </c>
      <c r="F171" s="139"/>
    </row>
    <row r="172" s="129" customFormat="1" ht="17.5" customHeight="1" spans="1:6">
      <c r="A172" s="138"/>
      <c r="B172" s="15"/>
      <c r="C172" s="13"/>
      <c r="D172" s="15" t="s">
        <v>180</v>
      </c>
      <c r="E172" s="15" t="s">
        <v>71</v>
      </c>
      <c r="F172" s="139"/>
    </row>
    <row r="173" s="129" customFormat="1" ht="17.5" customHeight="1" spans="1:6">
      <c r="A173" s="138"/>
      <c r="B173" s="15"/>
      <c r="C173" s="48"/>
      <c r="D173" s="15" t="s">
        <v>181</v>
      </c>
      <c r="E173" s="15" t="s">
        <v>43</v>
      </c>
      <c r="F173" s="128"/>
    </row>
    <row r="174" s="129" customFormat="1" ht="17.5" customHeight="1" spans="1:6">
      <c r="A174" s="138"/>
      <c r="B174" s="15"/>
      <c r="C174" s="137" t="s">
        <v>182</v>
      </c>
      <c r="D174" s="15" t="s">
        <v>177</v>
      </c>
      <c r="E174" s="15" t="s">
        <v>57</v>
      </c>
      <c r="F174" s="137">
        <v>11</v>
      </c>
    </row>
    <row r="175" s="129" customFormat="1" ht="17.5" customHeight="1" spans="1:6">
      <c r="A175" s="138"/>
      <c r="B175" s="15"/>
      <c r="C175" s="13"/>
      <c r="D175" s="15" t="s">
        <v>178</v>
      </c>
      <c r="E175" s="15" t="s">
        <v>74</v>
      </c>
      <c r="F175" s="13"/>
    </row>
    <row r="176" s="129" customFormat="1" ht="17.5" customHeight="1" spans="1:6">
      <c r="A176" s="138"/>
      <c r="B176" s="15"/>
      <c r="C176" s="13"/>
      <c r="D176" s="15" t="s">
        <v>179</v>
      </c>
      <c r="E176" s="15" t="s">
        <v>39</v>
      </c>
      <c r="F176" s="13"/>
    </row>
    <row r="177" s="129" customFormat="1" ht="17.5" customHeight="1" spans="1:6">
      <c r="A177" s="138"/>
      <c r="B177" s="15"/>
      <c r="C177" s="13"/>
      <c r="D177" s="15" t="s">
        <v>180</v>
      </c>
      <c r="E177" s="15" t="s">
        <v>71</v>
      </c>
      <c r="F177" s="13"/>
    </row>
    <row r="178" s="129" customFormat="1" ht="17.5" customHeight="1" spans="1:6">
      <c r="A178" s="138"/>
      <c r="B178" s="15"/>
      <c r="C178" s="48"/>
      <c r="D178" s="15" t="s">
        <v>181</v>
      </c>
      <c r="E178" s="15" t="s">
        <v>43</v>
      </c>
      <c r="F178" s="48"/>
    </row>
    <row r="179" s="129" customFormat="1" ht="17.5" customHeight="1" spans="1:6">
      <c r="A179" s="138"/>
      <c r="B179" s="15"/>
      <c r="C179" s="137" t="s">
        <v>183</v>
      </c>
      <c r="D179" s="15" t="s">
        <v>177</v>
      </c>
      <c r="E179" s="15" t="s">
        <v>57</v>
      </c>
      <c r="F179" s="137">
        <v>11</v>
      </c>
    </row>
    <row r="180" s="129" customFormat="1" ht="17.5" customHeight="1" spans="1:6">
      <c r="A180" s="138"/>
      <c r="B180" s="15"/>
      <c r="C180" s="13"/>
      <c r="D180" s="15" t="s">
        <v>178</v>
      </c>
      <c r="E180" s="15" t="s">
        <v>74</v>
      </c>
      <c r="F180" s="13"/>
    </row>
    <row r="181" s="129" customFormat="1" ht="17.5" customHeight="1" spans="1:6">
      <c r="A181" s="138"/>
      <c r="B181" s="15"/>
      <c r="C181" s="13"/>
      <c r="D181" s="15" t="s">
        <v>179</v>
      </c>
      <c r="E181" s="15" t="s">
        <v>39</v>
      </c>
      <c r="F181" s="13"/>
    </row>
    <row r="182" s="129" customFormat="1" ht="17.5" customHeight="1" spans="1:6">
      <c r="A182" s="138"/>
      <c r="B182" s="15"/>
      <c r="C182" s="13"/>
      <c r="D182" s="15" t="s">
        <v>180</v>
      </c>
      <c r="E182" s="15" t="s">
        <v>71</v>
      </c>
      <c r="F182" s="13"/>
    </row>
    <row r="183" s="129" customFormat="1" ht="17.5" customHeight="1" spans="1:6">
      <c r="A183" s="138"/>
      <c r="B183" s="15"/>
      <c r="C183" s="48"/>
      <c r="D183" s="15" t="s">
        <v>181</v>
      </c>
      <c r="E183" s="15" t="s">
        <v>43</v>
      </c>
      <c r="F183" s="48"/>
    </row>
    <row r="184" s="129" customFormat="1" ht="17.5" customHeight="1" spans="1:6">
      <c r="A184" s="138"/>
      <c r="B184" s="15"/>
      <c r="C184" s="15" t="s">
        <v>184</v>
      </c>
      <c r="D184" s="15" t="s">
        <v>181</v>
      </c>
      <c r="E184" s="15" t="s">
        <v>43</v>
      </c>
      <c r="F184" s="15">
        <v>2</v>
      </c>
    </row>
    <row r="185" s="129" customFormat="1" ht="17.5" customHeight="1" spans="1:6">
      <c r="A185" s="138"/>
      <c r="B185" s="15">
        <v>20192533</v>
      </c>
      <c r="C185" s="15" t="s">
        <v>185</v>
      </c>
      <c r="D185" s="15" t="s">
        <v>179</v>
      </c>
      <c r="E185" s="15" t="s">
        <v>74</v>
      </c>
      <c r="F185" s="15">
        <v>2</v>
      </c>
    </row>
    <row r="186" s="129" customFormat="1" ht="17.5" customHeight="1" spans="1:6">
      <c r="A186" s="138"/>
      <c r="B186" s="15"/>
      <c r="C186" s="15" t="s">
        <v>186</v>
      </c>
      <c r="D186" s="15" t="s">
        <v>187</v>
      </c>
      <c r="E186" s="15" t="s">
        <v>39</v>
      </c>
      <c r="F186" s="15">
        <v>2</v>
      </c>
    </row>
    <row r="187" s="129" customFormat="1" ht="17.5" customHeight="1" spans="1:6">
      <c r="A187" s="138"/>
      <c r="B187" s="15">
        <v>20192536</v>
      </c>
      <c r="C187" s="137" t="s">
        <v>188</v>
      </c>
      <c r="D187" s="15" t="s">
        <v>189</v>
      </c>
      <c r="E187" s="15" t="s">
        <v>74</v>
      </c>
      <c r="F187" s="137">
        <v>12</v>
      </c>
    </row>
    <row r="188" s="129" customFormat="1" ht="17.5" customHeight="1" spans="1:6">
      <c r="A188" s="138"/>
      <c r="B188" s="15"/>
      <c r="C188" s="13"/>
      <c r="D188" s="15" t="s">
        <v>190</v>
      </c>
      <c r="E188" s="15" t="s">
        <v>39</v>
      </c>
      <c r="F188" s="13"/>
    </row>
    <row r="189" s="129" customFormat="1" ht="17.5" customHeight="1" spans="1:6">
      <c r="A189" s="138"/>
      <c r="B189" s="15"/>
      <c r="C189" s="13"/>
      <c r="D189" s="15" t="s">
        <v>191</v>
      </c>
      <c r="E189" s="15" t="s">
        <v>39</v>
      </c>
      <c r="F189" s="13"/>
    </row>
    <row r="190" s="129" customFormat="1" ht="17.5" customHeight="1" spans="1:6">
      <c r="A190" s="138"/>
      <c r="B190" s="15"/>
      <c r="C190" s="13"/>
      <c r="D190" s="15" t="s">
        <v>192</v>
      </c>
      <c r="E190" s="15" t="s">
        <v>39</v>
      </c>
      <c r="F190" s="13"/>
    </row>
    <row r="191" s="129" customFormat="1" ht="17.5" customHeight="1" spans="1:6">
      <c r="A191" s="138"/>
      <c r="B191" s="15"/>
      <c r="C191" s="13"/>
      <c r="D191" s="15" t="s">
        <v>193</v>
      </c>
      <c r="E191" s="15" t="s">
        <v>71</v>
      </c>
      <c r="F191" s="13"/>
    </row>
    <row r="192" s="129" customFormat="1" ht="17.5" customHeight="1" spans="1:6">
      <c r="A192" s="138"/>
      <c r="B192" s="15"/>
      <c r="C192" s="48"/>
      <c r="D192" s="15" t="s">
        <v>193</v>
      </c>
      <c r="E192" s="15" t="s">
        <v>43</v>
      </c>
      <c r="F192" s="48"/>
    </row>
    <row r="193" s="129" customFormat="1" ht="17.5" customHeight="1" spans="1:6">
      <c r="A193" s="138"/>
      <c r="B193" s="15">
        <v>20202433</v>
      </c>
      <c r="C193" s="137" t="s">
        <v>194</v>
      </c>
      <c r="D193" s="15" t="s">
        <v>195</v>
      </c>
      <c r="E193" s="15" t="s">
        <v>74</v>
      </c>
      <c r="F193" s="137">
        <v>27</v>
      </c>
    </row>
    <row r="194" s="129" customFormat="1" ht="17.5" customHeight="1" spans="1:6">
      <c r="A194" s="138"/>
      <c r="B194" s="15"/>
      <c r="C194" s="13"/>
      <c r="D194" s="15" t="s">
        <v>102</v>
      </c>
      <c r="E194" s="15" t="s">
        <v>74</v>
      </c>
      <c r="F194" s="13"/>
    </row>
    <row r="195" s="129" customFormat="1" ht="17.5" customHeight="1" spans="1:6">
      <c r="A195" s="138"/>
      <c r="B195" s="15"/>
      <c r="C195" s="13"/>
      <c r="D195" s="15" t="s">
        <v>196</v>
      </c>
      <c r="E195" s="15" t="s">
        <v>74</v>
      </c>
      <c r="F195" s="13"/>
    </row>
    <row r="196" s="129" customFormat="1" ht="17.5" customHeight="1" spans="1:6">
      <c r="A196" s="138"/>
      <c r="B196" s="15"/>
      <c r="C196" s="13"/>
      <c r="D196" s="15" t="s">
        <v>197</v>
      </c>
      <c r="E196" s="15" t="s">
        <v>74</v>
      </c>
      <c r="F196" s="13"/>
    </row>
    <row r="197" s="129" customFormat="1" ht="17.5" customHeight="1" spans="1:6">
      <c r="A197" s="138"/>
      <c r="B197" s="15"/>
      <c r="C197" s="13"/>
      <c r="D197" s="15" t="s">
        <v>198</v>
      </c>
      <c r="E197" s="15" t="s">
        <v>74</v>
      </c>
      <c r="F197" s="13"/>
    </row>
    <row r="198" s="129" customFormat="1" ht="17.5" customHeight="1" spans="1:6">
      <c r="A198" s="138"/>
      <c r="B198" s="15"/>
      <c r="C198" s="13"/>
      <c r="D198" s="15" t="s">
        <v>199</v>
      </c>
      <c r="E198" s="15" t="s">
        <v>77</v>
      </c>
      <c r="F198" s="13"/>
    </row>
    <row r="199" s="129" customFormat="1" ht="17.5" customHeight="1" spans="1:6">
      <c r="A199" s="138"/>
      <c r="B199" s="15"/>
      <c r="C199" s="13"/>
      <c r="D199" s="15" t="s">
        <v>200</v>
      </c>
      <c r="E199" s="15" t="s">
        <v>39</v>
      </c>
      <c r="F199" s="13"/>
    </row>
    <row r="200" s="129" customFormat="1" ht="17.5" customHeight="1" spans="1:6">
      <c r="A200" s="138"/>
      <c r="B200" s="15"/>
      <c r="C200" s="13"/>
      <c r="D200" s="15" t="s">
        <v>201</v>
      </c>
      <c r="E200" s="15" t="s">
        <v>39</v>
      </c>
      <c r="F200" s="13"/>
    </row>
    <row r="201" s="129" customFormat="1" ht="17.5" customHeight="1" spans="1:6">
      <c r="A201" s="138"/>
      <c r="B201" s="15"/>
      <c r="C201" s="13"/>
      <c r="D201" s="15" t="s">
        <v>196</v>
      </c>
      <c r="E201" s="15" t="s">
        <v>71</v>
      </c>
      <c r="F201" s="13"/>
    </row>
    <row r="202" s="129" customFormat="1" ht="17.5" customHeight="1" spans="1:6">
      <c r="A202" s="138"/>
      <c r="B202" s="15"/>
      <c r="C202" s="13"/>
      <c r="D202" s="15" t="s">
        <v>202</v>
      </c>
      <c r="E202" s="15" t="s">
        <v>71</v>
      </c>
      <c r="F202" s="13"/>
    </row>
    <row r="203" s="129" customFormat="1" ht="17.5" customHeight="1" spans="1:6">
      <c r="A203" s="138"/>
      <c r="B203" s="15"/>
      <c r="C203" s="13"/>
      <c r="D203" s="15" t="s">
        <v>203</v>
      </c>
      <c r="E203" s="15" t="s">
        <v>43</v>
      </c>
      <c r="F203" s="13"/>
    </row>
    <row r="204" s="129" customFormat="1" ht="17.5" customHeight="1" spans="1:6">
      <c r="A204" s="138"/>
      <c r="B204" s="15"/>
      <c r="C204" s="13"/>
      <c r="D204" s="15" t="s">
        <v>156</v>
      </c>
      <c r="E204" s="15" t="s">
        <v>43</v>
      </c>
      <c r="F204" s="13"/>
    </row>
    <row r="205" s="129" customFormat="1" ht="17.5" customHeight="1" spans="1:6">
      <c r="A205" s="138"/>
      <c r="B205" s="15"/>
      <c r="C205" s="48"/>
      <c r="D205" s="15" t="s">
        <v>204</v>
      </c>
      <c r="E205" s="15" t="s">
        <v>43</v>
      </c>
      <c r="F205" s="48"/>
    </row>
    <row r="206" s="129" customFormat="1" ht="17.5" customHeight="1" spans="1:6">
      <c r="A206" s="138"/>
      <c r="B206" s="15"/>
      <c r="C206" s="137" t="s">
        <v>205</v>
      </c>
      <c r="D206" s="15" t="s">
        <v>199</v>
      </c>
      <c r="E206" s="15" t="s">
        <v>77</v>
      </c>
      <c r="F206" s="137">
        <v>5</v>
      </c>
    </row>
    <row r="207" s="129" customFormat="1" ht="17.5" customHeight="1" spans="1:6">
      <c r="A207" s="138"/>
      <c r="B207" s="15"/>
      <c r="C207" s="48"/>
      <c r="D207" s="15" t="s">
        <v>200</v>
      </c>
      <c r="E207" s="15" t="s">
        <v>39</v>
      </c>
      <c r="F207" s="128"/>
    </row>
    <row r="208" s="129" customFormat="1" ht="17.5" customHeight="1" spans="1:6">
      <c r="A208" s="138"/>
      <c r="B208" s="15"/>
      <c r="C208" s="137" t="s">
        <v>206</v>
      </c>
      <c r="D208" s="15" t="s">
        <v>200</v>
      </c>
      <c r="E208" s="15" t="s">
        <v>39</v>
      </c>
      <c r="F208" s="137">
        <v>4</v>
      </c>
    </row>
    <row r="209" s="129" customFormat="1" ht="17.5" customHeight="1" spans="1:6">
      <c r="A209" s="138"/>
      <c r="B209" s="15"/>
      <c r="C209" s="48"/>
      <c r="D209" s="15" t="s">
        <v>201</v>
      </c>
      <c r="E209" s="15" t="s">
        <v>39</v>
      </c>
      <c r="F209" s="128"/>
    </row>
    <row r="210" s="129" customFormat="1" ht="17.5" customHeight="1" spans="1:6">
      <c r="A210" s="138"/>
      <c r="B210" s="15">
        <v>20202434</v>
      </c>
      <c r="C210" s="137" t="s">
        <v>207</v>
      </c>
      <c r="D210" s="15" t="s">
        <v>195</v>
      </c>
      <c r="E210" s="15" t="s">
        <v>74</v>
      </c>
      <c r="F210" s="137">
        <v>33</v>
      </c>
    </row>
    <row r="211" s="129" customFormat="1" ht="17.5" customHeight="1" spans="1:6">
      <c r="A211" s="138"/>
      <c r="B211" s="15"/>
      <c r="C211" s="13"/>
      <c r="D211" s="15" t="s">
        <v>102</v>
      </c>
      <c r="E211" s="15" t="s">
        <v>74</v>
      </c>
      <c r="F211" s="13"/>
    </row>
    <row r="212" s="129" customFormat="1" ht="17.5" customHeight="1" spans="1:6">
      <c r="A212" s="138"/>
      <c r="B212" s="15"/>
      <c r="C212" s="13"/>
      <c r="D212" s="15" t="s">
        <v>198</v>
      </c>
      <c r="E212" s="15" t="s">
        <v>74</v>
      </c>
      <c r="F212" s="13"/>
    </row>
    <row r="213" s="129" customFormat="1" ht="17.5" customHeight="1" spans="1:6">
      <c r="A213" s="138"/>
      <c r="B213" s="15"/>
      <c r="C213" s="13"/>
      <c r="D213" s="15" t="s">
        <v>197</v>
      </c>
      <c r="E213" s="15" t="s">
        <v>39</v>
      </c>
      <c r="F213" s="13"/>
    </row>
    <row r="214" s="129" customFormat="1" ht="17.5" customHeight="1" spans="1:6">
      <c r="A214" s="138"/>
      <c r="B214" s="15"/>
      <c r="C214" s="13"/>
      <c r="D214" s="15" t="s">
        <v>199</v>
      </c>
      <c r="E214" s="15" t="s">
        <v>77</v>
      </c>
      <c r="F214" s="13"/>
    </row>
    <row r="215" s="129" customFormat="1" ht="17.5" customHeight="1" spans="1:6">
      <c r="A215" s="138"/>
      <c r="B215" s="15"/>
      <c r="C215" s="13"/>
      <c r="D215" s="15" t="s">
        <v>200</v>
      </c>
      <c r="E215" s="15" t="s">
        <v>39</v>
      </c>
      <c r="F215" s="13"/>
    </row>
    <row r="216" s="129" customFormat="1" ht="17.5" customHeight="1" spans="1:6">
      <c r="A216" s="138"/>
      <c r="B216" s="15"/>
      <c r="C216" s="13"/>
      <c r="D216" s="15" t="s">
        <v>208</v>
      </c>
      <c r="E216" s="15" t="s">
        <v>39</v>
      </c>
      <c r="F216" s="13"/>
    </row>
    <row r="217" s="129" customFormat="1" ht="17.5" customHeight="1" spans="1:6">
      <c r="A217" s="138"/>
      <c r="B217" s="15"/>
      <c r="C217" s="13"/>
      <c r="D217" s="15" t="s">
        <v>202</v>
      </c>
      <c r="E217" s="15" t="s">
        <v>71</v>
      </c>
      <c r="F217" s="13"/>
    </row>
    <row r="218" s="129" customFormat="1" ht="17.5" customHeight="1" spans="1:6">
      <c r="A218" s="138"/>
      <c r="B218" s="15"/>
      <c r="C218" s="13"/>
      <c r="D218" s="15" t="s">
        <v>196</v>
      </c>
      <c r="E218" s="15" t="s">
        <v>43</v>
      </c>
      <c r="F218" s="13"/>
    </row>
    <row r="219" s="129" customFormat="1" ht="17.5" customHeight="1" spans="1:6">
      <c r="A219" s="138"/>
      <c r="B219" s="15"/>
      <c r="C219" s="13"/>
      <c r="D219" s="15" t="s">
        <v>209</v>
      </c>
      <c r="E219" s="15" t="s">
        <v>43</v>
      </c>
      <c r="F219" s="13"/>
    </row>
    <row r="220" s="129" customFormat="1" ht="17.5" customHeight="1" spans="1:6">
      <c r="A220" s="138"/>
      <c r="B220" s="15"/>
      <c r="C220" s="13"/>
      <c r="D220" s="15" t="s">
        <v>210</v>
      </c>
      <c r="E220" s="15" t="s">
        <v>43</v>
      </c>
      <c r="F220" s="13"/>
    </row>
    <row r="221" s="129" customFormat="1" ht="17.5" customHeight="1" spans="1:6">
      <c r="A221" s="138"/>
      <c r="B221" s="15"/>
      <c r="C221" s="13"/>
      <c r="D221" s="15" t="s">
        <v>204</v>
      </c>
      <c r="E221" s="15" t="s">
        <v>43</v>
      </c>
      <c r="F221" s="13"/>
    </row>
    <row r="222" s="129" customFormat="1" ht="17.5" customHeight="1" spans="1:6">
      <c r="A222" s="138"/>
      <c r="B222" s="15"/>
      <c r="C222" s="13"/>
      <c r="D222" s="15" t="s">
        <v>211</v>
      </c>
      <c r="E222" s="15" t="s">
        <v>97</v>
      </c>
      <c r="F222" s="13"/>
    </row>
    <row r="223" s="129" customFormat="1" ht="17.5" customHeight="1" spans="1:6">
      <c r="A223" s="138"/>
      <c r="B223" s="15"/>
      <c r="C223" s="13"/>
      <c r="D223" s="15" t="s">
        <v>212</v>
      </c>
      <c r="E223" s="15" t="s">
        <v>97</v>
      </c>
      <c r="F223" s="13"/>
    </row>
    <row r="224" s="129" customFormat="1" ht="17.5" customHeight="1" spans="1:6">
      <c r="A224" s="138"/>
      <c r="B224" s="15"/>
      <c r="C224" s="13"/>
      <c r="D224" s="15" t="s">
        <v>102</v>
      </c>
      <c r="E224" s="15" t="s">
        <v>97</v>
      </c>
      <c r="F224" s="13"/>
    </row>
    <row r="225" s="129" customFormat="1" ht="17.5" customHeight="1" spans="1:6">
      <c r="A225" s="138"/>
      <c r="B225" s="15"/>
      <c r="C225" s="48"/>
      <c r="D225" s="15" t="s">
        <v>196</v>
      </c>
      <c r="E225" s="15" t="s">
        <v>97</v>
      </c>
      <c r="F225" s="48"/>
    </row>
    <row r="226" s="129" customFormat="1" ht="17.5" customHeight="1" spans="1:6">
      <c r="A226" s="138"/>
      <c r="B226" s="15">
        <v>20202435</v>
      </c>
      <c r="C226" s="137" t="s">
        <v>213</v>
      </c>
      <c r="D226" s="15" t="s">
        <v>214</v>
      </c>
      <c r="E226" s="15" t="s">
        <v>71</v>
      </c>
      <c r="F226" s="137">
        <v>10</v>
      </c>
    </row>
    <row r="227" s="129" customFormat="1" ht="17.5" customHeight="1" spans="1:6">
      <c r="A227" s="138"/>
      <c r="B227" s="15"/>
      <c r="C227" s="13"/>
      <c r="D227" s="15" t="s">
        <v>215</v>
      </c>
      <c r="E227" s="15" t="s">
        <v>71</v>
      </c>
      <c r="F227" s="13"/>
    </row>
    <row r="228" s="129" customFormat="1" ht="17.5" customHeight="1" spans="1:6">
      <c r="A228" s="138"/>
      <c r="B228" s="15"/>
      <c r="C228" s="13"/>
      <c r="D228" s="15" t="s">
        <v>196</v>
      </c>
      <c r="E228" s="15" t="s">
        <v>43</v>
      </c>
      <c r="F228" s="13"/>
    </row>
    <row r="229" s="129" customFormat="1" ht="17.5" customHeight="1" spans="1:6">
      <c r="A229" s="138"/>
      <c r="B229" s="15"/>
      <c r="C229" s="13"/>
      <c r="D229" s="15" t="s">
        <v>216</v>
      </c>
      <c r="E229" s="15" t="s">
        <v>43</v>
      </c>
      <c r="F229" s="13"/>
    </row>
    <row r="230" s="129" customFormat="1" ht="17.5" customHeight="1" spans="1:6">
      <c r="A230" s="138"/>
      <c r="B230" s="15"/>
      <c r="C230" s="48"/>
      <c r="D230" s="15" t="s">
        <v>198</v>
      </c>
      <c r="E230" s="15" t="s">
        <v>43</v>
      </c>
      <c r="F230" s="48"/>
    </row>
    <row r="231" s="129" customFormat="1" ht="17.5" customHeight="1" spans="1:6">
      <c r="A231" s="138"/>
      <c r="B231" s="15">
        <v>20202531</v>
      </c>
      <c r="C231" s="15" t="s">
        <v>217</v>
      </c>
      <c r="D231" s="15" t="s">
        <v>218</v>
      </c>
      <c r="E231" s="15" t="s">
        <v>71</v>
      </c>
      <c r="F231" s="15">
        <v>2</v>
      </c>
    </row>
    <row r="232" s="129" customFormat="1" ht="17.5" customHeight="1" spans="1:6">
      <c r="A232" s="138"/>
      <c r="B232" s="15">
        <v>20202533</v>
      </c>
      <c r="C232" s="137" t="s">
        <v>219</v>
      </c>
      <c r="D232" s="15" t="s">
        <v>220</v>
      </c>
      <c r="E232" s="15" t="s">
        <v>74</v>
      </c>
      <c r="F232" s="137">
        <v>18</v>
      </c>
    </row>
    <row r="233" s="129" customFormat="1" ht="17.5" customHeight="1" spans="1:6">
      <c r="A233" s="138"/>
      <c r="B233" s="15"/>
      <c r="C233" s="13"/>
      <c r="D233" s="15" t="s">
        <v>181</v>
      </c>
      <c r="E233" s="15" t="s">
        <v>74</v>
      </c>
      <c r="F233" s="13"/>
    </row>
    <row r="234" s="129" customFormat="1" ht="17.5" customHeight="1" spans="1:6">
      <c r="A234" s="138"/>
      <c r="B234" s="15"/>
      <c r="C234" s="13"/>
      <c r="D234" s="15" t="s">
        <v>196</v>
      </c>
      <c r="E234" s="15" t="s">
        <v>74</v>
      </c>
      <c r="F234" s="13"/>
    </row>
    <row r="235" s="129" customFormat="1" ht="17.5" customHeight="1" spans="1:6">
      <c r="A235" s="138"/>
      <c r="B235" s="15"/>
      <c r="C235" s="13"/>
      <c r="D235" s="15" t="s">
        <v>41</v>
      </c>
      <c r="E235" s="15" t="s">
        <v>74</v>
      </c>
      <c r="F235" s="13"/>
    </row>
    <row r="236" s="129" customFormat="1" ht="17.5" customHeight="1" spans="1:6">
      <c r="A236" s="138"/>
      <c r="B236" s="15"/>
      <c r="C236" s="13"/>
      <c r="D236" s="15" t="s">
        <v>221</v>
      </c>
      <c r="E236" s="15" t="s">
        <v>39</v>
      </c>
      <c r="F236" s="13"/>
    </row>
    <row r="237" s="129" customFormat="1" ht="17.5" customHeight="1" spans="1:6">
      <c r="A237" s="138"/>
      <c r="B237" s="15"/>
      <c r="C237" s="13"/>
      <c r="D237" s="15" t="s">
        <v>41</v>
      </c>
      <c r="E237" s="15" t="s">
        <v>39</v>
      </c>
      <c r="F237" s="13"/>
    </row>
    <row r="238" s="129" customFormat="1" ht="17.5" customHeight="1" spans="1:6">
      <c r="A238" s="138"/>
      <c r="B238" s="15"/>
      <c r="C238" s="13"/>
      <c r="D238" s="15" t="s">
        <v>220</v>
      </c>
      <c r="E238" s="15" t="s">
        <v>71</v>
      </c>
      <c r="F238" s="13"/>
    </row>
    <row r="239" s="129" customFormat="1" ht="17.5" customHeight="1" spans="1:6">
      <c r="A239" s="138"/>
      <c r="B239" s="15"/>
      <c r="C239" s="13"/>
      <c r="D239" s="15" t="s">
        <v>197</v>
      </c>
      <c r="E239" s="15" t="s">
        <v>71</v>
      </c>
      <c r="F239" s="13"/>
    </row>
    <row r="240" s="129" customFormat="1" ht="17.5" customHeight="1" spans="1:6">
      <c r="A240" s="138"/>
      <c r="B240" s="15"/>
      <c r="C240" s="48"/>
      <c r="D240" s="15" t="s">
        <v>222</v>
      </c>
      <c r="E240" s="15" t="s">
        <v>43</v>
      </c>
      <c r="F240" s="48"/>
    </row>
    <row r="241" s="129" customFormat="1" ht="17.5" customHeight="1" spans="1:6">
      <c r="A241" s="138"/>
      <c r="B241" s="15"/>
      <c r="C241" s="137" t="s">
        <v>223</v>
      </c>
      <c r="D241" s="15" t="s">
        <v>220</v>
      </c>
      <c r="E241" s="15" t="s">
        <v>74</v>
      </c>
      <c r="F241" s="137">
        <v>16</v>
      </c>
    </row>
    <row r="242" s="129" customFormat="1" ht="17.5" customHeight="1" spans="1:6">
      <c r="A242" s="138"/>
      <c r="B242" s="15"/>
      <c r="C242" s="13"/>
      <c r="D242" s="15" t="s">
        <v>181</v>
      </c>
      <c r="E242" s="15" t="s">
        <v>74</v>
      </c>
      <c r="F242" s="13"/>
    </row>
    <row r="243" s="129" customFormat="1" ht="17.5" customHeight="1" spans="1:6">
      <c r="A243" s="138"/>
      <c r="B243" s="15"/>
      <c r="C243" s="13"/>
      <c r="D243" s="15" t="s">
        <v>196</v>
      </c>
      <c r="E243" s="15" t="s">
        <v>74</v>
      </c>
      <c r="F243" s="13"/>
    </row>
    <row r="244" s="129" customFormat="1" ht="17.5" customHeight="1" spans="1:6">
      <c r="A244" s="138"/>
      <c r="B244" s="15"/>
      <c r="C244" s="13"/>
      <c r="D244" s="15" t="s">
        <v>41</v>
      </c>
      <c r="E244" s="15" t="s">
        <v>74</v>
      </c>
      <c r="F244" s="13"/>
    </row>
    <row r="245" s="129" customFormat="1" ht="17.5" customHeight="1" spans="1:6">
      <c r="A245" s="138"/>
      <c r="B245" s="15"/>
      <c r="C245" s="13"/>
      <c r="D245" s="15" t="s">
        <v>221</v>
      </c>
      <c r="E245" s="15" t="s">
        <v>39</v>
      </c>
      <c r="F245" s="13"/>
    </row>
    <row r="246" s="129" customFormat="1" ht="17.5" customHeight="1" spans="1:6">
      <c r="A246" s="138"/>
      <c r="B246" s="15"/>
      <c r="C246" s="13"/>
      <c r="D246" s="15" t="s">
        <v>41</v>
      </c>
      <c r="E246" s="15" t="s">
        <v>39</v>
      </c>
      <c r="F246" s="13"/>
    </row>
    <row r="247" s="129" customFormat="1" ht="17.5" customHeight="1" spans="1:6">
      <c r="A247" s="138"/>
      <c r="B247" s="15"/>
      <c r="C247" s="13"/>
      <c r="D247" s="15" t="s">
        <v>220</v>
      </c>
      <c r="E247" s="15" t="s">
        <v>71</v>
      </c>
      <c r="F247" s="13"/>
    </row>
    <row r="248" s="129" customFormat="1" ht="17.5" customHeight="1" spans="1:6">
      <c r="A248" s="138"/>
      <c r="B248" s="15"/>
      <c r="C248" s="48"/>
      <c r="D248" s="15" t="s">
        <v>197</v>
      </c>
      <c r="E248" s="15" t="s">
        <v>71</v>
      </c>
      <c r="F248" s="48"/>
    </row>
    <row r="249" s="129" customFormat="1" ht="17.5" customHeight="1" spans="1:6">
      <c r="A249" s="138"/>
      <c r="B249" s="15">
        <v>20212431</v>
      </c>
      <c r="C249" s="15" t="s">
        <v>224</v>
      </c>
      <c r="D249" s="15" t="s">
        <v>102</v>
      </c>
      <c r="E249" s="15" t="s">
        <v>39</v>
      </c>
      <c r="F249" s="15">
        <v>2</v>
      </c>
    </row>
    <row r="250" s="129" customFormat="1" ht="17.5" customHeight="1" spans="1:6">
      <c r="A250" s="138"/>
      <c r="B250" s="15">
        <v>20212434</v>
      </c>
      <c r="C250" s="15" t="s">
        <v>225</v>
      </c>
      <c r="D250" s="15" t="s">
        <v>226</v>
      </c>
      <c r="E250" s="15" t="s">
        <v>71</v>
      </c>
      <c r="F250" s="15">
        <v>2</v>
      </c>
    </row>
    <row r="251" s="129" customFormat="1" ht="17.5" customHeight="1" spans="1:6">
      <c r="A251" s="138"/>
      <c r="B251" s="15">
        <v>20212531</v>
      </c>
      <c r="C251" s="15" t="s">
        <v>227</v>
      </c>
      <c r="D251" s="15" t="s">
        <v>228</v>
      </c>
      <c r="E251" s="15" t="s">
        <v>39</v>
      </c>
      <c r="F251" s="15">
        <v>2</v>
      </c>
    </row>
    <row r="252" s="129" customFormat="1" ht="17.5" customHeight="1" spans="1:6">
      <c r="A252" s="138"/>
      <c r="B252" s="15"/>
      <c r="C252" s="15" t="s">
        <v>229</v>
      </c>
      <c r="D252" s="15" t="s">
        <v>228</v>
      </c>
      <c r="E252" s="15" t="s">
        <v>39</v>
      </c>
      <c r="F252" s="15">
        <v>2</v>
      </c>
    </row>
    <row r="253" s="129" customFormat="1" ht="17.5" customHeight="1" spans="1:6">
      <c r="A253" s="138"/>
      <c r="B253" s="15">
        <v>20212533</v>
      </c>
      <c r="C253" s="137" t="s">
        <v>230</v>
      </c>
      <c r="D253" s="15" t="s">
        <v>231</v>
      </c>
      <c r="E253" s="15" t="s">
        <v>57</v>
      </c>
      <c r="F253" s="137">
        <v>5</v>
      </c>
    </row>
    <row r="254" s="129" customFormat="1" ht="17.5" customHeight="1" spans="1:6">
      <c r="A254" s="138"/>
      <c r="B254" s="15"/>
      <c r="C254" s="48"/>
      <c r="D254" s="15" t="s">
        <v>228</v>
      </c>
      <c r="E254" s="15" t="s">
        <v>74</v>
      </c>
      <c r="F254" s="48"/>
    </row>
    <row r="255" s="129" customFormat="1" ht="17.5" customHeight="1" spans="1:6">
      <c r="A255" s="138"/>
      <c r="B255" s="15">
        <v>20212631</v>
      </c>
      <c r="C255" s="15" t="s">
        <v>232</v>
      </c>
      <c r="D255" s="15" t="s">
        <v>233</v>
      </c>
      <c r="E255" s="15" t="s">
        <v>234</v>
      </c>
      <c r="F255" s="15">
        <v>8</v>
      </c>
    </row>
    <row r="256" s="129" customFormat="1" ht="17.5" customHeight="1" spans="1:6">
      <c r="A256" s="138"/>
      <c r="B256" s="15"/>
      <c r="C256" s="15" t="s">
        <v>235</v>
      </c>
      <c r="D256" s="15" t="s">
        <v>233</v>
      </c>
      <c r="E256" s="15" t="s">
        <v>234</v>
      </c>
      <c r="F256" s="15">
        <v>8</v>
      </c>
    </row>
    <row r="257" s="129" customFormat="1" ht="17.5" customHeight="1" spans="1:6">
      <c r="A257" s="138"/>
      <c r="B257" s="15"/>
      <c r="C257" s="15" t="s">
        <v>236</v>
      </c>
      <c r="D257" s="15" t="s">
        <v>233</v>
      </c>
      <c r="E257" s="15" t="s">
        <v>234</v>
      </c>
      <c r="F257" s="15">
        <v>8</v>
      </c>
    </row>
    <row r="258" s="129" customFormat="1" ht="17.5" customHeight="1" spans="1:6">
      <c r="A258" s="138"/>
      <c r="B258" s="15">
        <v>20202431</v>
      </c>
      <c r="C258" s="137" t="s">
        <v>237</v>
      </c>
      <c r="D258" s="15" t="s">
        <v>238</v>
      </c>
      <c r="E258" s="15" t="s">
        <v>43</v>
      </c>
      <c r="F258" s="137">
        <v>4</v>
      </c>
    </row>
    <row r="259" s="129" customFormat="1" ht="17.5" customHeight="1" spans="1:6">
      <c r="A259" s="138"/>
      <c r="B259" s="15"/>
      <c r="C259" s="48"/>
      <c r="D259" s="15" t="s">
        <v>196</v>
      </c>
      <c r="E259" s="15" t="s">
        <v>43</v>
      </c>
      <c r="F259" s="128"/>
    </row>
    <row r="260" s="129" customFormat="1" ht="17.5" customHeight="1" spans="1:6">
      <c r="A260" s="138"/>
      <c r="B260" s="15">
        <v>20212633</v>
      </c>
      <c r="C260" s="15" t="s">
        <v>239</v>
      </c>
      <c r="D260" s="15" t="s">
        <v>240</v>
      </c>
      <c r="E260" s="15" t="s">
        <v>241</v>
      </c>
      <c r="F260" s="15">
        <v>7</v>
      </c>
    </row>
    <row r="261" s="129" customFormat="1" ht="17.5" customHeight="1" spans="1:6">
      <c r="A261" s="138"/>
      <c r="B261" s="15">
        <v>20192631</v>
      </c>
      <c r="C261" s="15" t="s">
        <v>242</v>
      </c>
      <c r="D261" s="15" t="s">
        <v>243</v>
      </c>
      <c r="E261" s="15" t="s">
        <v>244</v>
      </c>
      <c r="F261" s="15">
        <v>9</v>
      </c>
    </row>
    <row r="262" s="129" customFormat="1" ht="17.5" customHeight="1" spans="1:6">
      <c r="A262" s="138"/>
      <c r="B262" s="15">
        <v>20192532</v>
      </c>
      <c r="C262" s="15" t="s">
        <v>245</v>
      </c>
      <c r="D262" s="15" t="s">
        <v>246</v>
      </c>
      <c r="E262" s="15" t="s">
        <v>62</v>
      </c>
      <c r="F262" s="15">
        <v>3</v>
      </c>
    </row>
    <row r="263" s="129" customFormat="1" ht="17.5" customHeight="1" spans="1:6">
      <c r="A263" s="138"/>
      <c r="B263" s="15">
        <v>20212535</v>
      </c>
      <c r="C263" s="137" t="s">
        <v>247</v>
      </c>
      <c r="D263" s="15" t="s">
        <v>248</v>
      </c>
      <c r="E263" s="15" t="s">
        <v>74</v>
      </c>
      <c r="F263" s="137">
        <v>6</v>
      </c>
    </row>
    <row r="264" s="129" customFormat="1" ht="17.5" customHeight="1" spans="1:6">
      <c r="A264" s="138"/>
      <c r="B264" s="15"/>
      <c r="C264" s="13"/>
      <c r="D264" s="15" t="s">
        <v>249</v>
      </c>
      <c r="E264" s="15" t="s">
        <v>74</v>
      </c>
      <c r="F264" s="139"/>
    </row>
    <row r="265" s="129" customFormat="1" ht="17.5" customHeight="1" spans="1:6">
      <c r="A265" s="138"/>
      <c r="B265" s="15"/>
      <c r="C265" s="13"/>
      <c r="D265" s="15" t="s">
        <v>120</v>
      </c>
      <c r="E265" s="15" t="s">
        <v>74</v>
      </c>
      <c r="F265" s="128"/>
    </row>
    <row r="266" s="129" customFormat="1" ht="17.5" customHeight="1" spans="1:6">
      <c r="A266" s="138"/>
      <c r="B266" s="15"/>
      <c r="C266" s="48"/>
      <c r="D266" s="15" t="s">
        <v>122</v>
      </c>
      <c r="E266" s="15" t="s">
        <v>74</v>
      </c>
      <c r="F266" s="15">
        <v>2</v>
      </c>
    </row>
    <row r="267" s="129" customFormat="1" ht="17.5" customHeight="1" spans="1:6">
      <c r="A267" s="138"/>
      <c r="B267" s="15">
        <v>20192434</v>
      </c>
      <c r="C267" s="15" t="s">
        <v>250</v>
      </c>
      <c r="D267" s="15" t="s">
        <v>158</v>
      </c>
      <c r="E267" s="15" t="s">
        <v>74</v>
      </c>
      <c r="F267" s="15">
        <v>2</v>
      </c>
    </row>
    <row r="268" s="129" customFormat="1" ht="17.5" customHeight="1" spans="1:6">
      <c r="A268" s="138"/>
      <c r="B268" s="15">
        <v>20192634</v>
      </c>
      <c r="C268" s="15" t="s">
        <v>251</v>
      </c>
      <c r="D268" s="15" t="s">
        <v>252</v>
      </c>
      <c r="E268" s="15" t="s">
        <v>253</v>
      </c>
      <c r="F268" s="15">
        <v>9</v>
      </c>
    </row>
    <row r="269" s="129" customFormat="1" ht="17.5" customHeight="1" spans="1:6">
      <c r="A269" s="140" t="s">
        <v>4</v>
      </c>
      <c r="B269" s="11">
        <v>20192731</v>
      </c>
      <c r="C269" s="15" t="s">
        <v>254</v>
      </c>
      <c r="D269" s="15" t="s">
        <v>255</v>
      </c>
      <c r="E269" s="11" t="s">
        <v>74</v>
      </c>
      <c r="F269" s="15">
        <v>4</v>
      </c>
    </row>
    <row r="270" s="129" customFormat="1" ht="17.5" customHeight="1" spans="1:6">
      <c r="A270" s="138"/>
      <c r="B270" s="11"/>
      <c r="C270" s="15"/>
      <c r="D270" s="15" t="s">
        <v>59</v>
      </c>
      <c r="E270" s="11" t="s">
        <v>39</v>
      </c>
      <c r="F270" s="15"/>
    </row>
    <row r="271" s="129" customFormat="1" ht="17.5" customHeight="1" spans="1:6">
      <c r="A271" s="138"/>
      <c r="B271" s="11"/>
      <c r="C271" s="201" t="s">
        <v>256</v>
      </c>
      <c r="D271" s="15" t="s">
        <v>255</v>
      </c>
      <c r="E271" s="11" t="s">
        <v>74</v>
      </c>
      <c r="F271" s="15">
        <v>4</v>
      </c>
    </row>
    <row r="272" s="129" customFormat="1" ht="17.5" customHeight="1" spans="1:6">
      <c r="A272" s="138"/>
      <c r="B272" s="11"/>
      <c r="C272" s="7"/>
      <c r="D272" s="15" t="s">
        <v>59</v>
      </c>
      <c r="E272" s="11" t="s">
        <v>39</v>
      </c>
      <c r="F272" s="15"/>
    </row>
    <row r="273" s="129" customFormat="1" ht="17.5" customHeight="1" spans="1:6">
      <c r="A273" s="138"/>
      <c r="B273" s="15">
        <v>20193031</v>
      </c>
      <c r="C273" s="201" t="s">
        <v>257</v>
      </c>
      <c r="D273" s="15" t="s">
        <v>258</v>
      </c>
      <c r="E273" s="11" t="s">
        <v>39</v>
      </c>
      <c r="F273" s="15">
        <v>10</v>
      </c>
    </row>
    <row r="274" s="129" customFormat="1" ht="17.5" customHeight="1" spans="1:6">
      <c r="A274" s="138"/>
      <c r="B274" s="15"/>
      <c r="C274" s="7"/>
      <c r="D274" s="15" t="s">
        <v>259</v>
      </c>
      <c r="E274" s="11" t="s">
        <v>39</v>
      </c>
      <c r="F274" s="15"/>
    </row>
    <row r="275" s="129" customFormat="1" ht="17.5" customHeight="1" spans="1:6">
      <c r="A275" s="138"/>
      <c r="B275" s="15"/>
      <c r="C275" s="7"/>
      <c r="D275" s="15" t="s">
        <v>260</v>
      </c>
      <c r="E275" s="11" t="s">
        <v>39</v>
      </c>
      <c r="F275" s="15"/>
    </row>
    <row r="276" s="129" customFormat="1" ht="17.5" customHeight="1" spans="1:6">
      <c r="A276" s="138"/>
      <c r="B276" s="15"/>
      <c r="C276" s="7"/>
      <c r="D276" s="15" t="s">
        <v>261</v>
      </c>
      <c r="E276" s="11" t="s">
        <v>39</v>
      </c>
      <c r="F276" s="15"/>
    </row>
    <row r="277" s="129" customFormat="1" ht="17.5" customHeight="1" spans="1:6">
      <c r="A277" s="138"/>
      <c r="B277" s="15"/>
      <c r="C277" s="7"/>
      <c r="D277" s="15" t="s">
        <v>262</v>
      </c>
      <c r="E277" s="15" t="s">
        <v>71</v>
      </c>
      <c r="F277" s="15"/>
    </row>
    <row r="278" s="129" customFormat="1" ht="17.5" customHeight="1" spans="1:6">
      <c r="A278" s="138"/>
      <c r="B278" s="11">
        <v>20193035</v>
      </c>
      <c r="C278" s="11" t="s">
        <v>263</v>
      </c>
      <c r="D278" s="11" t="s">
        <v>264</v>
      </c>
      <c r="E278" s="11" t="s">
        <v>74</v>
      </c>
      <c r="F278" s="121">
        <v>22</v>
      </c>
    </row>
    <row r="279" s="129" customFormat="1" ht="17.5" customHeight="1" spans="1:6">
      <c r="A279" s="138"/>
      <c r="B279" s="11"/>
      <c r="C279" s="11"/>
      <c r="D279" s="11" t="s">
        <v>265</v>
      </c>
      <c r="E279" s="11" t="s">
        <v>39</v>
      </c>
      <c r="F279" s="121"/>
    </row>
    <row r="280" s="129" customFormat="1" ht="17.5" customHeight="1" spans="1:6">
      <c r="A280" s="138"/>
      <c r="B280" s="11"/>
      <c r="C280" s="11"/>
      <c r="D280" s="15" t="s">
        <v>258</v>
      </c>
      <c r="E280" s="11" t="s">
        <v>39</v>
      </c>
      <c r="F280" s="121"/>
    </row>
    <row r="281" s="129" customFormat="1" ht="17.5" customHeight="1" spans="1:6">
      <c r="A281" s="138"/>
      <c r="B281" s="11"/>
      <c r="C281" s="11"/>
      <c r="D281" s="15" t="s">
        <v>266</v>
      </c>
      <c r="E281" s="11" t="s">
        <v>39</v>
      </c>
      <c r="F281" s="121"/>
    </row>
    <row r="282" s="129" customFormat="1" ht="17.5" customHeight="1" spans="1:6">
      <c r="A282" s="138"/>
      <c r="B282" s="11"/>
      <c r="C282" s="11"/>
      <c r="D282" s="15" t="s">
        <v>267</v>
      </c>
      <c r="E282" s="11" t="s">
        <v>39</v>
      </c>
      <c r="F282" s="121"/>
    </row>
    <row r="283" s="129" customFormat="1" ht="17.5" customHeight="1" spans="1:6">
      <c r="A283" s="138"/>
      <c r="B283" s="11"/>
      <c r="C283" s="11"/>
      <c r="D283" s="15" t="s">
        <v>59</v>
      </c>
      <c r="E283" s="15" t="s">
        <v>71</v>
      </c>
      <c r="F283" s="121"/>
    </row>
    <row r="284" s="129" customFormat="1" ht="17.5" customHeight="1" spans="1:6">
      <c r="A284" s="138"/>
      <c r="B284" s="11"/>
      <c r="C284" s="11"/>
      <c r="D284" s="15" t="s">
        <v>268</v>
      </c>
      <c r="E284" s="15" t="s">
        <v>43</v>
      </c>
      <c r="F284" s="121"/>
    </row>
    <row r="285" s="129" customFormat="1" ht="17.5" customHeight="1" spans="1:6">
      <c r="A285" s="138"/>
      <c r="B285" s="11"/>
      <c r="C285" s="11"/>
      <c r="D285" s="15" t="s">
        <v>264</v>
      </c>
      <c r="E285" s="15" t="s">
        <v>43</v>
      </c>
      <c r="F285" s="121"/>
    </row>
    <row r="286" s="129" customFormat="1" ht="17.5" customHeight="1" spans="1:6">
      <c r="A286" s="138"/>
      <c r="B286" s="11"/>
      <c r="C286" s="11"/>
      <c r="D286" s="15" t="s">
        <v>269</v>
      </c>
      <c r="E286" s="15" t="s">
        <v>43</v>
      </c>
      <c r="F286" s="121"/>
    </row>
    <row r="287" s="129" customFormat="1" ht="17.5" customHeight="1" spans="1:6">
      <c r="A287" s="138"/>
      <c r="B287" s="11"/>
      <c r="C287" s="11"/>
      <c r="D287" s="11" t="s">
        <v>265</v>
      </c>
      <c r="E287" s="15" t="s">
        <v>97</v>
      </c>
      <c r="F287" s="121"/>
    </row>
    <row r="288" s="129" customFormat="1" ht="17.5" customHeight="1" spans="1:6">
      <c r="A288" s="138"/>
      <c r="B288" s="11"/>
      <c r="C288" s="11"/>
      <c r="D288" s="15" t="s">
        <v>270</v>
      </c>
      <c r="E288" s="15" t="s">
        <v>97</v>
      </c>
      <c r="F288" s="121"/>
    </row>
    <row r="289" s="129" customFormat="1" ht="17.5" customHeight="1" spans="1:6">
      <c r="A289" s="138"/>
      <c r="B289" s="15">
        <v>20193038</v>
      </c>
      <c r="C289" s="15" t="s">
        <v>271</v>
      </c>
      <c r="D289" s="15" t="s">
        <v>267</v>
      </c>
      <c r="E289" s="15" t="s">
        <v>74</v>
      </c>
      <c r="F289" s="15">
        <v>4</v>
      </c>
    </row>
    <row r="290" s="129" customFormat="1" ht="17.5" customHeight="1" spans="1:6">
      <c r="A290" s="138"/>
      <c r="B290" s="15"/>
      <c r="C290" s="15"/>
      <c r="D290" s="15" t="s">
        <v>262</v>
      </c>
      <c r="E290" s="15" t="s">
        <v>74</v>
      </c>
      <c r="F290" s="15"/>
    </row>
    <row r="291" s="129" customFormat="1" ht="17.5" customHeight="1" spans="1:6">
      <c r="A291" s="138"/>
      <c r="B291" s="15">
        <v>20193634</v>
      </c>
      <c r="C291" s="15" t="s">
        <v>272</v>
      </c>
      <c r="D291" s="15" t="s">
        <v>273</v>
      </c>
      <c r="E291" s="15" t="s">
        <v>74</v>
      </c>
      <c r="F291" s="15">
        <v>2</v>
      </c>
    </row>
    <row r="292" s="129" customFormat="1" ht="17.5" customHeight="1" spans="1:6">
      <c r="A292" s="138"/>
      <c r="B292" s="15">
        <v>20203034</v>
      </c>
      <c r="C292" s="15" t="s">
        <v>274</v>
      </c>
      <c r="D292" s="15" t="s">
        <v>275</v>
      </c>
      <c r="E292" s="15" t="s">
        <v>43</v>
      </c>
      <c r="F292" s="15">
        <v>2</v>
      </c>
    </row>
    <row r="293" s="129" customFormat="1" ht="17.5" customHeight="1" spans="1:6">
      <c r="A293" s="138"/>
      <c r="B293" s="15"/>
      <c r="C293" s="15" t="s">
        <v>276</v>
      </c>
      <c r="D293" s="15" t="s">
        <v>275</v>
      </c>
      <c r="E293" s="15" t="s">
        <v>43</v>
      </c>
      <c r="F293" s="15">
        <v>2</v>
      </c>
    </row>
    <row r="294" s="129" customFormat="1" ht="17.5" customHeight="1" spans="1:6">
      <c r="A294" s="138"/>
      <c r="B294" s="15"/>
      <c r="C294" s="15" t="s">
        <v>277</v>
      </c>
      <c r="D294" s="15" t="s">
        <v>275</v>
      </c>
      <c r="E294" s="15" t="s">
        <v>43</v>
      </c>
      <c r="F294" s="15">
        <v>6</v>
      </c>
    </row>
    <row r="295" s="129" customFormat="1" ht="17.5" customHeight="1" spans="1:6">
      <c r="A295" s="138"/>
      <c r="B295" s="15"/>
      <c r="C295" s="15"/>
      <c r="D295" s="15" t="s">
        <v>278</v>
      </c>
      <c r="E295" s="15" t="s">
        <v>43</v>
      </c>
      <c r="F295" s="15"/>
    </row>
    <row r="296" s="129" customFormat="1" ht="17.5" customHeight="1" spans="1:6">
      <c r="A296" s="138"/>
      <c r="B296" s="15"/>
      <c r="C296" s="15"/>
      <c r="D296" s="15" t="s">
        <v>279</v>
      </c>
      <c r="E296" s="15" t="s">
        <v>43</v>
      </c>
      <c r="F296" s="15"/>
    </row>
    <row r="297" s="129" customFormat="1" ht="17.5" customHeight="1" spans="1:6">
      <c r="A297" s="138"/>
      <c r="B297" s="15">
        <v>20212832</v>
      </c>
      <c r="C297" s="15" t="s">
        <v>280</v>
      </c>
      <c r="D297" s="15" t="s">
        <v>281</v>
      </c>
      <c r="E297" s="15" t="s">
        <v>74</v>
      </c>
      <c r="F297" s="137">
        <v>19</v>
      </c>
    </row>
    <row r="298" s="129" customFormat="1" ht="17.5" customHeight="1" spans="1:6">
      <c r="A298" s="138"/>
      <c r="B298" s="15"/>
      <c r="C298" s="15"/>
      <c r="D298" s="15" t="s">
        <v>281</v>
      </c>
      <c r="E298" s="15" t="s">
        <v>71</v>
      </c>
      <c r="F298" s="139"/>
    </row>
    <row r="299" s="129" customFormat="1" ht="17.5" customHeight="1" spans="1:6">
      <c r="A299" s="138"/>
      <c r="B299" s="15"/>
      <c r="C299" s="15"/>
      <c r="D299" s="15" t="s">
        <v>121</v>
      </c>
      <c r="E299" s="15" t="s">
        <v>74</v>
      </c>
      <c r="F299" s="139"/>
    </row>
    <row r="300" s="129" customFormat="1" ht="17.5" customHeight="1" spans="1:6">
      <c r="A300" s="138"/>
      <c r="B300" s="15"/>
      <c r="C300" s="15"/>
      <c r="D300" s="15" t="s">
        <v>102</v>
      </c>
      <c r="E300" s="15" t="s">
        <v>74</v>
      </c>
      <c r="F300" s="139"/>
    </row>
    <row r="301" s="129" customFormat="1" ht="17.5" customHeight="1" spans="1:6">
      <c r="A301" s="138"/>
      <c r="B301" s="15"/>
      <c r="C301" s="15"/>
      <c r="D301" s="15" t="s">
        <v>102</v>
      </c>
      <c r="E301" s="15" t="s">
        <v>43</v>
      </c>
      <c r="F301" s="139"/>
    </row>
    <row r="302" s="129" customFormat="1" ht="17.5" customHeight="1" spans="1:6">
      <c r="A302" s="138"/>
      <c r="B302" s="15"/>
      <c r="C302" s="15"/>
      <c r="D302" s="15" t="s">
        <v>113</v>
      </c>
      <c r="E302" s="15" t="s">
        <v>39</v>
      </c>
      <c r="F302" s="139"/>
    </row>
    <row r="303" s="129" customFormat="1" ht="17.5" customHeight="1" spans="1:6">
      <c r="A303" s="138"/>
      <c r="B303" s="15"/>
      <c r="C303" s="15"/>
      <c r="D303" s="15" t="s">
        <v>113</v>
      </c>
      <c r="E303" s="15" t="s">
        <v>71</v>
      </c>
      <c r="F303" s="139"/>
    </row>
    <row r="304" s="129" customFormat="1" ht="17.5" customHeight="1" spans="1:6">
      <c r="A304" s="138"/>
      <c r="B304" s="15"/>
      <c r="C304" s="15"/>
      <c r="D304" s="15" t="s">
        <v>282</v>
      </c>
      <c r="E304" s="15" t="s">
        <v>77</v>
      </c>
      <c r="F304" s="139"/>
    </row>
    <row r="305" s="129" customFormat="1" ht="17.5" customHeight="1" spans="1:6">
      <c r="A305" s="138"/>
      <c r="B305" s="15"/>
      <c r="C305" s="15"/>
      <c r="D305" s="15" t="s">
        <v>283</v>
      </c>
      <c r="E305" s="15" t="s">
        <v>97</v>
      </c>
      <c r="F305" s="128"/>
    </row>
    <row r="306" s="129" customFormat="1" ht="17.5" customHeight="1" spans="1:6">
      <c r="A306" s="138"/>
      <c r="B306" s="15">
        <v>20212841</v>
      </c>
      <c r="C306" s="15" t="s">
        <v>284</v>
      </c>
      <c r="D306" s="15" t="s">
        <v>285</v>
      </c>
      <c r="E306" s="15" t="s">
        <v>74</v>
      </c>
      <c r="F306" s="137">
        <v>21</v>
      </c>
    </row>
    <row r="307" s="129" customFormat="1" ht="17.5" customHeight="1" spans="1:6">
      <c r="A307" s="138"/>
      <c r="B307" s="15"/>
      <c r="C307" s="15"/>
      <c r="D307" s="15" t="s">
        <v>285</v>
      </c>
      <c r="E307" s="15" t="s">
        <v>71</v>
      </c>
      <c r="F307" s="139"/>
    </row>
    <row r="308" s="129" customFormat="1" ht="17.5" customHeight="1" spans="1:6">
      <c r="A308" s="138"/>
      <c r="B308" s="15"/>
      <c r="C308" s="15"/>
      <c r="D308" s="15" t="s">
        <v>286</v>
      </c>
      <c r="E308" s="15" t="s">
        <v>57</v>
      </c>
      <c r="F308" s="139"/>
    </row>
    <row r="309" s="129" customFormat="1" ht="17.5" customHeight="1" spans="1:6">
      <c r="A309" s="138"/>
      <c r="B309" s="15"/>
      <c r="C309" s="15"/>
      <c r="D309" s="15" t="s">
        <v>287</v>
      </c>
      <c r="E309" s="15" t="s">
        <v>74</v>
      </c>
      <c r="F309" s="139"/>
    </row>
    <row r="310" s="129" customFormat="1" ht="17.5" customHeight="1" spans="1:6">
      <c r="A310" s="138"/>
      <c r="B310" s="15"/>
      <c r="C310" s="15"/>
      <c r="D310" s="15" t="s">
        <v>287</v>
      </c>
      <c r="E310" s="15" t="s">
        <v>97</v>
      </c>
      <c r="F310" s="139"/>
    </row>
    <row r="311" s="129" customFormat="1" ht="17.5" customHeight="1" spans="1:6">
      <c r="A311" s="138"/>
      <c r="B311" s="15"/>
      <c r="C311" s="15"/>
      <c r="D311" s="15" t="s">
        <v>288</v>
      </c>
      <c r="E311" s="15" t="s">
        <v>39</v>
      </c>
      <c r="F311" s="139"/>
    </row>
    <row r="312" s="129" customFormat="1" ht="17.5" customHeight="1" spans="1:6">
      <c r="A312" s="138"/>
      <c r="B312" s="15"/>
      <c r="C312" s="15"/>
      <c r="D312" s="15" t="s">
        <v>288</v>
      </c>
      <c r="E312" s="15" t="s">
        <v>97</v>
      </c>
      <c r="F312" s="139"/>
    </row>
    <row r="313" s="129" customFormat="1" ht="17.5" customHeight="1" spans="1:6">
      <c r="A313" s="138"/>
      <c r="B313" s="15"/>
      <c r="C313" s="15"/>
      <c r="D313" s="15" t="s">
        <v>289</v>
      </c>
      <c r="E313" s="15" t="s">
        <v>43</v>
      </c>
      <c r="F313" s="139"/>
    </row>
    <row r="314" s="129" customFormat="1" ht="17.5" customHeight="1" spans="1:6">
      <c r="A314" s="138"/>
      <c r="B314" s="15"/>
      <c r="C314" s="15"/>
      <c r="D314" s="15" t="s">
        <v>290</v>
      </c>
      <c r="E314" s="15" t="s">
        <v>43</v>
      </c>
      <c r="F314" s="139"/>
    </row>
    <row r="315" s="129" customFormat="1" ht="17.5" customHeight="1" spans="1:6">
      <c r="A315" s="138"/>
      <c r="B315" s="15"/>
      <c r="C315" s="15"/>
      <c r="D315" s="15" t="s">
        <v>291</v>
      </c>
      <c r="E315" s="15" t="s">
        <v>97</v>
      </c>
      <c r="F315" s="128"/>
    </row>
    <row r="316" s="129" customFormat="1" ht="17.5" customHeight="1" spans="1:6">
      <c r="A316" s="138"/>
      <c r="B316" s="15"/>
      <c r="C316" s="15" t="s">
        <v>292</v>
      </c>
      <c r="D316" s="15" t="s">
        <v>293</v>
      </c>
      <c r="E316" s="15" t="s">
        <v>43</v>
      </c>
      <c r="F316" s="15">
        <v>2</v>
      </c>
    </row>
    <row r="317" s="129" customFormat="1" ht="17.5" customHeight="1" spans="1:6">
      <c r="A317" s="138"/>
      <c r="B317" s="15">
        <v>20212931</v>
      </c>
      <c r="C317" s="15" t="s">
        <v>294</v>
      </c>
      <c r="D317" s="15" t="s">
        <v>295</v>
      </c>
      <c r="E317" s="15" t="s">
        <v>74</v>
      </c>
      <c r="F317" s="15">
        <v>23</v>
      </c>
    </row>
    <row r="318" s="129" customFormat="1" ht="17.5" customHeight="1" spans="1:6">
      <c r="A318" s="138"/>
      <c r="B318" s="15"/>
      <c r="C318" s="15"/>
      <c r="D318" s="15" t="s">
        <v>296</v>
      </c>
      <c r="E318" s="15" t="s">
        <v>74</v>
      </c>
      <c r="F318" s="15"/>
    </row>
    <row r="319" s="129" customFormat="1" ht="17.5" customHeight="1" spans="1:6">
      <c r="A319" s="138"/>
      <c r="B319" s="15"/>
      <c r="C319" s="15"/>
      <c r="D319" s="15" t="s">
        <v>297</v>
      </c>
      <c r="E319" s="15" t="s">
        <v>39</v>
      </c>
      <c r="F319" s="15"/>
    </row>
    <row r="320" s="129" customFormat="1" ht="17.5" customHeight="1" spans="1:6">
      <c r="A320" s="138"/>
      <c r="B320" s="15"/>
      <c r="C320" s="15"/>
      <c r="D320" s="15" t="s">
        <v>102</v>
      </c>
      <c r="E320" s="15" t="s">
        <v>39</v>
      </c>
      <c r="F320" s="15"/>
    </row>
    <row r="321" s="129" customFormat="1" ht="17.5" customHeight="1" spans="1:6">
      <c r="A321" s="138"/>
      <c r="B321" s="15"/>
      <c r="C321" s="15"/>
      <c r="D321" s="15" t="s">
        <v>102</v>
      </c>
      <c r="E321" s="15" t="s">
        <v>97</v>
      </c>
      <c r="F321" s="15"/>
    </row>
    <row r="322" s="129" customFormat="1" ht="17.5" customHeight="1" spans="1:6">
      <c r="A322" s="138"/>
      <c r="B322" s="15"/>
      <c r="C322" s="15"/>
      <c r="D322" s="15" t="s">
        <v>298</v>
      </c>
      <c r="E322" s="15" t="s">
        <v>71</v>
      </c>
      <c r="F322" s="15"/>
    </row>
    <row r="323" s="129" customFormat="1" ht="17.5" customHeight="1" spans="1:6">
      <c r="A323" s="138"/>
      <c r="B323" s="15"/>
      <c r="C323" s="15"/>
      <c r="D323" s="15" t="s">
        <v>298</v>
      </c>
      <c r="E323" s="15" t="s">
        <v>97</v>
      </c>
      <c r="F323" s="15"/>
    </row>
    <row r="324" s="129" customFormat="1" ht="17.5" customHeight="1" spans="1:6">
      <c r="A324" s="138"/>
      <c r="B324" s="15"/>
      <c r="C324" s="15"/>
      <c r="D324" s="15" t="s">
        <v>299</v>
      </c>
      <c r="E324" s="15" t="s">
        <v>62</v>
      </c>
      <c r="F324" s="15"/>
    </row>
    <row r="325" s="129" customFormat="1" ht="17.5" customHeight="1" spans="1:6">
      <c r="A325" s="138"/>
      <c r="B325" s="15"/>
      <c r="C325" s="15"/>
      <c r="D325" s="15" t="s">
        <v>300</v>
      </c>
      <c r="E325" s="15" t="s">
        <v>64</v>
      </c>
      <c r="F325" s="15"/>
    </row>
    <row r="326" s="129" customFormat="1" ht="17.5" customHeight="1" spans="1:6">
      <c r="A326" s="138"/>
      <c r="B326" s="15"/>
      <c r="C326" s="15"/>
      <c r="D326" s="15" t="s">
        <v>301</v>
      </c>
      <c r="E326" s="15" t="s">
        <v>64</v>
      </c>
      <c r="F326" s="15"/>
    </row>
    <row r="327" s="129" customFormat="1" ht="17.5" customHeight="1" spans="1:6">
      <c r="A327" s="138"/>
      <c r="B327" s="15"/>
      <c r="C327" s="15" t="s">
        <v>302</v>
      </c>
      <c r="D327" s="15" t="s">
        <v>295</v>
      </c>
      <c r="E327" s="15" t="s">
        <v>74</v>
      </c>
      <c r="F327" s="15">
        <v>23</v>
      </c>
    </row>
    <row r="328" s="129" customFormat="1" ht="17.5" customHeight="1" spans="1:6">
      <c r="A328" s="138"/>
      <c r="B328" s="15"/>
      <c r="C328" s="15"/>
      <c r="D328" s="15" t="s">
        <v>296</v>
      </c>
      <c r="E328" s="15" t="s">
        <v>74</v>
      </c>
      <c r="F328" s="15"/>
    </row>
    <row r="329" s="129" customFormat="1" ht="17.5" customHeight="1" spans="1:6">
      <c r="A329" s="138"/>
      <c r="B329" s="15"/>
      <c r="C329" s="15"/>
      <c r="D329" s="15" t="s">
        <v>297</v>
      </c>
      <c r="E329" s="15" t="s">
        <v>39</v>
      </c>
      <c r="F329" s="15"/>
    </row>
    <row r="330" s="129" customFormat="1" ht="17.5" customHeight="1" spans="1:6">
      <c r="A330" s="138"/>
      <c r="B330" s="15"/>
      <c r="C330" s="15"/>
      <c r="D330" s="15" t="s">
        <v>102</v>
      </c>
      <c r="E330" s="15" t="s">
        <v>39</v>
      </c>
      <c r="F330" s="15"/>
    </row>
    <row r="331" s="129" customFormat="1" ht="17.5" customHeight="1" spans="1:6">
      <c r="A331" s="138"/>
      <c r="B331" s="15"/>
      <c r="C331" s="15"/>
      <c r="D331" s="15" t="s">
        <v>102</v>
      </c>
      <c r="E331" s="15" t="s">
        <v>97</v>
      </c>
      <c r="F331" s="15"/>
    </row>
    <row r="332" s="129" customFormat="1" ht="17.5" customHeight="1" spans="1:6">
      <c r="A332" s="138"/>
      <c r="B332" s="15"/>
      <c r="C332" s="15"/>
      <c r="D332" s="15" t="s">
        <v>298</v>
      </c>
      <c r="E332" s="15" t="s">
        <v>71</v>
      </c>
      <c r="F332" s="15"/>
    </row>
    <row r="333" s="129" customFormat="1" ht="17.5" customHeight="1" spans="1:6">
      <c r="A333" s="138"/>
      <c r="B333" s="15"/>
      <c r="C333" s="15"/>
      <c r="D333" s="15" t="s">
        <v>298</v>
      </c>
      <c r="E333" s="15" t="s">
        <v>97</v>
      </c>
      <c r="F333" s="15"/>
    </row>
    <row r="334" s="129" customFormat="1" ht="17.5" customHeight="1" spans="1:6">
      <c r="A334" s="138"/>
      <c r="B334" s="15"/>
      <c r="C334" s="15"/>
      <c r="D334" s="15" t="s">
        <v>299</v>
      </c>
      <c r="E334" s="15" t="s">
        <v>62</v>
      </c>
      <c r="F334" s="15"/>
    </row>
    <row r="335" s="129" customFormat="1" ht="17.5" customHeight="1" spans="1:6">
      <c r="A335" s="138"/>
      <c r="B335" s="15"/>
      <c r="C335" s="15"/>
      <c r="D335" s="15" t="s">
        <v>300</v>
      </c>
      <c r="E335" s="15" t="s">
        <v>64</v>
      </c>
      <c r="F335" s="15"/>
    </row>
    <row r="336" s="129" customFormat="1" ht="17.5" customHeight="1" spans="1:6">
      <c r="A336" s="138"/>
      <c r="B336" s="15"/>
      <c r="C336" s="15"/>
      <c r="D336" s="15" t="s">
        <v>301</v>
      </c>
      <c r="E336" s="15" t="s">
        <v>64</v>
      </c>
      <c r="F336" s="15"/>
    </row>
    <row r="337" s="129" customFormat="1" ht="17.5" customHeight="1" spans="1:6">
      <c r="A337" s="138"/>
      <c r="B337" s="15"/>
      <c r="C337" s="15" t="s">
        <v>303</v>
      </c>
      <c r="D337" s="15" t="s">
        <v>295</v>
      </c>
      <c r="E337" s="15" t="s">
        <v>74</v>
      </c>
      <c r="F337" s="15">
        <v>23</v>
      </c>
    </row>
    <row r="338" s="129" customFormat="1" ht="17.5" customHeight="1" spans="1:6">
      <c r="A338" s="138"/>
      <c r="B338" s="15"/>
      <c r="C338" s="15"/>
      <c r="D338" s="15" t="s">
        <v>296</v>
      </c>
      <c r="E338" s="15" t="s">
        <v>74</v>
      </c>
      <c r="F338" s="15"/>
    </row>
    <row r="339" s="129" customFormat="1" ht="17.5" customHeight="1" spans="1:6">
      <c r="A339" s="138"/>
      <c r="B339" s="15"/>
      <c r="C339" s="15"/>
      <c r="D339" s="15" t="s">
        <v>297</v>
      </c>
      <c r="E339" s="15" t="s">
        <v>39</v>
      </c>
      <c r="F339" s="15"/>
    </row>
    <row r="340" s="129" customFormat="1" ht="17.5" customHeight="1" spans="1:6">
      <c r="A340" s="138"/>
      <c r="B340" s="15"/>
      <c r="C340" s="15"/>
      <c r="D340" s="15" t="s">
        <v>102</v>
      </c>
      <c r="E340" s="15" t="s">
        <v>39</v>
      </c>
      <c r="F340" s="15"/>
    </row>
    <row r="341" s="129" customFormat="1" ht="17.5" customHeight="1" spans="1:6">
      <c r="A341" s="138"/>
      <c r="B341" s="15"/>
      <c r="C341" s="15"/>
      <c r="D341" s="15" t="s">
        <v>102</v>
      </c>
      <c r="E341" s="15" t="s">
        <v>97</v>
      </c>
      <c r="F341" s="15"/>
    </row>
    <row r="342" s="129" customFormat="1" ht="17.5" customHeight="1" spans="1:6">
      <c r="A342" s="138"/>
      <c r="B342" s="15"/>
      <c r="C342" s="15"/>
      <c r="D342" s="15" t="s">
        <v>298</v>
      </c>
      <c r="E342" s="15" t="s">
        <v>71</v>
      </c>
      <c r="F342" s="15"/>
    </row>
    <row r="343" s="129" customFormat="1" ht="17.5" customHeight="1" spans="1:6">
      <c r="A343" s="138"/>
      <c r="B343" s="15"/>
      <c r="C343" s="15"/>
      <c r="D343" s="15" t="s">
        <v>298</v>
      </c>
      <c r="E343" s="15" t="s">
        <v>97</v>
      </c>
      <c r="F343" s="15"/>
    </row>
    <row r="344" s="129" customFormat="1" ht="17.5" customHeight="1" spans="1:6">
      <c r="A344" s="138"/>
      <c r="B344" s="15"/>
      <c r="C344" s="15"/>
      <c r="D344" s="15" t="s">
        <v>299</v>
      </c>
      <c r="E344" s="15" t="s">
        <v>62</v>
      </c>
      <c r="F344" s="15"/>
    </row>
    <row r="345" s="129" customFormat="1" ht="17.5" customHeight="1" spans="1:6">
      <c r="A345" s="138"/>
      <c r="B345" s="15"/>
      <c r="C345" s="15"/>
      <c r="D345" s="15" t="s">
        <v>300</v>
      </c>
      <c r="E345" s="15" t="s">
        <v>64</v>
      </c>
      <c r="F345" s="15"/>
    </row>
    <row r="346" s="129" customFormat="1" ht="17.5" customHeight="1" spans="1:6">
      <c r="A346" s="138"/>
      <c r="B346" s="15"/>
      <c r="C346" s="15"/>
      <c r="D346" s="15" t="s">
        <v>301</v>
      </c>
      <c r="E346" s="15" t="s">
        <v>64</v>
      </c>
      <c r="F346" s="15"/>
    </row>
    <row r="347" s="129" customFormat="1" ht="17.5" customHeight="1" spans="1:6">
      <c r="A347" s="138"/>
      <c r="B347" s="15">
        <v>20213033</v>
      </c>
      <c r="C347" s="15" t="s">
        <v>304</v>
      </c>
      <c r="D347" s="15" t="s">
        <v>305</v>
      </c>
      <c r="E347" s="15" t="s">
        <v>74</v>
      </c>
      <c r="F347" s="15">
        <v>2</v>
      </c>
    </row>
    <row r="348" s="129" customFormat="1" ht="17.5" customHeight="1" spans="1:6">
      <c r="A348" s="138"/>
      <c r="B348" s="15"/>
      <c r="C348" s="15" t="s">
        <v>306</v>
      </c>
      <c r="D348" s="15" t="s">
        <v>102</v>
      </c>
      <c r="E348" s="15" t="s">
        <v>97</v>
      </c>
      <c r="F348" s="15">
        <v>2</v>
      </c>
    </row>
    <row r="349" s="129" customFormat="1" ht="17.5" customHeight="1" spans="1:6">
      <c r="A349" s="138"/>
      <c r="B349" s="15">
        <v>20213631</v>
      </c>
      <c r="C349" s="15" t="s">
        <v>307</v>
      </c>
      <c r="D349" s="15" t="s">
        <v>121</v>
      </c>
      <c r="E349" s="15" t="s">
        <v>39</v>
      </c>
      <c r="F349" s="15">
        <v>15</v>
      </c>
    </row>
    <row r="350" s="129" customFormat="1" ht="17.5" customHeight="1" spans="1:6">
      <c r="A350" s="138"/>
      <c r="B350" s="15"/>
      <c r="C350" s="15"/>
      <c r="D350" s="15" t="s">
        <v>308</v>
      </c>
      <c r="E350" s="15" t="s">
        <v>39</v>
      </c>
      <c r="F350" s="15"/>
    </row>
    <row r="351" s="129" customFormat="1" ht="17.5" customHeight="1" spans="1:6">
      <c r="A351" s="138"/>
      <c r="B351" s="15"/>
      <c r="C351" s="15"/>
      <c r="D351" s="15" t="s">
        <v>300</v>
      </c>
      <c r="E351" s="15" t="s">
        <v>77</v>
      </c>
      <c r="F351" s="15"/>
    </row>
    <row r="352" s="129" customFormat="1" ht="17.5" customHeight="1" spans="1:6">
      <c r="A352" s="138"/>
      <c r="B352" s="15"/>
      <c r="C352" s="15"/>
      <c r="D352" s="15" t="s">
        <v>113</v>
      </c>
      <c r="E352" s="15" t="s">
        <v>43</v>
      </c>
      <c r="F352" s="15"/>
    </row>
    <row r="353" s="129" customFormat="1" ht="17.5" customHeight="1" spans="1:6">
      <c r="A353" s="138"/>
      <c r="B353" s="15"/>
      <c r="C353" s="15"/>
      <c r="D353" s="15" t="s">
        <v>113</v>
      </c>
      <c r="E353" s="15" t="s">
        <v>97</v>
      </c>
      <c r="F353" s="15"/>
    </row>
    <row r="354" s="129" customFormat="1" ht="17.5" customHeight="1" spans="1:6">
      <c r="A354" s="138"/>
      <c r="B354" s="15"/>
      <c r="C354" s="15"/>
      <c r="D354" s="15" t="s">
        <v>102</v>
      </c>
      <c r="E354" s="15" t="s">
        <v>71</v>
      </c>
      <c r="F354" s="15"/>
    </row>
    <row r="355" s="129" customFormat="1" ht="17.5" customHeight="1" spans="1:6">
      <c r="A355" s="138"/>
      <c r="B355" s="15"/>
      <c r="C355" s="15"/>
      <c r="D355" s="15" t="s">
        <v>309</v>
      </c>
      <c r="E355" s="15" t="s">
        <v>43</v>
      </c>
      <c r="F355" s="15"/>
    </row>
    <row r="356" s="129" customFormat="1" ht="17.5" customHeight="1" spans="1:6">
      <c r="A356" s="138"/>
      <c r="B356" s="15">
        <v>20213632</v>
      </c>
      <c r="C356" s="15" t="s">
        <v>310</v>
      </c>
      <c r="D356" s="15" t="s">
        <v>309</v>
      </c>
      <c r="E356" s="15" t="s">
        <v>43</v>
      </c>
      <c r="F356" s="15">
        <v>2</v>
      </c>
    </row>
    <row r="357" s="129" customFormat="1" ht="17.5" customHeight="1" spans="1:6">
      <c r="A357" s="138"/>
      <c r="B357" s="15">
        <v>20213633</v>
      </c>
      <c r="C357" s="15" t="s">
        <v>311</v>
      </c>
      <c r="D357" s="15" t="s">
        <v>102</v>
      </c>
      <c r="E357" s="15" t="s">
        <v>74</v>
      </c>
      <c r="F357" s="15">
        <v>13</v>
      </c>
    </row>
    <row r="358" s="129" customFormat="1" ht="17.5" customHeight="1" spans="1:6">
      <c r="A358" s="138"/>
      <c r="B358" s="15"/>
      <c r="C358" s="15"/>
      <c r="D358" s="15" t="s">
        <v>113</v>
      </c>
      <c r="E358" s="15" t="s">
        <v>74</v>
      </c>
      <c r="F358" s="15"/>
    </row>
    <row r="359" s="129" customFormat="1" ht="17.5" customHeight="1" spans="1:6">
      <c r="A359" s="138"/>
      <c r="B359" s="15"/>
      <c r="C359" s="15"/>
      <c r="D359" s="15" t="s">
        <v>113</v>
      </c>
      <c r="E359" s="15" t="s">
        <v>71</v>
      </c>
      <c r="F359" s="15"/>
    </row>
    <row r="360" s="129" customFormat="1" ht="17.5" customHeight="1" spans="1:6">
      <c r="A360" s="138"/>
      <c r="B360" s="15"/>
      <c r="C360" s="15"/>
      <c r="D360" s="15" t="s">
        <v>312</v>
      </c>
      <c r="E360" s="15" t="s">
        <v>74</v>
      </c>
      <c r="F360" s="15"/>
    </row>
    <row r="361" s="129" customFormat="1" ht="17.5" customHeight="1" spans="1:6">
      <c r="A361" s="138"/>
      <c r="B361" s="15"/>
      <c r="C361" s="15"/>
      <c r="D361" s="15" t="s">
        <v>281</v>
      </c>
      <c r="E361" s="15" t="s">
        <v>39</v>
      </c>
      <c r="F361" s="15"/>
    </row>
    <row r="362" s="129" customFormat="1" ht="17.5" customHeight="1" spans="1:6">
      <c r="A362" s="138"/>
      <c r="B362" s="15"/>
      <c r="C362" s="15"/>
      <c r="D362" s="15" t="s">
        <v>300</v>
      </c>
      <c r="E362" s="15" t="s">
        <v>62</v>
      </c>
      <c r="F362" s="15"/>
    </row>
    <row r="363" s="129" customFormat="1" ht="17.5" customHeight="1" spans="1:6">
      <c r="A363" s="138"/>
      <c r="B363" s="15">
        <v>20213634</v>
      </c>
      <c r="C363" s="15" t="s">
        <v>313</v>
      </c>
      <c r="D363" s="15" t="s">
        <v>113</v>
      </c>
      <c r="E363" s="15" t="s">
        <v>74</v>
      </c>
      <c r="F363" s="15">
        <v>21</v>
      </c>
    </row>
    <row r="364" s="129" customFormat="1" ht="17.5" customHeight="1" spans="1:6">
      <c r="A364" s="138"/>
      <c r="B364" s="15"/>
      <c r="C364" s="15"/>
      <c r="D364" s="15" t="s">
        <v>113</v>
      </c>
      <c r="E364" s="15" t="s">
        <v>71</v>
      </c>
      <c r="F364" s="15"/>
    </row>
    <row r="365" s="129" customFormat="1" ht="17.5" customHeight="1" spans="1:6">
      <c r="A365" s="138"/>
      <c r="B365" s="15"/>
      <c r="C365" s="15"/>
      <c r="D365" s="15" t="s">
        <v>312</v>
      </c>
      <c r="E365" s="15" t="s">
        <v>74</v>
      </c>
      <c r="F365" s="15"/>
    </row>
    <row r="366" s="129" customFormat="1" ht="17.5" customHeight="1" spans="1:6">
      <c r="A366" s="138"/>
      <c r="B366" s="15"/>
      <c r="C366" s="15"/>
      <c r="D366" s="15" t="s">
        <v>281</v>
      </c>
      <c r="E366" s="15" t="s">
        <v>39</v>
      </c>
      <c r="F366" s="15"/>
    </row>
    <row r="367" s="129" customFormat="1" ht="17.5" customHeight="1" spans="1:6">
      <c r="A367" s="138"/>
      <c r="B367" s="15"/>
      <c r="C367" s="15"/>
      <c r="D367" s="15" t="s">
        <v>281</v>
      </c>
      <c r="E367" s="15" t="s">
        <v>71</v>
      </c>
      <c r="F367" s="15"/>
    </row>
    <row r="368" s="129" customFormat="1" ht="17.5" customHeight="1" spans="1:6">
      <c r="A368" s="138"/>
      <c r="B368" s="15"/>
      <c r="C368" s="15"/>
      <c r="D368" s="15" t="s">
        <v>102</v>
      </c>
      <c r="E368" s="15" t="s">
        <v>39</v>
      </c>
      <c r="F368" s="15"/>
    </row>
    <row r="369" s="129" customFormat="1" ht="17.5" customHeight="1" spans="1:6">
      <c r="A369" s="138"/>
      <c r="B369" s="15"/>
      <c r="C369" s="15"/>
      <c r="D369" s="15" t="s">
        <v>309</v>
      </c>
      <c r="E369" s="15" t="s">
        <v>39</v>
      </c>
      <c r="F369" s="15"/>
    </row>
    <row r="370" s="129" customFormat="1" ht="17.5" customHeight="1" spans="1:6">
      <c r="A370" s="138"/>
      <c r="B370" s="15"/>
      <c r="C370" s="15"/>
      <c r="D370" s="15" t="s">
        <v>309</v>
      </c>
      <c r="E370" s="15" t="s">
        <v>43</v>
      </c>
      <c r="F370" s="15"/>
    </row>
    <row r="371" s="129" customFormat="1" ht="17.5" customHeight="1" spans="1:6">
      <c r="A371" s="138"/>
      <c r="B371" s="15"/>
      <c r="C371" s="15"/>
      <c r="D371" s="15" t="s">
        <v>300</v>
      </c>
      <c r="E371" s="15" t="s">
        <v>64</v>
      </c>
      <c r="F371" s="15"/>
    </row>
    <row r="372" s="129" customFormat="1" ht="17.5" customHeight="1" spans="1:6">
      <c r="A372" s="138"/>
      <c r="B372" s="15"/>
      <c r="C372" s="15"/>
      <c r="D372" s="15" t="s">
        <v>121</v>
      </c>
      <c r="E372" s="15" t="s">
        <v>97</v>
      </c>
      <c r="F372" s="15"/>
    </row>
    <row r="373" s="129" customFormat="1" ht="17.5" customHeight="1" spans="1:6">
      <c r="A373" s="141" t="s">
        <v>5</v>
      </c>
      <c r="B373" s="40">
        <v>20202331</v>
      </c>
      <c r="C373" s="40" t="s">
        <v>314</v>
      </c>
      <c r="D373" s="15" t="s">
        <v>315</v>
      </c>
      <c r="E373" s="81" t="s">
        <v>74</v>
      </c>
      <c r="F373" s="40">
        <v>2</v>
      </c>
    </row>
    <row r="374" ht="18.75" spans="1:6">
      <c r="A374" s="141"/>
      <c r="B374" s="40"/>
      <c r="C374" s="46" t="s">
        <v>316</v>
      </c>
      <c r="D374" s="15" t="s">
        <v>317</v>
      </c>
      <c r="E374" s="81" t="s">
        <v>74</v>
      </c>
      <c r="F374" s="46">
        <v>6</v>
      </c>
    </row>
    <row r="375" ht="18.75" spans="1:6">
      <c r="A375" s="141"/>
      <c r="B375" s="40"/>
      <c r="C375" s="13"/>
      <c r="D375" s="15" t="s">
        <v>315</v>
      </c>
      <c r="E375" s="81" t="s">
        <v>74</v>
      </c>
      <c r="F375" s="13"/>
    </row>
    <row r="376" ht="18.75" spans="1:6">
      <c r="A376" s="141"/>
      <c r="B376" s="40"/>
      <c r="C376" s="48"/>
      <c r="D376" s="15" t="s">
        <v>318</v>
      </c>
      <c r="E376" s="81" t="s">
        <v>74</v>
      </c>
      <c r="F376" s="48"/>
    </row>
    <row r="377" ht="18.75" spans="1:6">
      <c r="A377" s="141"/>
      <c r="B377" s="40"/>
      <c r="C377" s="40" t="s">
        <v>319</v>
      </c>
      <c r="D377" s="15" t="s">
        <v>317</v>
      </c>
      <c r="E377" s="81" t="s">
        <v>71</v>
      </c>
      <c r="F377" s="40">
        <v>2</v>
      </c>
    </row>
    <row r="378" ht="18.75" spans="1:6">
      <c r="A378" s="141"/>
      <c r="B378" s="40"/>
      <c r="C378" s="40" t="s">
        <v>320</v>
      </c>
      <c r="D378" s="15" t="s">
        <v>317</v>
      </c>
      <c r="E378" s="81" t="s">
        <v>71</v>
      </c>
      <c r="F378" s="40">
        <v>2</v>
      </c>
    </row>
    <row r="379" ht="18.75" spans="1:6">
      <c r="A379" s="141"/>
      <c r="B379" s="15">
        <v>20202332</v>
      </c>
      <c r="C379" s="15" t="s">
        <v>321</v>
      </c>
      <c r="D379" s="15" t="s">
        <v>322</v>
      </c>
      <c r="E379" s="15" t="s">
        <v>43</v>
      </c>
      <c r="F379" s="40">
        <v>2</v>
      </c>
    </row>
    <row r="380" ht="18.75" spans="1:6">
      <c r="A380" s="141"/>
      <c r="B380" s="40">
        <v>20212331</v>
      </c>
      <c r="C380" s="40" t="s">
        <v>323</v>
      </c>
      <c r="D380" s="11" t="s">
        <v>324</v>
      </c>
      <c r="E380" s="142" t="s">
        <v>43</v>
      </c>
      <c r="F380" s="46">
        <v>5</v>
      </c>
    </row>
    <row r="381" ht="18.75" spans="1:6">
      <c r="A381" s="141"/>
      <c r="B381" s="40"/>
      <c r="C381" s="40"/>
      <c r="D381" s="11" t="s">
        <v>325</v>
      </c>
      <c r="E381" s="142" t="s">
        <v>64</v>
      </c>
      <c r="F381" s="48"/>
    </row>
    <row r="382" ht="18.75" spans="1:6">
      <c r="A382" s="141"/>
      <c r="B382" s="40"/>
      <c r="C382" s="15" t="s">
        <v>326</v>
      </c>
      <c r="D382" s="11" t="s">
        <v>324</v>
      </c>
      <c r="E382" s="142" t="s">
        <v>43</v>
      </c>
      <c r="F382" s="137">
        <v>5</v>
      </c>
    </row>
    <row r="383" ht="18.75" spans="1:6">
      <c r="A383" s="141"/>
      <c r="B383" s="40"/>
      <c r="C383" s="15"/>
      <c r="D383" s="11" t="s">
        <v>325</v>
      </c>
      <c r="E383" s="142" t="s">
        <v>327</v>
      </c>
      <c r="F383" s="48"/>
    </row>
    <row r="384" ht="18.75" spans="1:6">
      <c r="A384" s="141"/>
      <c r="B384" s="40"/>
      <c r="C384" s="15" t="s">
        <v>328</v>
      </c>
      <c r="D384" s="11" t="s">
        <v>324</v>
      </c>
      <c r="E384" s="142" t="s">
        <v>43</v>
      </c>
      <c r="F384" s="137">
        <v>5</v>
      </c>
    </row>
    <row r="385" ht="18.75" spans="1:6">
      <c r="A385" s="141"/>
      <c r="B385" s="40"/>
      <c r="C385" s="15"/>
      <c r="D385" s="15" t="s">
        <v>325</v>
      </c>
      <c r="E385" s="142" t="s">
        <v>327</v>
      </c>
      <c r="F385" s="48"/>
    </row>
    <row r="386" ht="18.75" spans="1:6">
      <c r="A386" s="141"/>
      <c r="B386" s="40"/>
      <c r="C386" s="15" t="s">
        <v>329</v>
      </c>
      <c r="D386" s="11" t="s">
        <v>324</v>
      </c>
      <c r="E386" s="142" t="s">
        <v>43</v>
      </c>
      <c r="F386" s="137">
        <v>5</v>
      </c>
    </row>
    <row r="387" ht="18.75" spans="1:6">
      <c r="A387" s="141"/>
      <c r="B387" s="40"/>
      <c r="C387" s="15"/>
      <c r="D387" s="11" t="s">
        <v>325</v>
      </c>
      <c r="E387" s="142" t="s">
        <v>327</v>
      </c>
      <c r="F387" s="48"/>
    </row>
    <row r="388" ht="18.75" spans="1:6">
      <c r="A388" s="141"/>
      <c r="B388" s="40"/>
      <c r="C388" s="15" t="s">
        <v>330</v>
      </c>
      <c r="D388" s="11" t="s">
        <v>324</v>
      </c>
      <c r="E388" s="142" t="s">
        <v>43</v>
      </c>
      <c r="F388" s="137">
        <v>5</v>
      </c>
    </row>
    <row r="389" ht="18.75" spans="1:6">
      <c r="A389" s="141"/>
      <c r="B389" s="40"/>
      <c r="C389" s="15"/>
      <c r="D389" s="11" t="s">
        <v>325</v>
      </c>
      <c r="E389" s="142" t="s">
        <v>327</v>
      </c>
      <c r="F389" s="48"/>
    </row>
    <row r="390" ht="18.75" spans="1:6">
      <c r="A390" s="141"/>
      <c r="B390" s="40"/>
      <c r="C390" s="15" t="s">
        <v>331</v>
      </c>
      <c r="D390" s="15"/>
      <c r="E390" s="15" t="s">
        <v>332</v>
      </c>
      <c r="F390" s="15"/>
    </row>
    <row r="391" ht="18.75" spans="1:6">
      <c r="A391" s="141"/>
      <c r="B391" s="15">
        <v>20212333</v>
      </c>
      <c r="C391" s="15" t="s">
        <v>333</v>
      </c>
      <c r="D391" s="15"/>
      <c r="E391" s="15" t="s">
        <v>332</v>
      </c>
      <c r="F391" s="143"/>
    </row>
    <row r="392" ht="18.75" spans="1:5">
      <c r="A392" s="144"/>
      <c r="B392" s="144"/>
      <c r="C392" s="144"/>
      <c r="D392" s="144"/>
      <c r="E392" s="144"/>
    </row>
    <row r="393" ht="18.75" spans="1:5">
      <c r="A393" s="144"/>
      <c r="B393" s="144"/>
      <c r="C393" s="144"/>
      <c r="D393" s="144"/>
      <c r="E393" s="144"/>
    </row>
    <row r="394" ht="18.75" spans="1:5">
      <c r="A394" s="144"/>
      <c r="B394" s="144"/>
      <c r="C394" s="144"/>
      <c r="D394" s="144"/>
      <c r="E394" s="144"/>
    </row>
    <row r="395" ht="18.75" spans="1:5">
      <c r="A395" s="144"/>
      <c r="B395" s="144"/>
      <c r="C395" s="144"/>
      <c r="D395" s="144"/>
      <c r="E395" s="144"/>
    </row>
    <row r="396" ht="18.75" spans="1:5">
      <c r="A396" s="144"/>
      <c r="B396" s="144"/>
      <c r="C396" s="144"/>
      <c r="D396" s="144"/>
      <c r="E396" s="144"/>
    </row>
    <row r="397" ht="18.75" spans="1:5">
      <c r="A397" s="144"/>
      <c r="B397" s="144"/>
      <c r="C397" s="144"/>
      <c r="D397" s="144"/>
      <c r="E397" s="144"/>
    </row>
    <row r="398" ht="18.75" spans="1:5">
      <c r="A398" s="144"/>
      <c r="B398" s="144"/>
      <c r="C398" s="144"/>
      <c r="D398" s="144"/>
      <c r="E398" s="144"/>
    </row>
    <row r="399" ht="18.75" spans="1:5">
      <c r="A399" s="144"/>
      <c r="B399" s="144"/>
      <c r="C399" s="144"/>
      <c r="D399" s="144"/>
      <c r="E399" s="144"/>
    </row>
    <row r="400" ht="18.75" spans="1:5">
      <c r="A400" s="144"/>
      <c r="B400" s="144"/>
      <c r="C400" s="144"/>
      <c r="D400" s="144"/>
      <c r="E400" s="144"/>
    </row>
    <row r="401" ht="18.75" spans="1:5">
      <c r="A401" s="144"/>
      <c r="B401" s="144"/>
      <c r="C401" s="144"/>
      <c r="D401" s="144"/>
      <c r="E401" s="144"/>
    </row>
    <row r="402" ht="18.75" spans="1:5">
      <c r="A402" s="144"/>
      <c r="B402" s="144"/>
      <c r="C402" s="144"/>
      <c r="D402" s="144"/>
      <c r="E402" s="144"/>
    </row>
    <row r="403" ht="18.75" spans="1:5">
      <c r="A403" s="144"/>
      <c r="B403" s="144"/>
      <c r="C403" s="144"/>
      <c r="D403" s="144"/>
      <c r="E403" s="144"/>
    </row>
    <row r="404" ht="18.75" spans="1:5">
      <c r="A404" s="144"/>
      <c r="B404" s="144"/>
      <c r="C404" s="144"/>
      <c r="D404" s="144"/>
      <c r="E404" s="144"/>
    </row>
    <row r="405" ht="18.75" spans="1:5">
      <c r="A405" s="144"/>
      <c r="B405" s="144"/>
      <c r="C405" s="144"/>
      <c r="D405" s="144"/>
      <c r="E405" s="144"/>
    </row>
    <row r="406" ht="18.75" spans="1:5">
      <c r="A406" s="144"/>
      <c r="B406" s="144"/>
      <c r="C406" s="144"/>
      <c r="D406" s="144"/>
      <c r="E406" s="144"/>
    </row>
    <row r="407" ht="18.75" spans="1:5">
      <c r="A407" s="144"/>
      <c r="B407" s="144"/>
      <c r="C407" s="144"/>
      <c r="D407" s="144"/>
      <c r="E407" s="144"/>
    </row>
    <row r="408" ht="18.75" spans="1:5">
      <c r="A408" s="144"/>
      <c r="B408" s="144"/>
      <c r="C408" s="144"/>
      <c r="D408" s="144"/>
      <c r="E408" s="144"/>
    </row>
    <row r="409" ht="18.75" spans="1:5">
      <c r="A409" s="144"/>
      <c r="B409" s="144"/>
      <c r="C409" s="144"/>
      <c r="D409" s="144"/>
      <c r="E409" s="144"/>
    </row>
    <row r="410" ht="18.75" spans="1:5">
      <c r="A410" s="144"/>
      <c r="B410" s="144"/>
      <c r="C410" s="144"/>
      <c r="D410" s="144"/>
      <c r="E410" s="144"/>
    </row>
    <row r="411" ht="18.75" spans="1:5">
      <c r="A411" s="144"/>
      <c r="B411" s="144"/>
      <c r="C411" s="144"/>
      <c r="D411" s="144"/>
      <c r="E411" s="144"/>
    </row>
    <row r="412" ht="18.75" spans="1:5">
      <c r="A412" s="144"/>
      <c r="B412" s="144"/>
      <c r="C412" s="144"/>
      <c r="D412" s="144"/>
      <c r="E412" s="144"/>
    </row>
    <row r="413" ht="18.75" spans="1:5">
      <c r="A413" s="144"/>
      <c r="B413" s="144"/>
      <c r="C413" s="144"/>
      <c r="D413" s="144"/>
      <c r="E413" s="144"/>
    </row>
    <row r="414" ht="18.75" spans="1:5">
      <c r="A414" s="144"/>
      <c r="B414" s="144"/>
      <c r="C414" s="144"/>
      <c r="D414" s="144"/>
      <c r="E414" s="144"/>
    </row>
    <row r="415" ht="18.75" spans="1:5">
      <c r="A415" s="144"/>
      <c r="B415" s="144"/>
      <c r="C415" s="144"/>
      <c r="D415" s="144"/>
      <c r="E415" s="144"/>
    </row>
    <row r="416" ht="18.75" spans="1:5">
      <c r="A416" s="144"/>
      <c r="B416" s="144"/>
      <c r="C416" s="144"/>
      <c r="D416" s="144"/>
      <c r="E416" s="144"/>
    </row>
    <row r="417" ht="18.75" spans="1:5">
      <c r="A417" s="144"/>
      <c r="B417" s="144"/>
      <c r="C417" s="144"/>
      <c r="D417" s="144"/>
      <c r="E417" s="144"/>
    </row>
    <row r="418" ht="18.75" spans="1:5">
      <c r="A418" s="144"/>
      <c r="B418" s="144"/>
      <c r="C418" s="144"/>
      <c r="D418" s="144"/>
      <c r="E418" s="144"/>
    </row>
    <row r="419" ht="18.75" spans="1:5">
      <c r="A419" s="144"/>
      <c r="B419" s="144"/>
      <c r="C419" s="144"/>
      <c r="D419" s="144"/>
      <c r="E419" s="144"/>
    </row>
    <row r="420" ht="18.75" spans="1:5">
      <c r="A420" s="144"/>
      <c r="B420" s="144"/>
      <c r="C420" s="144"/>
      <c r="D420" s="144"/>
      <c r="E420" s="144"/>
    </row>
    <row r="421" ht="18.75" spans="1:5">
      <c r="A421" s="144"/>
      <c r="B421" s="144"/>
      <c r="C421" s="144"/>
      <c r="D421" s="144"/>
      <c r="E421" s="144"/>
    </row>
    <row r="422" ht="18.75" spans="1:5">
      <c r="A422" s="144"/>
      <c r="B422" s="144"/>
      <c r="C422" s="144"/>
      <c r="D422" s="144"/>
      <c r="E422" s="144"/>
    </row>
    <row r="423" ht="18.75" spans="1:5">
      <c r="A423" s="144"/>
      <c r="B423" s="144"/>
      <c r="C423" s="144"/>
      <c r="D423" s="144"/>
      <c r="E423" s="144"/>
    </row>
    <row r="424" ht="18.75" spans="1:5">
      <c r="A424" s="144"/>
      <c r="B424" s="144"/>
      <c r="C424" s="144"/>
      <c r="D424" s="144"/>
      <c r="E424" s="144"/>
    </row>
    <row r="425" ht="18.75" spans="1:5">
      <c r="A425" s="144"/>
      <c r="B425" s="144"/>
      <c r="C425" s="144"/>
      <c r="D425" s="144"/>
      <c r="E425" s="144"/>
    </row>
    <row r="426" ht="18.75" spans="1:5">
      <c r="A426" s="144"/>
      <c r="B426" s="144"/>
      <c r="C426" s="144"/>
      <c r="D426" s="144"/>
      <c r="E426" s="144"/>
    </row>
    <row r="427" ht="18.75" spans="1:5">
      <c r="A427" s="144"/>
      <c r="B427" s="144"/>
      <c r="C427" s="144"/>
      <c r="D427" s="144"/>
      <c r="E427" s="144"/>
    </row>
    <row r="428" ht="18.75" spans="1:5">
      <c r="A428" s="144"/>
      <c r="B428" s="144"/>
      <c r="C428" s="144"/>
      <c r="D428" s="144"/>
      <c r="E428" s="144"/>
    </row>
    <row r="429" ht="18.75" spans="1:5">
      <c r="A429" s="144"/>
      <c r="B429" s="144"/>
      <c r="C429" s="144"/>
      <c r="D429" s="144"/>
      <c r="E429" s="144"/>
    </row>
    <row r="430" ht="18.75" spans="1:5">
      <c r="A430" s="144"/>
      <c r="B430" s="144"/>
      <c r="C430" s="144"/>
      <c r="D430" s="144"/>
      <c r="E430" s="144"/>
    </row>
    <row r="431" ht="18.75" spans="1:5">
      <c r="A431" s="144"/>
      <c r="B431" s="144"/>
      <c r="C431" s="144"/>
      <c r="D431" s="144"/>
      <c r="E431" s="144"/>
    </row>
    <row r="432" ht="18.75" spans="1:5">
      <c r="A432" s="144"/>
      <c r="B432" s="144"/>
      <c r="C432" s="144"/>
      <c r="D432" s="144"/>
      <c r="E432" s="144"/>
    </row>
    <row r="433" ht="18.75" spans="1:5">
      <c r="A433" s="144"/>
      <c r="B433" s="144"/>
      <c r="C433" s="144"/>
      <c r="D433" s="144"/>
      <c r="E433" s="144"/>
    </row>
    <row r="434" ht="18.75" spans="1:5">
      <c r="A434" s="144"/>
      <c r="B434" s="144"/>
      <c r="C434" s="144"/>
      <c r="D434" s="144"/>
      <c r="E434" s="144"/>
    </row>
    <row r="435" ht="18.75" spans="1:5">
      <c r="A435" s="144"/>
      <c r="B435" s="144"/>
      <c r="C435" s="144"/>
      <c r="D435" s="144"/>
      <c r="E435" s="144"/>
    </row>
    <row r="436" ht="18.75" spans="1:5">
      <c r="A436" s="144"/>
      <c r="B436" s="144"/>
      <c r="C436" s="144"/>
      <c r="D436" s="144"/>
      <c r="E436" s="144"/>
    </row>
    <row r="437" ht="18.75" spans="1:5">
      <c r="A437" s="144"/>
      <c r="B437" s="144"/>
      <c r="C437" s="144"/>
      <c r="D437" s="144"/>
      <c r="E437" s="144"/>
    </row>
    <row r="438" ht="18.75" spans="1:5">
      <c r="A438" s="144"/>
      <c r="B438" s="144"/>
      <c r="C438" s="144"/>
      <c r="D438" s="144"/>
      <c r="E438" s="144"/>
    </row>
    <row r="439" ht="18.75" spans="1:5">
      <c r="A439" s="144"/>
      <c r="B439" s="144"/>
      <c r="C439" s="144"/>
      <c r="D439" s="144"/>
      <c r="E439" s="144"/>
    </row>
    <row r="440" ht="18.75" spans="1:5">
      <c r="A440" s="144"/>
      <c r="B440" s="144"/>
      <c r="C440" s="144"/>
      <c r="D440" s="144"/>
      <c r="E440" s="144"/>
    </row>
    <row r="441" ht="18.75" spans="1:5">
      <c r="A441" s="144"/>
      <c r="B441" s="144"/>
      <c r="C441" s="144"/>
      <c r="D441" s="144"/>
      <c r="E441" s="144"/>
    </row>
    <row r="442" ht="18.75" spans="1:5">
      <c r="A442" s="144"/>
      <c r="B442" s="144"/>
      <c r="C442" s="144"/>
      <c r="D442" s="144"/>
      <c r="E442" s="144"/>
    </row>
    <row r="443" ht="18.75" spans="1:5">
      <c r="A443" s="144"/>
      <c r="B443" s="144"/>
      <c r="C443" s="144"/>
      <c r="D443" s="144"/>
      <c r="E443" s="144"/>
    </row>
    <row r="444" ht="18.75" spans="1:5">
      <c r="A444" s="144"/>
      <c r="B444" s="144"/>
      <c r="C444" s="144"/>
      <c r="D444" s="144"/>
      <c r="E444" s="144"/>
    </row>
    <row r="445" ht="18.75" spans="1:5">
      <c r="A445" s="144"/>
      <c r="B445" s="144"/>
      <c r="C445" s="144"/>
      <c r="D445" s="144"/>
      <c r="E445" s="144"/>
    </row>
    <row r="446" ht="18.75" spans="1:5">
      <c r="A446" s="144"/>
      <c r="B446" s="144"/>
      <c r="C446" s="144"/>
      <c r="D446" s="144"/>
      <c r="E446" s="144"/>
    </row>
    <row r="447" ht="18.75" spans="1:5">
      <c r="A447" s="144"/>
      <c r="B447" s="144"/>
      <c r="C447" s="144"/>
      <c r="D447" s="144"/>
      <c r="E447" s="144"/>
    </row>
    <row r="448" ht="18.75" spans="1:5">
      <c r="A448" s="144"/>
      <c r="B448" s="144"/>
      <c r="C448" s="144"/>
      <c r="D448" s="144"/>
      <c r="E448" s="144"/>
    </row>
    <row r="449" ht="18.75" spans="1:5">
      <c r="A449" s="144"/>
      <c r="B449" s="144"/>
      <c r="C449" s="144"/>
      <c r="D449" s="144"/>
      <c r="E449" s="144"/>
    </row>
    <row r="450" ht="18.75" spans="1:5">
      <c r="A450" s="144"/>
      <c r="B450" s="144"/>
      <c r="C450" s="144"/>
      <c r="D450" s="144"/>
      <c r="E450" s="144"/>
    </row>
    <row r="451" ht="18.75" spans="1:5">
      <c r="A451" s="144"/>
      <c r="B451" s="144"/>
      <c r="C451" s="144"/>
      <c r="D451" s="144"/>
      <c r="E451" s="144"/>
    </row>
    <row r="452" ht="18.75" spans="1:5">
      <c r="A452" s="144"/>
      <c r="B452" s="144"/>
      <c r="C452" s="144"/>
      <c r="D452" s="144"/>
      <c r="E452" s="144"/>
    </row>
    <row r="453" ht="18.75" spans="1:5">
      <c r="A453" s="144"/>
      <c r="B453" s="144"/>
      <c r="C453" s="144"/>
      <c r="D453" s="144"/>
      <c r="E453" s="144"/>
    </row>
    <row r="454" ht="18.75" spans="1:5">
      <c r="A454" s="144"/>
      <c r="B454" s="144"/>
      <c r="C454" s="144"/>
      <c r="D454" s="144"/>
      <c r="E454" s="144"/>
    </row>
    <row r="455" ht="18.75" spans="1:5">
      <c r="A455" s="144"/>
      <c r="B455" s="144"/>
      <c r="C455" s="144"/>
      <c r="D455" s="144"/>
      <c r="E455" s="144"/>
    </row>
    <row r="456" ht="18.75" spans="1:5">
      <c r="A456" s="144"/>
      <c r="B456" s="144"/>
      <c r="C456" s="144"/>
      <c r="D456" s="144"/>
      <c r="E456" s="144"/>
    </row>
    <row r="457" ht="18.75" spans="1:5">
      <c r="A457" s="144"/>
      <c r="B457" s="144"/>
      <c r="C457" s="144"/>
      <c r="D457" s="144"/>
      <c r="E457" s="144"/>
    </row>
    <row r="458" ht="18.75" spans="1:5">
      <c r="A458" s="144"/>
      <c r="B458" s="144"/>
      <c r="C458" s="144"/>
      <c r="D458" s="144"/>
      <c r="E458" s="144"/>
    </row>
    <row r="459" ht="18.75" spans="1:5">
      <c r="A459" s="144"/>
      <c r="B459" s="144"/>
      <c r="C459" s="144"/>
      <c r="D459" s="144"/>
      <c r="E459" s="144"/>
    </row>
    <row r="460" ht="18.75" spans="1:5">
      <c r="A460" s="144"/>
      <c r="B460" s="144"/>
      <c r="C460" s="144"/>
      <c r="D460" s="144"/>
      <c r="E460" s="144"/>
    </row>
    <row r="461" ht="18.75" spans="1:5">
      <c r="A461" s="144"/>
      <c r="B461" s="144"/>
      <c r="C461" s="144"/>
      <c r="D461" s="144"/>
      <c r="E461" s="144"/>
    </row>
    <row r="462" ht="18.75" spans="1:5">
      <c r="A462" s="144"/>
      <c r="B462" s="144"/>
      <c r="C462" s="144"/>
      <c r="D462" s="144"/>
      <c r="E462" s="144"/>
    </row>
    <row r="463" ht="18.75" spans="1:5">
      <c r="A463" s="144"/>
      <c r="B463" s="144"/>
      <c r="C463" s="144"/>
      <c r="D463" s="144"/>
      <c r="E463" s="144"/>
    </row>
    <row r="464" ht="18.75" spans="1:5">
      <c r="A464" s="144"/>
      <c r="B464" s="144"/>
      <c r="C464" s="144"/>
      <c r="D464" s="144"/>
      <c r="E464" s="144"/>
    </row>
    <row r="465" ht="18.75" spans="1:5">
      <c r="A465" s="144"/>
      <c r="B465" s="144"/>
      <c r="C465" s="144"/>
      <c r="D465" s="144"/>
      <c r="E465" s="144"/>
    </row>
  </sheetData>
  <autoFilter ref="A2:H391">
    <extLst/>
  </autoFilter>
  <mergeCells count="183">
    <mergeCell ref="A1:F1"/>
    <mergeCell ref="A3:A141"/>
    <mergeCell ref="A142:A268"/>
    <mergeCell ref="A269:A372"/>
    <mergeCell ref="A373:A391"/>
    <mergeCell ref="B3:B17"/>
    <mergeCell ref="B18:B19"/>
    <mergeCell ref="B20:B28"/>
    <mergeCell ref="B30:B39"/>
    <mergeCell ref="B40:B43"/>
    <mergeCell ref="B46:B52"/>
    <mergeCell ref="B53:B70"/>
    <mergeCell ref="B71:B79"/>
    <mergeCell ref="B80:B89"/>
    <mergeCell ref="B90:B98"/>
    <mergeCell ref="B99:B100"/>
    <mergeCell ref="B101:B107"/>
    <mergeCell ref="B108:B110"/>
    <mergeCell ref="B111:B129"/>
    <mergeCell ref="B130:B137"/>
    <mergeCell ref="B138:B139"/>
    <mergeCell ref="B140:B141"/>
    <mergeCell ref="B142:B150"/>
    <mergeCell ref="B151:B159"/>
    <mergeCell ref="B160:B168"/>
    <mergeCell ref="B169:B184"/>
    <mergeCell ref="B185:B186"/>
    <mergeCell ref="B187:B192"/>
    <mergeCell ref="B193:B209"/>
    <mergeCell ref="B210:B225"/>
    <mergeCell ref="B226:B230"/>
    <mergeCell ref="B232:B248"/>
    <mergeCell ref="B251:B252"/>
    <mergeCell ref="B253:B254"/>
    <mergeCell ref="B255:B257"/>
    <mergeCell ref="B258:B259"/>
    <mergeCell ref="B263:B266"/>
    <mergeCell ref="B269:B272"/>
    <mergeCell ref="B273:B277"/>
    <mergeCell ref="B278:B288"/>
    <mergeCell ref="B289:B290"/>
    <mergeCell ref="B292:B296"/>
    <mergeCell ref="B297:B305"/>
    <mergeCell ref="B306:B316"/>
    <mergeCell ref="B317:B346"/>
    <mergeCell ref="B347:B348"/>
    <mergeCell ref="B349:B355"/>
    <mergeCell ref="B357:B362"/>
    <mergeCell ref="B363:B372"/>
    <mergeCell ref="B373:B378"/>
    <mergeCell ref="B380:B390"/>
    <mergeCell ref="C3:C5"/>
    <mergeCell ref="C6:C11"/>
    <mergeCell ref="C12:C17"/>
    <mergeCell ref="C20:C22"/>
    <mergeCell ref="C23:C28"/>
    <mergeCell ref="C30:C34"/>
    <mergeCell ref="C35:C39"/>
    <mergeCell ref="C40:C42"/>
    <mergeCell ref="C47:C52"/>
    <mergeCell ref="C53:C61"/>
    <mergeCell ref="C62:C67"/>
    <mergeCell ref="C68:C70"/>
    <mergeCell ref="C71:C77"/>
    <mergeCell ref="C78:C79"/>
    <mergeCell ref="C80:C88"/>
    <mergeCell ref="C90:C98"/>
    <mergeCell ref="C101:C107"/>
    <mergeCell ref="C108:C109"/>
    <mergeCell ref="C111:C113"/>
    <mergeCell ref="C114:C121"/>
    <mergeCell ref="C122:C129"/>
    <mergeCell ref="C130:C131"/>
    <mergeCell ref="C132:C135"/>
    <mergeCell ref="C138:C139"/>
    <mergeCell ref="C140:C141"/>
    <mergeCell ref="C142:C146"/>
    <mergeCell ref="C147:C148"/>
    <mergeCell ref="C151:C157"/>
    <mergeCell ref="C158:C159"/>
    <mergeCell ref="C160:C162"/>
    <mergeCell ref="C163:C165"/>
    <mergeCell ref="C166:C167"/>
    <mergeCell ref="C169:C173"/>
    <mergeCell ref="C174:C178"/>
    <mergeCell ref="C179:C183"/>
    <mergeCell ref="C187:C192"/>
    <mergeCell ref="C193:C205"/>
    <mergeCell ref="C206:C207"/>
    <mergeCell ref="C208:C209"/>
    <mergeCell ref="C210:C225"/>
    <mergeCell ref="C226:C230"/>
    <mergeCell ref="C232:C240"/>
    <mergeCell ref="C241:C248"/>
    <mergeCell ref="C253:C254"/>
    <mergeCell ref="C258:C259"/>
    <mergeCell ref="C263:C266"/>
    <mergeCell ref="C269:C270"/>
    <mergeCell ref="C271:C272"/>
    <mergeCell ref="C273:C277"/>
    <mergeCell ref="C278:C288"/>
    <mergeCell ref="C289:C290"/>
    <mergeCell ref="C294:C296"/>
    <mergeCell ref="C297:C305"/>
    <mergeCell ref="C306:C315"/>
    <mergeCell ref="C317:C326"/>
    <mergeCell ref="C327:C336"/>
    <mergeCell ref="C337:C346"/>
    <mergeCell ref="C349:C355"/>
    <mergeCell ref="C357:C362"/>
    <mergeCell ref="C363:C372"/>
    <mergeCell ref="C374:C376"/>
    <mergeCell ref="C380:C381"/>
    <mergeCell ref="C382:C383"/>
    <mergeCell ref="C384:C385"/>
    <mergeCell ref="C386:C387"/>
    <mergeCell ref="C388:C389"/>
    <mergeCell ref="F3:F5"/>
    <mergeCell ref="F6:F11"/>
    <mergeCell ref="F12:F17"/>
    <mergeCell ref="F20:F22"/>
    <mergeCell ref="F23:F28"/>
    <mergeCell ref="F30:F34"/>
    <mergeCell ref="F35:F39"/>
    <mergeCell ref="F40:F42"/>
    <mergeCell ref="F47:F52"/>
    <mergeCell ref="F53:F61"/>
    <mergeCell ref="F62:F67"/>
    <mergeCell ref="F68:F70"/>
    <mergeCell ref="F71:F77"/>
    <mergeCell ref="F78:F79"/>
    <mergeCell ref="F80:F88"/>
    <mergeCell ref="F90:F98"/>
    <mergeCell ref="F101:F107"/>
    <mergeCell ref="F108:F109"/>
    <mergeCell ref="F111:F113"/>
    <mergeCell ref="F114:F121"/>
    <mergeCell ref="F122:F129"/>
    <mergeCell ref="F130:F131"/>
    <mergeCell ref="F132:F135"/>
    <mergeCell ref="F138:F139"/>
    <mergeCell ref="F140:F141"/>
    <mergeCell ref="F142:F146"/>
    <mergeCell ref="F147:F148"/>
    <mergeCell ref="F151:F157"/>
    <mergeCell ref="F158:F159"/>
    <mergeCell ref="F160:F162"/>
    <mergeCell ref="F163:F165"/>
    <mergeCell ref="F166:F167"/>
    <mergeCell ref="F169:F173"/>
    <mergeCell ref="F174:F178"/>
    <mergeCell ref="F179:F183"/>
    <mergeCell ref="F187:F192"/>
    <mergeCell ref="F193:F205"/>
    <mergeCell ref="F206:F207"/>
    <mergeCell ref="F208:F209"/>
    <mergeCell ref="F210:F225"/>
    <mergeCell ref="F226:F230"/>
    <mergeCell ref="F232:F240"/>
    <mergeCell ref="F241:F248"/>
    <mergeCell ref="F253:F254"/>
    <mergeCell ref="F258:F259"/>
    <mergeCell ref="F263:F265"/>
    <mergeCell ref="F269:F270"/>
    <mergeCell ref="F271:F272"/>
    <mergeCell ref="F273:F277"/>
    <mergeCell ref="F278:F288"/>
    <mergeCell ref="F289:F290"/>
    <mergeCell ref="F294:F296"/>
    <mergeCell ref="F297:F305"/>
    <mergeCell ref="F306:F315"/>
    <mergeCell ref="F317:F326"/>
    <mergeCell ref="F327:F336"/>
    <mergeCell ref="F337:F346"/>
    <mergeCell ref="F349:F355"/>
    <mergeCell ref="F357:F362"/>
    <mergeCell ref="F363:F372"/>
    <mergeCell ref="F374:F376"/>
    <mergeCell ref="F380:F381"/>
    <mergeCell ref="F382:F383"/>
    <mergeCell ref="F384:F385"/>
    <mergeCell ref="F386:F387"/>
    <mergeCell ref="F388:F389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B3" sqref="B3:H6"/>
    </sheetView>
  </sheetViews>
  <sheetFormatPr defaultColWidth="9" defaultRowHeight="13.5" outlineLevelRow="5" outlineLevelCol="7"/>
  <cols>
    <col min="1" max="1" width="24" style="68" customWidth="1"/>
    <col min="2" max="2" width="15.1833333333333" style="68" customWidth="1"/>
    <col min="3" max="3" width="18.6333333333333" style="68" customWidth="1"/>
    <col min="4" max="4" width="14.45" style="68" customWidth="1"/>
    <col min="5" max="5" width="35.1833333333333" style="68" customWidth="1"/>
    <col min="6" max="6" width="21" style="68" customWidth="1"/>
    <col min="7" max="7" width="14.5416666666667" style="68" customWidth="1"/>
    <col min="8" max="8" width="32.3666666666667" style="68" customWidth="1"/>
    <col min="9" max="16384" width="9" style="68"/>
  </cols>
  <sheetData>
    <row r="1" s="122" customFormat="1" ht="22.5" spans="1:8">
      <c r="A1" s="124" t="s">
        <v>334</v>
      </c>
      <c r="B1" s="125"/>
      <c r="C1" s="125"/>
      <c r="D1" s="125"/>
      <c r="E1" s="125"/>
      <c r="F1" s="125"/>
      <c r="G1" s="125"/>
      <c r="H1" s="125"/>
    </row>
    <row r="2" s="123" customFormat="1" ht="20.25" spans="1:8">
      <c r="A2" s="126" t="s">
        <v>19</v>
      </c>
      <c r="B2" s="34" t="s">
        <v>21</v>
      </c>
      <c r="C2" s="34" t="s">
        <v>335</v>
      </c>
      <c r="D2" s="34" t="s">
        <v>31</v>
      </c>
      <c r="E2" s="34" t="s">
        <v>30</v>
      </c>
      <c r="F2" s="34" t="s">
        <v>336</v>
      </c>
      <c r="G2" s="127" t="s">
        <v>337</v>
      </c>
      <c r="H2" s="34" t="s">
        <v>26</v>
      </c>
    </row>
    <row r="3" s="122" customFormat="1" ht="18.75" spans="1:8">
      <c r="A3" s="35" t="s">
        <v>2</v>
      </c>
      <c r="B3" s="35" t="s">
        <v>338</v>
      </c>
      <c r="C3" s="89"/>
      <c r="D3" s="89"/>
      <c r="E3" s="89"/>
      <c r="F3" s="89"/>
      <c r="G3" s="89"/>
      <c r="H3" s="89"/>
    </row>
    <row r="4" s="122" customFormat="1" ht="18.75" spans="1:8">
      <c r="A4" s="18" t="s">
        <v>3</v>
      </c>
      <c r="B4" s="89"/>
      <c r="C4" s="89"/>
      <c r="D4" s="89"/>
      <c r="E4" s="89"/>
      <c r="F4" s="89"/>
      <c r="G4" s="89"/>
      <c r="H4" s="89"/>
    </row>
    <row r="5" s="68" customFormat="1" ht="18.75" spans="1:8">
      <c r="A5" s="128" t="s">
        <v>4</v>
      </c>
      <c r="B5" s="89"/>
      <c r="C5" s="89"/>
      <c r="D5" s="89"/>
      <c r="E5" s="89"/>
      <c r="F5" s="89"/>
      <c r="G5" s="89"/>
      <c r="H5" s="89"/>
    </row>
    <row r="6" s="122" customFormat="1" ht="18.75" spans="1:8">
      <c r="A6" s="18" t="s">
        <v>5</v>
      </c>
      <c r="B6" s="89"/>
      <c r="C6" s="89"/>
      <c r="D6" s="89"/>
      <c r="E6" s="89"/>
      <c r="F6" s="89"/>
      <c r="G6" s="89"/>
      <c r="H6" s="89"/>
    </row>
  </sheetData>
  <mergeCells count="2">
    <mergeCell ref="A1:H1"/>
    <mergeCell ref="B3:H6"/>
  </mergeCells>
  <pageMargins left="0.75" right="0.75" top="1" bottom="1" header="0.5" footer="0.5"/>
  <pageSetup paperSize="9" orientation="portrait"/>
  <headerFooter/>
  <ignoredErrors>
    <ignoredError sqref="G7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2"/>
  <sheetViews>
    <sheetView zoomScale="80" zoomScaleNormal="80" workbookViewId="0">
      <selection activeCell="A40" sqref="A40:A42"/>
    </sheetView>
  </sheetViews>
  <sheetFormatPr defaultColWidth="9" defaultRowHeight="13.5"/>
  <cols>
    <col min="1" max="1" width="16.5416666666667" style="68" customWidth="1"/>
    <col min="2" max="2" width="6.18333333333333" style="101" customWidth="1"/>
    <col min="3" max="3" width="11.45" style="68" customWidth="1"/>
    <col min="4" max="4" width="10" style="68" customWidth="1"/>
    <col min="5" max="13" width="9" style="68"/>
    <col min="14" max="14" width="8" style="68" customWidth="1"/>
    <col min="15" max="15" width="9.09166666666667" style="68" customWidth="1"/>
    <col min="16" max="16" width="17.0916666666667" style="68" customWidth="1"/>
    <col min="17" max="17" width="39.725" style="68" customWidth="1"/>
    <col min="18" max="18" width="88.6333333333333" style="68" customWidth="1"/>
    <col min="19" max="16384" width="9" style="68"/>
  </cols>
  <sheetData>
    <row r="1" s="31" customFormat="1" ht="22.5" spans="1:20">
      <c r="A1" s="102" t="s">
        <v>339</v>
      </c>
      <c r="B1" s="103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17"/>
      <c r="T1" s="117"/>
    </row>
    <row r="2" s="100" customFormat="1" ht="60.75" spans="1:19">
      <c r="A2" s="34" t="s">
        <v>19</v>
      </c>
      <c r="B2" s="34" t="s">
        <v>20</v>
      </c>
      <c r="C2" s="34" t="s">
        <v>21</v>
      </c>
      <c r="D2" s="105" t="s">
        <v>340</v>
      </c>
      <c r="E2" s="105" t="s">
        <v>341</v>
      </c>
      <c r="F2" s="105" t="s">
        <v>342</v>
      </c>
      <c r="G2" s="105" t="s">
        <v>343</v>
      </c>
      <c r="H2" s="105" t="s">
        <v>344</v>
      </c>
      <c r="I2" s="105" t="s">
        <v>345</v>
      </c>
      <c r="J2" s="105" t="s">
        <v>346</v>
      </c>
      <c r="K2" s="105" t="s">
        <v>347</v>
      </c>
      <c r="L2" s="105" t="s">
        <v>348</v>
      </c>
      <c r="M2" s="105" t="s">
        <v>349</v>
      </c>
      <c r="N2" s="105" t="s">
        <v>350</v>
      </c>
      <c r="O2" s="113" t="s">
        <v>351</v>
      </c>
      <c r="P2" s="105" t="s">
        <v>352</v>
      </c>
      <c r="Q2" s="34" t="s">
        <v>26</v>
      </c>
      <c r="R2" s="34" t="s">
        <v>353</v>
      </c>
      <c r="S2" s="118"/>
    </row>
    <row r="3" s="31" customFormat="1" ht="15.65" customHeight="1" spans="1:19">
      <c r="A3" s="106" t="s">
        <v>2</v>
      </c>
      <c r="B3" s="106">
        <v>1</v>
      </c>
      <c r="C3" s="107">
        <v>20212131</v>
      </c>
      <c r="D3" s="40" t="s">
        <v>354</v>
      </c>
      <c r="E3" s="40" t="s">
        <v>354</v>
      </c>
      <c r="F3" s="40">
        <v>5</v>
      </c>
      <c r="G3" s="40">
        <v>5</v>
      </c>
      <c r="H3" s="40">
        <v>5</v>
      </c>
      <c r="I3" s="40">
        <v>5</v>
      </c>
      <c r="J3" s="40">
        <v>5</v>
      </c>
      <c r="K3" s="40">
        <v>5</v>
      </c>
      <c r="L3" s="40">
        <v>4.6</v>
      </c>
      <c r="M3" s="40">
        <v>5</v>
      </c>
      <c r="N3" s="40">
        <f>SUM(D3:M3)</f>
        <v>39.6</v>
      </c>
      <c r="O3" s="114">
        <f>AVERAGE(D3:M3)</f>
        <v>4.95</v>
      </c>
      <c r="P3" s="40">
        <f>RANK(O3,$O$3:$O$11)</f>
        <v>7</v>
      </c>
      <c r="Q3" s="40"/>
      <c r="R3" s="52"/>
      <c r="S3" s="119"/>
    </row>
    <row r="4" s="31" customFormat="1" ht="18.75" spans="1:19">
      <c r="A4" s="108"/>
      <c r="B4" s="106">
        <v>2</v>
      </c>
      <c r="C4" s="107">
        <v>20212132</v>
      </c>
      <c r="D4" s="40" t="s">
        <v>354</v>
      </c>
      <c r="E4" s="40" t="s">
        <v>354</v>
      </c>
      <c r="F4" s="40">
        <v>5</v>
      </c>
      <c r="G4" s="40">
        <v>5</v>
      </c>
      <c r="H4" s="40">
        <v>5</v>
      </c>
      <c r="I4" s="40">
        <v>5</v>
      </c>
      <c r="J4" s="40">
        <v>5</v>
      </c>
      <c r="K4" s="40">
        <v>5</v>
      </c>
      <c r="L4" s="40">
        <v>4.6</v>
      </c>
      <c r="M4" s="40">
        <v>5</v>
      </c>
      <c r="N4" s="40">
        <f t="shared" ref="N4:N12" si="0">SUM(D4:M4)</f>
        <v>39.6</v>
      </c>
      <c r="O4" s="114">
        <f t="shared" ref="O4:O12" si="1">AVERAGE(D4:M4)</f>
        <v>4.95</v>
      </c>
      <c r="P4" s="40">
        <f t="shared" ref="P4:P11" si="2">RANK(O4,$O$3:$O$11)</f>
        <v>7</v>
      </c>
      <c r="Q4" s="40"/>
      <c r="R4" s="52"/>
      <c r="S4" s="119"/>
    </row>
    <row r="5" s="31" customFormat="1" ht="18.75" spans="1:19">
      <c r="A5" s="108"/>
      <c r="B5" s="106">
        <v>3</v>
      </c>
      <c r="C5" s="107">
        <v>20212133</v>
      </c>
      <c r="D5" s="40" t="s">
        <v>354</v>
      </c>
      <c r="E5" s="40" t="s">
        <v>354</v>
      </c>
      <c r="F5" s="40">
        <v>5</v>
      </c>
      <c r="G5" s="40">
        <v>5</v>
      </c>
      <c r="H5" s="40">
        <v>5</v>
      </c>
      <c r="I5" s="40">
        <v>5</v>
      </c>
      <c r="J5" s="40">
        <v>5</v>
      </c>
      <c r="K5" s="40">
        <v>5</v>
      </c>
      <c r="L5" s="40">
        <v>5</v>
      </c>
      <c r="M5" s="40">
        <v>5</v>
      </c>
      <c r="N5" s="40">
        <f t="shared" si="0"/>
        <v>40</v>
      </c>
      <c r="O5" s="114">
        <f t="shared" si="1"/>
        <v>5</v>
      </c>
      <c r="P5" s="40">
        <f t="shared" si="2"/>
        <v>1</v>
      </c>
      <c r="Q5" s="40"/>
      <c r="R5" s="52"/>
      <c r="S5" s="119"/>
    </row>
    <row r="6" s="31" customFormat="1" ht="18.75" spans="1:19">
      <c r="A6" s="108"/>
      <c r="B6" s="106">
        <v>4</v>
      </c>
      <c r="C6" s="107">
        <v>20212134</v>
      </c>
      <c r="D6" s="40" t="s">
        <v>354</v>
      </c>
      <c r="E6" s="40" t="s">
        <v>354</v>
      </c>
      <c r="F6" s="40">
        <v>5</v>
      </c>
      <c r="G6" s="40">
        <v>5</v>
      </c>
      <c r="H6" s="40">
        <v>5</v>
      </c>
      <c r="I6" s="40">
        <v>5</v>
      </c>
      <c r="J6" s="40">
        <v>5</v>
      </c>
      <c r="K6" s="40">
        <v>5</v>
      </c>
      <c r="L6" s="40">
        <v>4.8</v>
      </c>
      <c r="M6" s="40">
        <v>5</v>
      </c>
      <c r="N6" s="40">
        <f t="shared" si="0"/>
        <v>39.8</v>
      </c>
      <c r="O6" s="114">
        <f t="shared" si="1"/>
        <v>4.975</v>
      </c>
      <c r="P6" s="40">
        <f t="shared" si="2"/>
        <v>4</v>
      </c>
      <c r="Q6" s="40"/>
      <c r="R6" s="52"/>
      <c r="S6" s="119"/>
    </row>
    <row r="7" s="31" customFormat="1" ht="18.75" spans="1:19">
      <c r="A7" s="108"/>
      <c r="B7" s="106">
        <v>5</v>
      </c>
      <c r="C7" s="107">
        <v>20212135</v>
      </c>
      <c r="D7" s="40" t="s">
        <v>354</v>
      </c>
      <c r="E7" s="40" t="s">
        <v>354</v>
      </c>
      <c r="F7" s="40">
        <v>4.8</v>
      </c>
      <c r="G7" s="40">
        <v>5</v>
      </c>
      <c r="H7" s="40">
        <v>5</v>
      </c>
      <c r="I7" s="40">
        <v>5</v>
      </c>
      <c r="J7" s="40">
        <v>5</v>
      </c>
      <c r="K7" s="40">
        <v>5</v>
      </c>
      <c r="L7" s="40">
        <v>5</v>
      </c>
      <c r="M7" s="40">
        <v>4.8</v>
      </c>
      <c r="N7" s="40">
        <f t="shared" si="0"/>
        <v>39.6</v>
      </c>
      <c r="O7" s="114">
        <f t="shared" si="1"/>
        <v>4.95</v>
      </c>
      <c r="P7" s="40">
        <f t="shared" si="2"/>
        <v>9</v>
      </c>
      <c r="Q7" s="40"/>
      <c r="R7" s="52"/>
      <c r="S7" s="119"/>
    </row>
    <row r="8" s="31" customFormat="1" ht="18.75" spans="1:18">
      <c r="A8" s="108"/>
      <c r="B8" s="106">
        <v>6</v>
      </c>
      <c r="C8" s="107">
        <v>20212136</v>
      </c>
      <c r="D8" s="40" t="s">
        <v>354</v>
      </c>
      <c r="E8" s="40" t="s">
        <v>354</v>
      </c>
      <c r="F8" s="40">
        <v>5</v>
      </c>
      <c r="G8" s="40">
        <v>5</v>
      </c>
      <c r="H8" s="40">
        <v>5</v>
      </c>
      <c r="I8" s="40">
        <v>5</v>
      </c>
      <c r="J8" s="40">
        <v>5</v>
      </c>
      <c r="K8" s="40">
        <v>5</v>
      </c>
      <c r="L8" s="40">
        <v>4.8</v>
      </c>
      <c r="M8" s="40">
        <v>5</v>
      </c>
      <c r="N8" s="40">
        <f t="shared" si="0"/>
        <v>39.8</v>
      </c>
      <c r="O8" s="114">
        <f t="shared" si="1"/>
        <v>4.975</v>
      </c>
      <c r="P8" s="40">
        <f t="shared" si="2"/>
        <v>4</v>
      </c>
      <c r="Q8" s="40"/>
      <c r="R8" s="52"/>
    </row>
    <row r="9" s="31" customFormat="1" ht="18.75" spans="1:18">
      <c r="A9" s="108"/>
      <c r="B9" s="106">
        <v>7</v>
      </c>
      <c r="C9" s="107">
        <v>20212137</v>
      </c>
      <c r="D9" s="40" t="s">
        <v>354</v>
      </c>
      <c r="E9" s="40" t="s">
        <v>354</v>
      </c>
      <c r="F9" s="40">
        <v>5</v>
      </c>
      <c r="G9" s="40">
        <v>5</v>
      </c>
      <c r="H9" s="40">
        <v>5</v>
      </c>
      <c r="I9" s="40">
        <v>5</v>
      </c>
      <c r="J9" s="40">
        <v>5</v>
      </c>
      <c r="K9" s="40">
        <v>5</v>
      </c>
      <c r="L9" s="40">
        <v>5</v>
      </c>
      <c r="M9" s="40">
        <v>4.8</v>
      </c>
      <c r="N9" s="40">
        <f t="shared" si="0"/>
        <v>39.8</v>
      </c>
      <c r="O9" s="114">
        <f t="shared" si="1"/>
        <v>4.975</v>
      </c>
      <c r="P9" s="40">
        <f t="shared" si="2"/>
        <v>4</v>
      </c>
      <c r="Q9" s="40"/>
      <c r="R9" s="52"/>
    </row>
    <row r="10" s="31" customFormat="1" ht="18.75" spans="1:18">
      <c r="A10" s="108"/>
      <c r="B10" s="106">
        <v>8</v>
      </c>
      <c r="C10" s="107">
        <v>20212138</v>
      </c>
      <c r="D10" s="40" t="s">
        <v>354</v>
      </c>
      <c r="E10" s="40" t="s">
        <v>354</v>
      </c>
      <c r="F10" s="40">
        <v>5</v>
      </c>
      <c r="G10" s="40">
        <v>5</v>
      </c>
      <c r="H10" s="40">
        <v>5</v>
      </c>
      <c r="I10" s="40">
        <v>5</v>
      </c>
      <c r="J10" s="40">
        <v>5</v>
      </c>
      <c r="K10" s="40">
        <v>5</v>
      </c>
      <c r="L10" s="40">
        <v>5</v>
      </c>
      <c r="M10" s="40">
        <v>5</v>
      </c>
      <c r="N10" s="40">
        <f t="shared" si="0"/>
        <v>40</v>
      </c>
      <c r="O10" s="114">
        <f t="shared" si="1"/>
        <v>5</v>
      </c>
      <c r="P10" s="40">
        <f t="shared" si="2"/>
        <v>1</v>
      </c>
      <c r="Q10" s="40"/>
      <c r="R10" s="52"/>
    </row>
    <row r="11" s="31" customFormat="1" ht="18.75" spans="1:18">
      <c r="A11" s="108"/>
      <c r="B11" s="106">
        <v>9</v>
      </c>
      <c r="C11" s="107">
        <v>20213131</v>
      </c>
      <c r="D11" s="40" t="s">
        <v>354</v>
      </c>
      <c r="E11" s="40" t="s">
        <v>354</v>
      </c>
      <c r="F11" s="40">
        <v>5</v>
      </c>
      <c r="G11" s="40">
        <v>5</v>
      </c>
      <c r="H11" s="40">
        <v>5</v>
      </c>
      <c r="I11" s="40">
        <v>5</v>
      </c>
      <c r="J11" s="40">
        <v>5</v>
      </c>
      <c r="K11" s="40">
        <v>5</v>
      </c>
      <c r="L11" s="40">
        <v>5</v>
      </c>
      <c r="M11" s="40">
        <v>5</v>
      </c>
      <c r="N11" s="40">
        <f t="shared" si="0"/>
        <v>40</v>
      </c>
      <c r="O11" s="114">
        <f t="shared" si="1"/>
        <v>5</v>
      </c>
      <c r="P11" s="40">
        <f t="shared" si="2"/>
        <v>1</v>
      </c>
      <c r="Q11" s="40"/>
      <c r="R11" s="52"/>
    </row>
    <row r="12" s="32" customFormat="1" ht="18.75" spans="1:23">
      <c r="A12" s="109" t="s">
        <v>3</v>
      </c>
      <c r="B12" s="106">
        <v>10</v>
      </c>
      <c r="C12" s="107">
        <v>20212431</v>
      </c>
      <c r="D12" s="40" t="s">
        <v>354</v>
      </c>
      <c r="E12" s="40" t="s">
        <v>354</v>
      </c>
      <c r="F12" s="40">
        <v>5</v>
      </c>
      <c r="G12" s="40">
        <v>5</v>
      </c>
      <c r="H12" s="110">
        <v>5</v>
      </c>
      <c r="I12" s="115">
        <v>5</v>
      </c>
      <c r="J12" s="40">
        <v>5</v>
      </c>
      <c r="K12" s="40">
        <v>5</v>
      </c>
      <c r="L12" s="110">
        <v>5</v>
      </c>
      <c r="M12" s="115">
        <v>5</v>
      </c>
      <c r="N12" s="40">
        <f t="shared" si="0"/>
        <v>40</v>
      </c>
      <c r="O12" s="114">
        <f t="shared" si="1"/>
        <v>5</v>
      </c>
      <c r="P12" s="40">
        <f>RANK(O12,$O$12:$O$25,0)</f>
        <v>1</v>
      </c>
      <c r="Q12" s="40" t="s">
        <v>355</v>
      </c>
      <c r="R12" s="40"/>
      <c r="S12" s="27"/>
      <c r="T12" s="27"/>
      <c r="U12" s="27"/>
      <c r="V12" s="27"/>
      <c r="W12" s="27"/>
    </row>
    <row r="13" s="32" customFormat="1" ht="18.75" spans="1:23">
      <c r="A13" s="109"/>
      <c r="B13" s="106">
        <v>11</v>
      </c>
      <c r="C13" s="107">
        <v>20212432</v>
      </c>
      <c r="D13" s="40" t="s">
        <v>354</v>
      </c>
      <c r="E13" s="40" t="s">
        <v>354</v>
      </c>
      <c r="F13" s="40">
        <v>5</v>
      </c>
      <c r="G13" s="40">
        <v>5</v>
      </c>
      <c r="H13" s="111">
        <v>5</v>
      </c>
      <c r="I13" s="116">
        <v>5</v>
      </c>
      <c r="J13" s="40">
        <v>5</v>
      </c>
      <c r="K13" s="40">
        <v>5</v>
      </c>
      <c r="L13" s="111">
        <v>5</v>
      </c>
      <c r="M13" s="116">
        <v>5</v>
      </c>
      <c r="N13" s="40">
        <f t="shared" ref="N13:N25" si="3">SUM(D13:M13)</f>
        <v>40</v>
      </c>
      <c r="O13" s="114">
        <f t="shared" ref="O13:O25" si="4">AVERAGE(D13:M13)</f>
        <v>5</v>
      </c>
      <c r="P13" s="40">
        <f t="shared" ref="P13:P25" si="5">RANK(O13,$O$12:$O$25,0)</f>
        <v>1</v>
      </c>
      <c r="Q13" s="40" t="s">
        <v>355</v>
      </c>
      <c r="R13" s="40"/>
      <c r="S13" s="27"/>
      <c r="T13" s="27"/>
      <c r="U13" s="27"/>
      <c r="V13" s="27"/>
      <c r="W13" s="27"/>
    </row>
    <row r="14" s="32" customFormat="1" ht="18.75" spans="1:23">
      <c r="A14" s="109"/>
      <c r="B14" s="106">
        <v>12</v>
      </c>
      <c r="C14" s="107">
        <v>20212433</v>
      </c>
      <c r="D14" s="40" t="s">
        <v>354</v>
      </c>
      <c r="E14" s="40" t="s">
        <v>354</v>
      </c>
      <c r="F14" s="40">
        <v>5</v>
      </c>
      <c r="G14" s="40">
        <v>5</v>
      </c>
      <c r="H14" s="40" t="s">
        <v>354</v>
      </c>
      <c r="I14" s="40" t="s">
        <v>354</v>
      </c>
      <c r="J14" s="40">
        <v>5</v>
      </c>
      <c r="K14" s="40">
        <v>5</v>
      </c>
      <c r="L14" s="111">
        <v>5</v>
      </c>
      <c r="M14" s="116">
        <v>5</v>
      </c>
      <c r="N14" s="40">
        <f t="shared" si="3"/>
        <v>30</v>
      </c>
      <c r="O14" s="114">
        <f t="shared" si="4"/>
        <v>5</v>
      </c>
      <c r="P14" s="40">
        <f t="shared" si="5"/>
        <v>1</v>
      </c>
      <c r="Q14" s="40" t="s">
        <v>356</v>
      </c>
      <c r="R14" s="40"/>
      <c r="S14" s="27"/>
      <c r="T14" s="27"/>
      <c r="U14" s="27"/>
      <c r="V14" s="27"/>
      <c r="W14" s="27"/>
    </row>
    <row r="15" s="32" customFormat="1" ht="18.75" spans="1:23">
      <c r="A15" s="109"/>
      <c r="B15" s="106">
        <v>13</v>
      </c>
      <c r="C15" s="107">
        <v>20212434</v>
      </c>
      <c r="D15" s="40" t="s">
        <v>354</v>
      </c>
      <c r="E15" s="40" t="s">
        <v>354</v>
      </c>
      <c r="F15" s="40">
        <v>5</v>
      </c>
      <c r="G15" s="40">
        <v>4.5</v>
      </c>
      <c r="H15" s="111">
        <v>3</v>
      </c>
      <c r="I15" s="116">
        <v>5</v>
      </c>
      <c r="J15" s="40">
        <v>5</v>
      </c>
      <c r="K15" s="40">
        <v>5</v>
      </c>
      <c r="L15" s="40" t="s">
        <v>354</v>
      </c>
      <c r="M15" s="40" t="s">
        <v>354</v>
      </c>
      <c r="N15" s="40">
        <f t="shared" si="3"/>
        <v>27.5</v>
      </c>
      <c r="O15" s="114">
        <f t="shared" si="4"/>
        <v>4.58333333333333</v>
      </c>
      <c r="P15" s="40">
        <f t="shared" si="5"/>
        <v>11</v>
      </c>
      <c r="Q15" s="40" t="s">
        <v>357</v>
      </c>
      <c r="R15" s="40" t="s">
        <v>358</v>
      </c>
      <c r="S15" s="27"/>
      <c r="T15" s="27"/>
      <c r="U15" s="27"/>
      <c r="V15" s="27"/>
      <c r="W15" s="27"/>
    </row>
    <row r="16" s="32" customFormat="1" ht="18.75" spans="1:23">
      <c r="A16" s="109"/>
      <c r="B16" s="106">
        <v>14</v>
      </c>
      <c r="C16" s="107">
        <v>20212435</v>
      </c>
      <c r="D16" s="40" t="s">
        <v>354</v>
      </c>
      <c r="E16" s="40" t="s">
        <v>354</v>
      </c>
      <c r="F16" s="40">
        <v>3</v>
      </c>
      <c r="G16" s="40">
        <v>5</v>
      </c>
      <c r="H16" s="111">
        <v>3</v>
      </c>
      <c r="I16" s="116">
        <v>5</v>
      </c>
      <c r="J16" s="40">
        <v>5</v>
      </c>
      <c r="K16" s="40">
        <v>5</v>
      </c>
      <c r="L16" s="111">
        <v>4</v>
      </c>
      <c r="M16" s="116">
        <v>5</v>
      </c>
      <c r="N16" s="40">
        <f t="shared" si="3"/>
        <v>35</v>
      </c>
      <c r="O16" s="114">
        <f t="shared" si="4"/>
        <v>4.375</v>
      </c>
      <c r="P16" s="40">
        <f t="shared" si="5"/>
        <v>12</v>
      </c>
      <c r="Q16" s="40" t="s">
        <v>355</v>
      </c>
      <c r="R16" s="40" t="s">
        <v>359</v>
      </c>
      <c r="S16" s="27"/>
      <c r="T16" s="27"/>
      <c r="U16" s="27"/>
      <c r="V16" s="27"/>
      <c r="W16" s="27"/>
    </row>
    <row r="17" s="32" customFormat="1" ht="18.75" spans="1:23">
      <c r="A17" s="109"/>
      <c r="B17" s="106">
        <v>15</v>
      </c>
      <c r="C17" s="107">
        <v>20212531</v>
      </c>
      <c r="D17" s="40" t="s">
        <v>354</v>
      </c>
      <c r="E17" s="40" t="s">
        <v>354</v>
      </c>
      <c r="F17" s="40">
        <v>5</v>
      </c>
      <c r="G17" s="40">
        <v>4.5</v>
      </c>
      <c r="H17" s="111">
        <v>5</v>
      </c>
      <c r="I17" s="116">
        <v>5</v>
      </c>
      <c r="J17" s="40">
        <v>4</v>
      </c>
      <c r="K17" s="40">
        <v>5</v>
      </c>
      <c r="L17" s="111">
        <v>5</v>
      </c>
      <c r="M17" s="116">
        <v>4.5</v>
      </c>
      <c r="N17" s="40">
        <f t="shared" si="3"/>
        <v>38</v>
      </c>
      <c r="O17" s="114">
        <f t="shared" si="4"/>
        <v>4.75</v>
      </c>
      <c r="P17" s="40">
        <f t="shared" si="5"/>
        <v>9</v>
      </c>
      <c r="Q17" s="40" t="s">
        <v>355</v>
      </c>
      <c r="R17" s="40" t="s">
        <v>360</v>
      </c>
      <c r="S17" s="27"/>
      <c r="T17" s="27"/>
      <c r="U17" s="27"/>
      <c r="V17" s="27"/>
      <c r="W17" s="27"/>
    </row>
    <row r="18" s="32" customFormat="1" ht="18.75" spans="1:23">
      <c r="A18" s="109"/>
      <c r="B18" s="106">
        <v>16</v>
      </c>
      <c r="C18" s="107">
        <v>20212532</v>
      </c>
      <c r="D18" s="40" t="s">
        <v>354</v>
      </c>
      <c r="E18" s="40" t="s">
        <v>354</v>
      </c>
      <c r="F18" s="40">
        <v>5</v>
      </c>
      <c r="G18" s="40">
        <v>4.5</v>
      </c>
      <c r="H18" s="111">
        <v>5</v>
      </c>
      <c r="I18" s="116">
        <v>5</v>
      </c>
      <c r="J18" s="40">
        <v>5</v>
      </c>
      <c r="K18" s="40">
        <v>5</v>
      </c>
      <c r="L18" s="111">
        <v>5</v>
      </c>
      <c r="M18" s="116">
        <v>5</v>
      </c>
      <c r="N18" s="40">
        <f t="shared" si="3"/>
        <v>39.5</v>
      </c>
      <c r="O18" s="114">
        <f t="shared" si="4"/>
        <v>4.9375</v>
      </c>
      <c r="P18" s="40">
        <f t="shared" si="5"/>
        <v>7</v>
      </c>
      <c r="Q18" s="40" t="s">
        <v>355</v>
      </c>
      <c r="R18" s="40" t="s">
        <v>361</v>
      </c>
      <c r="S18" s="27"/>
      <c r="T18" s="27"/>
      <c r="U18" s="27"/>
      <c r="V18" s="27"/>
      <c r="W18" s="27"/>
    </row>
    <row r="19" s="32" customFormat="1" ht="18.75" spans="1:23">
      <c r="A19" s="109"/>
      <c r="B19" s="106">
        <v>17</v>
      </c>
      <c r="C19" s="107">
        <v>20212533</v>
      </c>
      <c r="D19" s="40" t="s">
        <v>354</v>
      </c>
      <c r="E19" s="40" t="s">
        <v>354</v>
      </c>
      <c r="F19" s="40">
        <v>5</v>
      </c>
      <c r="G19" s="40">
        <v>5</v>
      </c>
      <c r="H19" s="111">
        <v>5</v>
      </c>
      <c r="I19" s="116">
        <v>5</v>
      </c>
      <c r="J19" s="40">
        <v>5</v>
      </c>
      <c r="K19" s="40">
        <v>5</v>
      </c>
      <c r="L19" s="111">
        <v>5</v>
      </c>
      <c r="M19" s="116">
        <v>5</v>
      </c>
      <c r="N19" s="40">
        <f t="shared" si="3"/>
        <v>40</v>
      </c>
      <c r="O19" s="114">
        <f t="shared" si="4"/>
        <v>5</v>
      </c>
      <c r="P19" s="40">
        <f t="shared" si="5"/>
        <v>1</v>
      </c>
      <c r="Q19" s="40" t="s">
        <v>355</v>
      </c>
      <c r="R19" s="40"/>
      <c r="S19" s="27"/>
      <c r="T19" s="27"/>
      <c r="U19" s="27"/>
      <c r="V19" s="27"/>
      <c r="W19" s="27"/>
    </row>
    <row r="20" s="32" customFormat="1" ht="18.75" spans="1:23">
      <c r="A20" s="109"/>
      <c r="B20" s="106">
        <v>18</v>
      </c>
      <c r="C20" s="107">
        <v>20212534</v>
      </c>
      <c r="D20" s="40" t="s">
        <v>354</v>
      </c>
      <c r="E20" s="40" t="s">
        <v>354</v>
      </c>
      <c r="F20" s="40">
        <v>5</v>
      </c>
      <c r="G20" s="40">
        <v>5</v>
      </c>
      <c r="H20" s="111">
        <v>5</v>
      </c>
      <c r="I20" s="116">
        <v>5</v>
      </c>
      <c r="J20" s="40">
        <v>5</v>
      </c>
      <c r="K20" s="40">
        <v>5</v>
      </c>
      <c r="L20" s="111">
        <v>5</v>
      </c>
      <c r="M20" s="116">
        <v>4.5</v>
      </c>
      <c r="N20" s="40">
        <f t="shared" si="3"/>
        <v>39.5</v>
      </c>
      <c r="O20" s="114">
        <f t="shared" si="4"/>
        <v>4.9375</v>
      </c>
      <c r="P20" s="40">
        <f t="shared" si="5"/>
        <v>7</v>
      </c>
      <c r="Q20" s="40" t="s">
        <v>355</v>
      </c>
      <c r="R20" s="110" t="s">
        <v>362</v>
      </c>
      <c r="S20" s="27"/>
      <c r="T20" s="27"/>
      <c r="U20" s="27"/>
      <c r="V20" s="27"/>
      <c r="W20" s="27"/>
    </row>
    <row r="21" s="32" customFormat="1" ht="18.75" spans="1:23">
      <c r="A21" s="109"/>
      <c r="B21" s="106">
        <v>19</v>
      </c>
      <c r="C21" s="107">
        <v>20212535</v>
      </c>
      <c r="D21" s="40" t="s">
        <v>354</v>
      </c>
      <c r="E21" s="40" t="s">
        <v>354</v>
      </c>
      <c r="F21" s="40">
        <v>5</v>
      </c>
      <c r="G21" s="40">
        <v>5</v>
      </c>
      <c r="H21" s="111">
        <v>5</v>
      </c>
      <c r="I21" s="116">
        <v>5</v>
      </c>
      <c r="J21" s="40">
        <v>5</v>
      </c>
      <c r="K21" s="40">
        <v>5</v>
      </c>
      <c r="L21" s="111">
        <v>5</v>
      </c>
      <c r="M21" s="116">
        <v>5</v>
      </c>
      <c r="N21" s="40">
        <f t="shared" si="3"/>
        <v>40</v>
      </c>
      <c r="O21" s="114">
        <f t="shared" si="4"/>
        <v>5</v>
      </c>
      <c r="P21" s="40">
        <f t="shared" si="5"/>
        <v>1</v>
      </c>
      <c r="Q21" s="40" t="s">
        <v>355</v>
      </c>
      <c r="R21" s="40"/>
      <c r="S21" s="27"/>
      <c r="T21" s="27"/>
      <c r="U21" s="27"/>
      <c r="V21" s="27"/>
      <c r="W21" s="27"/>
    </row>
    <row r="22" s="32" customFormat="1" ht="42.5" customHeight="1" spans="1:23">
      <c r="A22" s="109"/>
      <c r="B22" s="106">
        <v>20</v>
      </c>
      <c r="C22" s="107">
        <v>20212631</v>
      </c>
      <c r="D22" s="40" t="s">
        <v>354</v>
      </c>
      <c r="E22" s="40" t="s">
        <v>354</v>
      </c>
      <c r="F22" s="40">
        <v>3.5</v>
      </c>
      <c r="G22" s="40">
        <v>0</v>
      </c>
      <c r="H22" s="111">
        <v>3</v>
      </c>
      <c r="I22" s="116">
        <v>0</v>
      </c>
      <c r="J22" s="40">
        <v>5</v>
      </c>
      <c r="K22" s="40">
        <v>5</v>
      </c>
      <c r="L22" s="111">
        <v>5</v>
      </c>
      <c r="M22" s="116">
        <v>2</v>
      </c>
      <c r="N22" s="40">
        <f t="shared" si="3"/>
        <v>23.5</v>
      </c>
      <c r="O22" s="114">
        <f t="shared" si="4"/>
        <v>2.9375</v>
      </c>
      <c r="P22" s="40">
        <f t="shared" si="5"/>
        <v>14</v>
      </c>
      <c r="Q22" s="40" t="s">
        <v>355</v>
      </c>
      <c r="R22" s="120" t="s">
        <v>363</v>
      </c>
      <c r="S22" s="27"/>
      <c r="T22" s="27"/>
      <c r="U22" s="27"/>
      <c r="V22" s="27"/>
      <c r="W22" s="27"/>
    </row>
    <row r="23" s="32" customFormat="1" ht="18.75" spans="1:23">
      <c r="A23" s="109"/>
      <c r="B23" s="106">
        <v>21</v>
      </c>
      <c r="C23" s="107">
        <v>20212632</v>
      </c>
      <c r="D23" s="40" t="s">
        <v>354</v>
      </c>
      <c r="E23" s="40" t="s">
        <v>354</v>
      </c>
      <c r="F23" s="40">
        <v>5</v>
      </c>
      <c r="G23" s="40">
        <v>5</v>
      </c>
      <c r="H23" s="40" t="s">
        <v>354</v>
      </c>
      <c r="I23" s="40" t="s">
        <v>354</v>
      </c>
      <c r="J23" s="40">
        <v>5</v>
      </c>
      <c r="K23" s="40">
        <v>5</v>
      </c>
      <c r="L23" s="111">
        <v>5</v>
      </c>
      <c r="M23" s="116">
        <v>5</v>
      </c>
      <c r="N23" s="40">
        <f t="shared" si="3"/>
        <v>30</v>
      </c>
      <c r="O23" s="114">
        <f t="shared" si="4"/>
        <v>5</v>
      </c>
      <c r="P23" s="40">
        <f t="shared" si="5"/>
        <v>1</v>
      </c>
      <c r="Q23" s="40" t="s">
        <v>364</v>
      </c>
      <c r="R23" s="40"/>
      <c r="S23" s="27"/>
      <c r="T23" s="27"/>
      <c r="U23" s="27"/>
      <c r="V23" s="27"/>
      <c r="W23" s="27"/>
    </row>
    <row r="24" s="32" customFormat="1" ht="18.75" spans="1:23">
      <c r="A24" s="109"/>
      <c r="B24" s="106">
        <v>22</v>
      </c>
      <c r="C24" s="107">
        <v>20212633</v>
      </c>
      <c r="D24" s="40" t="s">
        <v>354</v>
      </c>
      <c r="E24" s="40" t="s">
        <v>354</v>
      </c>
      <c r="F24" s="40">
        <v>4.5</v>
      </c>
      <c r="G24" s="40">
        <v>5</v>
      </c>
      <c r="H24" s="111">
        <v>5</v>
      </c>
      <c r="I24" s="116">
        <v>5</v>
      </c>
      <c r="J24" s="40">
        <v>5</v>
      </c>
      <c r="K24" s="40">
        <v>4</v>
      </c>
      <c r="L24" s="111">
        <v>5</v>
      </c>
      <c r="M24" s="116">
        <v>4</v>
      </c>
      <c r="N24" s="40">
        <f t="shared" si="3"/>
        <v>37.5</v>
      </c>
      <c r="O24" s="114">
        <f t="shared" si="4"/>
        <v>4.6875</v>
      </c>
      <c r="P24" s="40">
        <f t="shared" si="5"/>
        <v>10</v>
      </c>
      <c r="Q24" s="40" t="s">
        <v>355</v>
      </c>
      <c r="R24" s="110" t="s">
        <v>365</v>
      </c>
      <c r="S24" s="27"/>
      <c r="T24" s="27"/>
      <c r="U24" s="27"/>
      <c r="V24" s="27"/>
      <c r="W24" s="27"/>
    </row>
    <row r="25" s="32" customFormat="1" ht="18.75" spans="1:23">
      <c r="A25" s="109"/>
      <c r="B25" s="106">
        <v>23</v>
      </c>
      <c r="C25" s="107">
        <v>20212634</v>
      </c>
      <c r="D25" s="40" t="s">
        <v>354</v>
      </c>
      <c r="E25" s="40" t="s">
        <v>354</v>
      </c>
      <c r="F25" s="40">
        <v>5</v>
      </c>
      <c r="G25" s="40">
        <v>4</v>
      </c>
      <c r="H25" s="40" t="s">
        <v>354</v>
      </c>
      <c r="I25" s="40" t="s">
        <v>354</v>
      </c>
      <c r="J25" s="40">
        <v>5</v>
      </c>
      <c r="K25" s="40">
        <v>3</v>
      </c>
      <c r="L25" s="111">
        <v>3</v>
      </c>
      <c r="M25" s="116">
        <v>4.5</v>
      </c>
      <c r="N25" s="40">
        <f t="shared" si="3"/>
        <v>24.5</v>
      </c>
      <c r="O25" s="114">
        <f t="shared" si="4"/>
        <v>4.08333333333333</v>
      </c>
      <c r="P25" s="40">
        <f t="shared" si="5"/>
        <v>13</v>
      </c>
      <c r="Q25" s="40" t="s">
        <v>364</v>
      </c>
      <c r="R25" s="40" t="s">
        <v>366</v>
      </c>
      <c r="S25" s="27"/>
      <c r="T25" s="27"/>
      <c r="U25" s="27"/>
      <c r="V25" s="27"/>
      <c r="W25" s="27"/>
    </row>
    <row r="26" s="32" customFormat="1" ht="15.65" customHeight="1" spans="1:23">
      <c r="A26" s="112" t="s">
        <v>4</v>
      </c>
      <c r="B26" s="106">
        <v>24</v>
      </c>
      <c r="C26" s="15">
        <v>20212731</v>
      </c>
      <c r="D26" s="40" t="s">
        <v>354</v>
      </c>
      <c r="E26" s="40" t="s">
        <v>354</v>
      </c>
      <c r="F26" s="15">
        <v>5</v>
      </c>
      <c r="G26" s="15">
        <v>5</v>
      </c>
      <c r="H26" s="15">
        <v>5</v>
      </c>
      <c r="I26" s="15">
        <v>5</v>
      </c>
      <c r="J26" s="15">
        <v>5</v>
      </c>
      <c r="K26" s="15">
        <v>5</v>
      </c>
      <c r="L26" s="15">
        <v>5</v>
      </c>
      <c r="M26" s="15">
        <v>5</v>
      </c>
      <c r="N26" s="15">
        <f>SUM(F26:M26)</f>
        <v>40</v>
      </c>
      <c r="O26" s="92">
        <f>AVERAGE(F26:M26)</f>
        <v>5</v>
      </c>
      <c r="P26" s="40">
        <f>RANK(O26,$O$26:$O$39,0)</f>
        <v>1</v>
      </c>
      <c r="Q26" s="15"/>
      <c r="R26" s="15"/>
      <c r="S26" s="27"/>
      <c r="T26" s="27"/>
      <c r="U26" s="27"/>
      <c r="V26" s="27"/>
      <c r="W26" s="27"/>
    </row>
    <row r="27" s="32" customFormat="1" ht="18.75" spans="1:19">
      <c r="A27" s="112"/>
      <c r="B27" s="106">
        <v>25</v>
      </c>
      <c r="C27" s="15">
        <v>20212831</v>
      </c>
      <c r="D27" s="40" t="s">
        <v>354</v>
      </c>
      <c r="E27" s="40" t="s">
        <v>354</v>
      </c>
      <c r="F27" s="15">
        <v>5</v>
      </c>
      <c r="G27" s="15">
        <v>5</v>
      </c>
      <c r="H27" s="15">
        <v>5</v>
      </c>
      <c r="I27" s="15">
        <v>5</v>
      </c>
      <c r="J27" s="15">
        <v>5</v>
      </c>
      <c r="K27" s="15">
        <v>5</v>
      </c>
      <c r="L27" s="15">
        <v>5</v>
      </c>
      <c r="M27" s="15">
        <v>5</v>
      </c>
      <c r="N27" s="15">
        <f>SUM(F27:M27)</f>
        <v>40</v>
      </c>
      <c r="O27" s="92">
        <f t="shared" ref="O27:O39" si="6">AVERAGE(F27:M27)</f>
        <v>5</v>
      </c>
      <c r="P27" s="40">
        <f t="shared" ref="P27:P39" si="7">RANK(O27,$O$26:$O$39,0)</f>
        <v>1</v>
      </c>
      <c r="Q27" s="15"/>
      <c r="R27" s="15"/>
      <c r="S27" s="27"/>
    </row>
    <row r="28" s="32" customFormat="1" ht="18.75" spans="1:19">
      <c r="A28" s="112"/>
      <c r="B28" s="106">
        <v>26</v>
      </c>
      <c r="C28" s="15">
        <v>20212832</v>
      </c>
      <c r="D28" s="40" t="s">
        <v>354</v>
      </c>
      <c r="E28" s="40" t="s">
        <v>354</v>
      </c>
      <c r="F28" s="15">
        <v>5</v>
      </c>
      <c r="G28" s="15">
        <v>5</v>
      </c>
      <c r="H28" s="15">
        <v>5</v>
      </c>
      <c r="I28" s="15">
        <v>5</v>
      </c>
      <c r="J28" s="15">
        <v>5</v>
      </c>
      <c r="K28" s="15">
        <v>5</v>
      </c>
      <c r="L28" s="15">
        <v>5</v>
      </c>
      <c r="M28" s="15">
        <v>5</v>
      </c>
      <c r="N28" s="15">
        <f>SUM(F28:M28)</f>
        <v>40</v>
      </c>
      <c r="O28" s="92">
        <f t="shared" si="6"/>
        <v>5</v>
      </c>
      <c r="P28" s="40">
        <f t="shared" si="7"/>
        <v>1</v>
      </c>
      <c r="Q28" s="15"/>
      <c r="R28" s="15"/>
      <c r="S28" s="27"/>
    </row>
    <row r="29" s="32" customFormat="1" ht="18.75" spans="1:19">
      <c r="A29" s="112"/>
      <c r="B29" s="106">
        <v>27</v>
      </c>
      <c r="C29" s="15">
        <v>20212931</v>
      </c>
      <c r="D29" s="40" t="s">
        <v>354</v>
      </c>
      <c r="E29" s="40" t="s">
        <v>354</v>
      </c>
      <c r="F29" s="15">
        <v>4.8</v>
      </c>
      <c r="G29" s="15">
        <v>5</v>
      </c>
      <c r="H29" s="15">
        <v>5</v>
      </c>
      <c r="I29" s="15">
        <v>5</v>
      </c>
      <c r="J29" s="15">
        <v>5</v>
      </c>
      <c r="K29" s="15">
        <v>5</v>
      </c>
      <c r="L29" s="15">
        <v>5</v>
      </c>
      <c r="M29" s="15">
        <v>5</v>
      </c>
      <c r="N29" s="15">
        <f>SUM(F29:M29)</f>
        <v>39.8</v>
      </c>
      <c r="O29" s="92">
        <f t="shared" si="6"/>
        <v>4.975</v>
      </c>
      <c r="P29" s="40">
        <f t="shared" si="7"/>
        <v>8</v>
      </c>
      <c r="Q29" s="15"/>
      <c r="R29" s="15"/>
      <c r="S29" s="27"/>
    </row>
    <row r="30" s="32" customFormat="1" ht="18.75" spans="1:19">
      <c r="A30" s="112"/>
      <c r="B30" s="106">
        <v>28</v>
      </c>
      <c r="C30" s="15">
        <v>20212932</v>
      </c>
      <c r="D30" s="40" t="s">
        <v>354</v>
      </c>
      <c r="E30" s="40" t="s">
        <v>354</v>
      </c>
      <c r="F30" s="15">
        <v>5</v>
      </c>
      <c r="G30" s="15">
        <v>5</v>
      </c>
      <c r="H30" s="15">
        <v>5</v>
      </c>
      <c r="I30" s="15">
        <v>5</v>
      </c>
      <c r="J30" s="15">
        <v>5</v>
      </c>
      <c r="K30" s="15">
        <v>5</v>
      </c>
      <c r="L30" s="15" t="s">
        <v>354</v>
      </c>
      <c r="M30" s="15" t="s">
        <v>354</v>
      </c>
      <c r="N30" s="15">
        <f t="shared" ref="N30:N39" si="8">SUM(F30:M30)</f>
        <v>30</v>
      </c>
      <c r="O30" s="92">
        <f t="shared" si="6"/>
        <v>5</v>
      </c>
      <c r="P30" s="40">
        <f t="shared" si="7"/>
        <v>1</v>
      </c>
      <c r="Q30" s="15" t="s">
        <v>367</v>
      </c>
      <c r="R30" s="15"/>
      <c r="S30" s="27"/>
    </row>
    <row r="31" s="32" customFormat="1" ht="18.75" spans="1:19">
      <c r="A31" s="112"/>
      <c r="B31" s="106">
        <v>29</v>
      </c>
      <c r="C31" s="15">
        <v>20212933</v>
      </c>
      <c r="D31" s="40" t="s">
        <v>354</v>
      </c>
      <c r="E31" s="40" t="s">
        <v>354</v>
      </c>
      <c r="F31" s="15">
        <v>5</v>
      </c>
      <c r="G31" s="15">
        <v>5</v>
      </c>
      <c r="H31" s="15">
        <v>4.6</v>
      </c>
      <c r="I31" s="15">
        <v>5</v>
      </c>
      <c r="J31" s="15">
        <v>5</v>
      </c>
      <c r="K31" s="15">
        <v>5</v>
      </c>
      <c r="L31" s="15">
        <v>4.6</v>
      </c>
      <c r="M31" s="15">
        <v>5</v>
      </c>
      <c r="N31" s="15">
        <f t="shared" si="8"/>
        <v>39.2</v>
      </c>
      <c r="O31" s="92">
        <f t="shared" si="6"/>
        <v>4.9</v>
      </c>
      <c r="P31" s="40">
        <f t="shared" si="7"/>
        <v>13</v>
      </c>
      <c r="Q31" s="15"/>
      <c r="R31" s="15"/>
      <c r="S31" s="27"/>
    </row>
    <row r="32" s="32" customFormat="1" ht="18.75" spans="1:19">
      <c r="A32" s="112"/>
      <c r="B32" s="106">
        <v>30</v>
      </c>
      <c r="C32" s="15">
        <v>20213031</v>
      </c>
      <c r="D32" s="40" t="s">
        <v>354</v>
      </c>
      <c r="E32" s="40" t="s">
        <v>354</v>
      </c>
      <c r="F32" s="15">
        <v>4.8</v>
      </c>
      <c r="G32" s="15">
        <v>5</v>
      </c>
      <c r="H32" s="15">
        <v>5</v>
      </c>
      <c r="I32" s="15">
        <v>5</v>
      </c>
      <c r="J32" s="15">
        <v>5</v>
      </c>
      <c r="K32" s="15">
        <v>5</v>
      </c>
      <c r="L32" s="15">
        <v>5</v>
      </c>
      <c r="M32" s="15">
        <v>4.8</v>
      </c>
      <c r="N32" s="15">
        <f t="shared" si="8"/>
        <v>39.6</v>
      </c>
      <c r="O32" s="92">
        <f t="shared" si="6"/>
        <v>4.95</v>
      </c>
      <c r="P32" s="40">
        <f t="shared" si="7"/>
        <v>12</v>
      </c>
      <c r="Q32" s="15"/>
      <c r="R32" s="11" t="s">
        <v>368</v>
      </c>
      <c r="S32" s="27"/>
    </row>
    <row r="33" s="32" customFormat="1" ht="18.75" spans="1:19">
      <c r="A33" s="112"/>
      <c r="B33" s="106">
        <v>31</v>
      </c>
      <c r="C33" s="15">
        <v>20213032</v>
      </c>
      <c r="D33" s="40" t="s">
        <v>354</v>
      </c>
      <c r="E33" s="40" t="s">
        <v>354</v>
      </c>
      <c r="F33" s="15">
        <v>5</v>
      </c>
      <c r="G33" s="15">
        <v>5</v>
      </c>
      <c r="H33" s="15">
        <v>5</v>
      </c>
      <c r="I33" s="15">
        <v>5</v>
      </c>
      <c r="J33" s="15">
        <v>5</v>
      </c>
      <c r="K33" s="15">
        <v>5</v>
      </c>
      <c r="L33" s="15">
        <v>5</v>
      </c>
      <c r="M33" s="15">
        <v>5</v>
      </c>
      <c r="N33" s="15">
        <f t="shared" si="8"/>
        <v>40</v>
      </c>
      <c r="O33" s="92">
        <f t="shared" si="6"/>
        <v>5</v>
      </c>
      <c r="P33" s="40">
        <f t="shared" si="7"/>
        <v>1</v>
      </c>
      <c r="Q33" s="15"/>
      <c r="R33" s="15"/>
      <c r="S33" s="27"/>
    </row>
    <row r="34" s="32" customFormat="1" ht="18.75" spans="1:19">
      <c r="A34" s="112"/>
      <c r="B34" s="106">
        <v>32</v>
      </c>
      <c r="C34" s="15">
        <v>20213033</v>
      </c>
      <c r="D34" s="40" t="s">
        <v>354</v>
      </c>
      <c r="E34" s="40" t="s">
        <v>354</v>
      </c>
      <c r="F34" s="15" t="s">
        <v>354</v>
      </c>
      <c r="G34" s="15" t="s">
        <v>354</v>
      </c>
      <c r="H34" s="15">
        <v>5</v>
      </c>
      <c r="I34" s="15">
        <v>5</v>
      </c>
      <c r="J34" s="15" t="s">
        <v>354</v>
      </c>
      <c r="K34" s="15" t="s">
        <v>354</v>
      </c>
      <c r="L34" s="15" t="s">
        <v>354</v>
      </c>
      <c r="M34" s="15" t="s">
        <v>354</v>
      </c>
      <c r="N34" s="15">
        <f t="shared" si="8"/>
        <v>10</v>
      </c>
      <c r="O34" s="92">
        <f t="shared" si="6"/>
        <v>5</v>
      </c>
      <c r="P34" s="40">
        <f t="shared" si="7"/>
        <v>1</v>
      </c>
      <c r="Q34" s="15" t="s">
        <v>369</v>
      </c>
      <c r="R34" s="15"/>
      <c r="S34" s="27"/>
    </row>
    <row r="35" s="32" customFormat="1" ht="18.75" spans="1:19">
      <c r="A35" s="112"/>
      <c r="B35" s="106">
        <v>33</v>
      </c>
      <c r="C35" s="15">
        <v>20213631</v>
      </c>
      <c r="D35" s="40" t="s">
        <v>354</v>
      </c>
      <c r="E35" s="40" t="s">
        <v>354</v>
      </c>
      <c r="F35" s="15">
        <v>5</v>
      </c>
      <c r="G35" s="15">
        <v>5</v>
      </c>
      <c r="H35" s="15">
        <v>4.8</v>
      </c>
      <c r="I35" s="15">
        <v>5</v>
      </c>
      <c r="J35" s="15">
        <v>5</v>
      </c>
      <c r="K35" s="15">
        <v>5</v>
      </c>
      <c r="L35" s="15" t="s">
        <v>354</v>
      </c>
      <c r="M35" s="15" t="s">
        <v>354</v>
      </c>
      <c r="N35" s="15">
        <f t="shared" si="8"/>
        <v>29.8</v>
      </c>
      <c r="O35" s="92">
        <f t="shared" si="6"/>
        <v>4.96666666666667</v>
      </c>
      <c r="P35" s="40">
        <f t="shared" si="7"/>
        <v>9</v>
      </c>
      <c r="Q35" s="15" t="s">
        <v>370</v>
      </c>
      <c r="R35" s="15"/>
      <c r="S35" s="27"/>
    </row>
    <row r="36" s="32" customFormat="1" ht="18.75" spans="1:19">
      <c r="A36" s="112"/>
      <c r="B36" s="106">
        <v>34</v>
      </c>
      <c r="C36" s="15">
        <v>20213632</v>
      </c>
      <c r="D36" s="40" t="s">
        <v>354</v>
      </c>
      <c r="E36" s="40" t="s">
        <v>354</v>
      </c>
      <c r="F36" s="15">
        <v>5</v>
      </c>
      <c r="G36" s="15">
        <v>5</v>
      </c>
      <c r="H36" s="15">
        <v>4.6</v>
      </c>
      <c r="I36" s="15">
        <v>5</v>
      </c>
      <c r="J36" s="15">
        <v>5</v>
      </c>
      <c r="K36" s="15">
        <v>5</v>
      </c>
      <c r="L36" s="15">
        <v>5</v>
      </c>
      <c r="M36" s="15">
        <v>5</v>
      </c>
      <c r="N36" s="15">
        <f t="shared" si="8"/>
        <v>39.6</v>
      </c>
      <c r="O36" s="92">
        <f t="shared" si="6"/>
        <v>4.95</v>
      </c>
      <c r="P36" s="40">
        <f t="shared" si="7"/>
        <v>11</v>
      </c>
      <c r="Q36" s="110"/>
      <c r="R36" s="15"/>
      <c r="S36" s="27"/>
    </row>
    <row r="37" s="32" customFormat="1" ht="18.75" spans="1:19">
      <c r="A37" s="112"/>
      <c r="B37" s="106">
        <v>35</v>
      </c>
      <c r="C37" s="15">
        <v>20213633</v>
      </c>
      <c r="D37" s="40" t="s">
        <v>354</v>
      </c>
      <c r="E37" s="40" t="s">
        <v>354</v>
      </c>
      <c r="F37" s="15">
        <v>5</v>
      </c>
      <c r="G37" s="15">
        <v>5</v>
      </c>
      <c r="H37" s="15">
        <v>5</v>
      </c>
      <c r="I37" s="15">
        <v>5</v>
      </c>
      <c r="J37" s="15">
        <v>5</v>
      </c>
      <c r="K37" s="15">
        <v>4.8</v>
      </c>
      <c r="L37" s="15" t="s">
        <v>354</v>
      </c>
      <c r="M37" s="15" t="s">
        <v>354</v>
      </c>
      <c r="N37" s="15">
        <f t="shared" si="8"/>
        <v>29.8</v>
      </c>
      <c r="O37" s="92">
        <f t="shared" si="6"/>
        <v>4.96666666666667</v>
      </c>
      <c r="P37" s="40">
        <f t="shared" si="7"/>
        <v>9</v>
      </c>
      <c r="Q37" s="15"/>
      <c r="R37" s="121" t="s">
        <v>371</v>
      </c>
      <c r="S37" s="27"/>
    </row>
    <row r="38" s="32" customFormat="1" ht="18.75" spans="1:19">
      <c r="A38" s="112"/>
      <c r="B38" s="106">
        <v>36</v>
      </c>
      <c r="C38" s="15">
        <v>20213634</v>
      </c>
      <c r="D38" s="40" t="s">
        <v>354</v>
      </c>
      <c r="E38" s="40" t="s">
        <v>354</v>
      </c>
      <c r="F38" s="15">
        <v>5</v>
      </c>
      <c r="G38" s="15">
        <v>5</v>
      </c>
      <c r="H38" s="15" t="s">
        <v>354</v>
      </c>
      <c r="I38" s="15" t="s">
        <v>354</v>
      </c>
      <c r="J38" s="15">
        <v>5</v>
      </c>
      <c r="K38" s="15">
        <v>5</v>
      </c>
      <c r="L38" s="15" t="s">
        <v>354</v>
      </c>
      <c r="M38" s="15" t="s">
        <v>354</v>
      </c>
      <c r="N38" s="15">
        <f t="shared" si="8"/>
        <v>20</v>
      </c>
      <c r="O38" s="92">
        <f t="shared" si="6"/>
        <v>5</v>
      </c>
      <c r="P38" s="40">
        <f t="shared" si="7"/>
        <v>1</v>
      </c>
      <c r="Q38" s="15" t="s">
        <v>372</v>
      </c>
      <c r="R38" s="15"/>
      <c r="S38" s="27"/>
    </row>
    <row r="39" s="32" customFormat="1" ht="14.25" customHeight="1" spans="1:19">
      <c r="A39" s="112"/>
      <c r="B39" s="106">
        <v>37</v>
      </c>
      <c r="C39" s="15">
        <v>20213635</v>
      </c>
      <c r="D39" s="40" t="s">
        <v>354</v>
      </c>
      <c r="E39" s="40" t="s">
        <v>354</v>
      </c>
      <c r="F39" s="15">
        <v>5</v>
      </c>
      <c r="G39" s="15">
        <v>4</v>
      </c>
      <c r="H39" s="15">
        <v>4.8</v>
      </c>
      <c r="I39" s="15">
        <v>5</v>
      </c>
      <c r="J39" s="15">
        <v>5</v>
      </c>
      <c r="K39" s="15">
        <v>4</v>
      </c>
      <c r="L39" s="15">
        <v>4.8</v>
      </c>
      <c r="M39" s="15">
        <v>5</v>
      </c>
      <c r="N39" s="15">
        <f t="shared" si="8"/>
        <v>37.6</v>
      </c>
      <c r="O39" s="92">
        <f t="shared" si="6"/>
        <v>4.7</v>
      </c>
      <c r="P39" s="40">
        <f t="shared" si="7"/>
        <v>14</v>
      </c>
      <c r="Q39" s="15"/>
      <c r="R39" s="15" t="s">
        <v>373</v>
      </c>
      <c r="S39" s="27"/>
    </row>
    <row r="40" s="32" customFormat="1" ht="18.75" spans="1:19">
      <c r="A40" s="106" t="s">
        <v>5</v>
      </c>
      <c r="B40" s="112">
        <v>38</v>
      </c>
      <c r="C40" s="40">
        <v>20212331</v>
      </c>
      <c r="D40" s="40" t="s">
        <v>354</v>
      </c>
      <c r="E40" s="40" t="s">
        <v>354</v>
      </c>
      <c r="F40" s="40" t="s">
        <v>354</v>
      </c>
      <c r="G40" s="40" t="s">
        <v>354</v>
      </c>
      <c r="H40" s="18" t="s">
        <v>354</v>
      </c>
      <c r="I40" s="18" t="s">
        <v>354</v>
      </c>
      <c r="J40" s="18" t="s">
        <v>354</v>
      </c>
      <c r="K40" s="18" t="s">
        <v>354</v>
      </c>
      <c r="L40" s="40" t="s">
        <v>354</v>
      </c>
      <c r="M40" s="40" t="s">
        <v>354</v>
      </c>
      <c r="N40" s="40" t="s">
        <v>354</v>
      </c>
      <c r="O40" s="40" t="s">
        <v>354</v>
      </c>
      <c r="P40" s="40" t="s">
        <v>354</v>
      </c>
      <c r="Q40" s="40"/>
      <c r="R40" s="40"/>
      <c r="S40" s="27"/>
    </row>
    <row r="41" s="32" customFormat="1" ht="18.75" spans="1:19">
      <c r="A41" s="13"/>
      <c r="B41" s="112">
        <v>39</v>
      </c>
      <c r="C41" s="107">
        <v>20212332</v>
      </c>
      <c r="D41" s="40" t="s">
        <v>354</v>
      </c>
      <c r="E41" s="40" t="s">
        <v>354</v>
      </c>
      <c r="F41" s="40" t="s">
        <v>354</v>
      </c>
      <c r="G41" s="40" t="s">
        <v>354</v>
      </c>
      <c r="H41" s="18" t="s">
        <v>354</v>
      </c>
      <c r="I41" s="18" t="s">
        <v>354</v>
      </c>
      <c r="J41" s="18" t="s">
        <v>354</v>
      </c>
      <c r="K41" s="18" t="s">
        <v>354</v>
      </c>
      <c r="L41" s="40" t="s">
        <v>354</v>
      </c>
      <c r="M41" s="40" t="s">
        <v>354</v>
      </c>
      <c r="N41" s="40" t="s">
        <v>354</v>
      </c>
      <c r="O41" s="40" t="s">
        <v>354</v>
      </c>
      <c r="P41" s="40" t="s">
        <v>354</v>
      </c>
      <c r="Q41" s="40"/>
      <c r="R41" s="40"/>
      <c r="S41" s="27"/>
    </row>
    <row r="42" s="32" customFormat="1" ht="18.75" spans="1:19">
      <c r="A42" s="48"/>
      <c r="B42" s="112">
        <v>40</v>
      </c>
      <c r="C42" s="107">
        <v>20212333</v>
      </c>
      <c r="D42" s="40" t="s">
        <v>354</v>
      </c>
      <c r="E42" s="40" t="s">
        <v>354</v>
      </c>
      <c r="F42" s="40" t="s">
        <v>354</v>
      </c>
      <c r="G42" s="40" t="s">
        <v>354</v>
      </c>
      <c r="H42" s="18" t="s">
        <v>354</v>
      </c>
      <c r="I42" s="18" t="s">
        <v>354</v>
      </c>
      <c r="J42" s="18" t="s">
        <v>354</v>
      </c>
      <c r="K42" s="18" t="s">
        <v>354</v>
      </c>
      <c r="L42" s="40" t="s">
        <v>354</v>
      </c>
      <c r="M42" s="40" t="s">
        <v>354</v>
      </c>
      <c r="N42" s="40" t="s">
        <v>354</v>
      </c>
      <c r="O42" s="40" t="s">
        <v>354</v>
      </c>
      <c r="P42" s="40" t="s">
        <v>354</v>
      </c>
      <c r="Q42" s="40"/>
      <c r="R42" s="40"/>
      <c r="S42" s="27"/>
    </row>
  </sheetData>
  <mergeCells count="5">
    <mergeCell ref="A1:R1"/>
    <mergeCell ref="A3:A11"/>
    <mergeCell ref="A12:A25"/>
    <mergeCell ref="A26:A39"/>
    <mergeCell ref="A40:A42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4"/>
  <sheetViews>
    <sheetView workbookViewId="0">
      <selection activeCell="G66" sqref="G66"/>
    </sheetView>
  </sheetViews>
  <sheetFormatPr defaultColWidth="9" defaultRowHeight="13.5" outlineLevelCol="5"/>
  <cols>
    <col min="1" max="1" width="21.6333333333333" customWidth="1"/>
    <col min="2" max="2" width="24.6333333333333" customWidth="1"/>
    <col min="3" max="3" width="23.1833333333333" customWidth="1"/>
    <col min="4" max="4" width="24.6333333333333" customWidth="1"/>
    <col min="5" max="5" width="20.45" customWidth="1"/>
  </cols>
  <sheetData>
    <row r="1" ht="22.5" spans="1:6">
      <c r="A1" s="33" t="s">
        <v>374</v>
      </c>
      <c r="B1" s="33"/>
      <c r="C1" s="33"/>
      <c r="D1" s="33"/>
      <c r="E1" s="33"/>
      <c r="F1" s="68"/>
    </row>
    <row r="2" ht="20.25" spans="1:6">
      <c r="A2" s="34" t="s">
        <v>19</v>
      </c>
      <c r="B2" s="63" t="s">
        <v>375</v>
      </c>
      <c r="C2" s="63" t="s">
        <v>31</v>
      </c>
      <c r="D2" s="61" t="s">
        <v>376</v>
      </c>
      <c r="E2" s="63" t="s">
        <v>33</v>
      </c>
      <c r="F2" s="68"/>
    </row>
    <row r="3" ht="17.5" customHeight="1" spans="1:6">
      <c r="A3" s="79" t="s">
        <v>2</v>
      </c>
      <c r="B3" s="80">
        <v>20212131</v>
      </c>
      <c r="C3" s="40" t="s">
        <v>377</v>
      </c>
      <c r="D3" s="81" t="s">
        <v>378</v>
      </c>
      <c r="E3" s="40">
        <v>2</v>
      </c>
      <c r="F3" s="68"/>
    </row>
    <row r="4" ht="17.5" customHeight="1" spans="1:6">
      <c r="A4" s="82"/>
      <c r="B4" s="83"/>
      <c r="C4" s="40" t="s">
        <v>379</v>
      </c>
      <c r="D4" s="81" t="s">
        <v>378</v>
      </c>
      <c r="E4" s="40">
        <v>2</v>
      </c>
      <c r="F4" s="68"/>
    </row>
    <row r="5" ht="17.5" customHeight="1" spans="1:6">
      <c r="A5" s="82"/>
      <c r="B5" s="46">
        <v>20212132</v>
      </c>
      <c r="C5" s="40" t="s">
        <v>380</v>
      </c>
      <c r="D5" s="81" t="s">
        <v>381</v>
      </c>
      <c r="E5" s="40">
        <v>2</v>
      </c>
      <c r="F5" s="68"/>
    </row>
    <row r="6" ht="17.5" customHeight="1" spans="1:6">
      <c r="A6" s="82"/>
      <c r="B6" s="84"/>
      <c r="C6" s="40" t="s">
        <v>382</v>
      </c>
      <c r="D6" s="81" t="s">
        <v>381</v>
      </c>
      <c r="E6" s="40">
        <v>2</v>
      </c>
      <c r="F6" s="68"/>
    </row>
    <row r="7" ht="17.5" customHeight="1" spans="1:6">
      <c r="A7" s="82"/>
      <c r="B7" s="84"/>
      <c r="C7" s="40" t="s">
        <v>118</v>
      </c>
      <c r="D7" s="81" t="s">
        <v>381</v>
      </c>
      <c r="E7" s="46">
        <v>4</v>
      </c>
      <c r="F7" s="68"/>
    </row>
    <row r="8" ht="17.5" customHeight="1" spans="1:6">
      <c r="A8" s="82"/>
      <c r="B8" s="84"/>
      <c r="C8" s="40"/>
      <c r="D8" s="81" t="s">
        <v>383</v>
      </c>
      <c r="E8" s="84"/>
      <c r="F8" s="68"/>
    </row>
    <row r="9" ht="17.5" customHeight="1" spans="1:6">
      <c r="A9" s="82"/>
      <c r="B9" s="84"/>
      <c r="C9" s="40"/>
      <c r="D9" s="81" t="s">
        <v>384</v>
      </c>
      <c r="E9" s="84"/>
      <c r="F9" s="68"/>
    </row>
    <row r="10" ht="17.5" customHeight="1" spans="1:6">
      <c r="A10" s="82"/>
      <c r="B10" s="84"/>
      <c r="C10" s="40"/>
      <c r="D10" s="81" t="s">
        <v>378</v>
      </c>
      <c r="E10" s="85"/>
      <c r="F10" s="68"/>
    </row>
    <row r="11" ht="17.5" customHeight="1" spans="1:6">
      <c r="A11" s="82"/>
      <c r="B11" s="84"/>
      <c r="C11" s="40" t="s">
        <v>124</v>
      </c>
      <c r="D11" s="81" t="s">
        <v>378</v>
      </c>
      <c r="E11" s="40">
        <v>2</v>
      </c>
      <c r="F11" s="68"/>
    </row>
    <row r="12" ht="17.5" customHeight="1" spans="1:6">
      <c r="A12" s="82"/>
      <c r="B12" s="84"/>
      <c r="C12" s="40" t="s">
        <v>385</v>
      </c>
      <c r="D12" s="81" t="s">
        <v>378</v>
      </c>
      <c r="E12" s="40">
        <v>2</v>
      </c>
      <c r="F12" s="68"/>
    </row>
    <row r="13" ht="17.5" customHeight="1" spans="1:6">
      <c r="A13" s="82"/>
      <c r="B13" s="84"/>
      <c r="C13" s="40" t="s">
        <v>380</v>
      </c>
      <c r="D13" s="81" t="s">
        <v>378</v>
      </c>
      <c r="E13" s="40">
        <v>2</v>
      </c>
      <c r="F13" s="68"/>
    </row>
    <row r="14" ht="17.5" customHeight="1" spans="1:6">
      <c r="A14" s="82"/>
      <c r="B14" s="84"/>
      <c r="C14" s="40" t="s">
        <v>386</v>
      </c>
      <c r="D14" s="81" t="s">
        <v>378</v>
      </c>
      <c r="E14" s="40">
        <v>2</v>
      </c>
      <c r="F14" s="68"/>
    </row>
    <row r="15" ht="17.5" customHeight="1" spans="1:6">
      <c r="A15" s="82"/>
      <c r="B15" s="84"/>
      <c r="C15" s="40" t="s">
        <v>387</v>
      </c>
      <c r="D15" s="81" t="s">
        <v>378</v>
      </c>
      <c r="E15" s="40">
        <v>2</v>
      </c>
      <c r="F15" s="68"/>
    </row>
    <row r="16" ht="17.5" customHeight="1" spans="1:6">
      <c r="A16" s="82"/>
      <c r="B16" s="85"/>
      <c r="C16" s="40" t="s">
        <v>388</v>
      </c>
      <c r="D16" s="81" t="s">
        <v>378</v>
      </c>
      <c r="E16" s="40">
        <v>2</v>
      </c>
      <c r="F16" s="68"/>
    </row>
    <row r="17" ht="17.5" customHeight="1" spans="1:6">
      <c r="A17" s="82"/>
      <c r="B17" s="46">
        <v>20212134</v>
      </c>
      <c r="C17" s="46" t="s">
        <v>125</v>
      </c>
      <c r="D17" s="81" t="s">
        <v>381</v>
      </c>
      <c r="E17" s="46">
        <v>6</v>
      </c>
      <c r="F17" s="68"/>
    </row>
    <row r="18" ht="17.5" customHeight="1" spans="1:6">
      <c r="A18" s="82"/>
      <c r="B18" s="84"/>
      <c r="C18" s="84"/>
      <c r="D18" s="81" t="s">
        <v>383</v>
      </c>
      <c r="E18" s="84"/>
      <c r="F18" s="68"/>
    </row>
    <row r="19" ht="17.5" customHeight="1" spans="1:6">
      <c r="A19" s="82"/>
      <c r="B19" s="84"/>
      <c r="C19" s="85"/>
      <c r="D19" s="81" t="s">
        <v>384</v>
      </c>
      <c r="E19" s="85"/>
      <c r="F19" s="68"/>
    </row>
    <row r="20" ht="17.5" customHeight="1" spans="1:6">
      <c r="A20" s="82"/>
      <c r="B20" s="84"/>
      <c r="C20" s="40" t="s">
        <v>389</v>
      </c>
      <c r="D20" s="81" t="s">
        <v>383</v>
      </c>
      <c r="E20" s="40">
        <v>2</v>
      </c>
      <c r="F20" s="68"/>
    </row>
    <row r="21" ht="17.5" customHeight="1" spans="1:6">
      <c r="A21" s="82"/>
      <c r="B21" s="85"/>
      <c r="C21" s="40" t="s">
        <v>390</v>
      </c>
      <c r="D21" s="81" t="s">
        <v>383</v>
      </c>
      <c r="E21" s="40">
        <v>2</v>
      </c>
      <c r="F21" s="68"/>
    </row>
    <row r="22" ht="17.5" customHeight="1" spans="1:6">
      <c r="A22" s="82"/>
      <c r="B22" s="46">
        <v>20212135</v>
      </c>
      <c r="C22" s="40" t="s">
        <v>391</v>
      </c>
      <c r="D22" s="81" t="s">
        <v>381</v>
      </c>
      <c r="E22" s="46">
        <v>4</v>
      </c>
      <c r="F22" s="68"/>
    </row>
    <row r="23" ht="17.5" customHeight="1" spans="1:6">
      <c r="A23" s="82"/>
      <c r="B23" s="85"/>
      <c r="C23" s="40" t="s">
        <v>392</v>
      </c>
      <c r="D23" s="81" t="s">
        <v>383</v>
      </c>
      <c r="E23" s="85"/>
      <c r="F23" s="68"/>
    </row>
    <row r="24" ht="17.5" customHeight="1" spans="1:6">
      <c r="A24" s="82"/>
      <c r="B24" s="46">
        <v>20212136</v>
      </c>
      <c r="C24" s="46" t="s">
        <v>393</v>
      </c>
      <c r="D24" s="81" t="s">
        <v>381</v>
      </c>
      <c r="E24" s="46">
        <v>8</v>
      </c>
      <c r="F24" s="68"/>
    </row>
    <row r="25" ht="17.5" customHeight="1" spans="1:6">
      <c r="A25" s="82"/>
      <c r="B25" s="84"/>
      <c r="C25" s="84"/>
      <c r="D25" s="81" t="s">
        <v>383</v>
      </c>
      <c r="E25" s="84"/>
      <c r="F25" s="68"/>
    </row>
    <row r="26" ht="17.5" customHeight="1" spans="1:6">
      <c r="A26" s="82"/>
      <c r="B26" s="84"/>
      <c r="C26" s="84"/>
      <c r="D26" s="81" t="s">
        <v>384</v>
      </c>
      <c r="E26" s="84"/>
      <c r="F26" s="68"/>
    </row>
    <row r="27" ht="17.5" customHeight="1" spans="1:6">
      <c r="A27" s="82"/>
      <c r="B27" s="85"/>
      <c r="C27" s="85"/>
      <c r="D27" s="81" t="s">
        <v>378</v>
      </c>
      <c r="E27" s="85"/>
      <c r="F27" s="68"/>
    </row>
    <row r="28" ht="17.5" customHeight="1" spans="1:6">
      <c r="A28" s="82"/>
      <c r="B28" s="46">
        <v>20212137</v>
      </c>
      <c r="C28" s="40" t="s">
        <v>394</v>
      </c>
      <c r="D28" s="81" t="s">
        <v>381</v>
      </c>
      <c r="E28" s="40">
        <v>2</v>
      </c>
      <c r="F28" s="68"/>
    </row>
    <row r="29" ht="17.5" customHeight="1" spans="1:6">
      <c r="A29" s="82"/>
      <c r="B29" s="84"/>
      <c r="C29" s="40" t="s">
        <v>395</v>
      </c>
      <c r="D29" s="81" t="s">
        <v>381</v>
      </c>
      <c r="E29" s="40">
        <v>2</v>
      </c>
      <c r="F29" s="68"/>
    </row>
    <row r="30" ht="17.5" customHeight="1" spans="1:6">
      <c r="A30" s="82"/>
      <c r="B30" s="84"/>
      <c r="C30" s="40" t="s">
        <v>396</v>
      </c>
      <c r="D30" s="81" t="s">
        <v>383</v>
      </c>
      <c r="E30" s="40">
        <v>2</v>
      </c>
      <c r="F30" s="68"/>
    </row>
    <row r="31" ht="17.5" customHeight="1" spans="1:6">
      <c r="A31" s="82"/>
      <c r="B31" s="84"/>
      <c r="C31" s="40" t="s">
        <v>397</v>
      </c>
      <c r="D31" s="81" t="s">
        <v>383</v>
      </c>
      <c r="E31" s="40">
        <v>2</v>
      </c>
      <c r="F31" s="68"/>
    </row>
    <row r="32" ht="17.5" customHeight="1" spans="1:6">
      <c r="A32" s="82"/>
      <c r="B32" s="85"/>
      <c r="C32" s="40" t="s">
        <v>398</v>
      </c>
      <c r="D32" s="81" t="s">
        <v>383</v>
      </c>
      <c r="E32" s="40">
        <v>2</v>
      </c>
      <c r="F32" s="68"/>
    </row>
    <row r="33" ht="17.5" customHeight="1" spans="1:6">
      <c r="A33" s="82"/>
      <c r="B33" s="46">
        <v>20212138</v>
      </c>
      <c r="C33" s="46" t="s">
        <v>130</v>
      </c>
      <c r="D33" s="81" t="s">
        <v>381</v>
      </c>
      <c r="E33" s="46">
        <v>6</v>
      </c>
      <c r="F33" s="68"/>
    </row>
    <row r="34" ht="17.5" customHeight="1" spans="1:6">
      <c r="A34" s="82"/>
      <c r="B34" s="84"/>
      <c r="C34" s="84"/>
      <c r="D34" s="81" t="s">
        <v>383</v>
      </c>
      <c r="E34" s="84"/>
      <c r="F34" s="68"/>
    </row>
    <row r="35" ht="17.5" customHeight="1" spans="1:6">
      <c r="A35" s="82"/>
      <c r="B35" s="85"/>
      <c r="C35" s="85"/>
      <c r="D35" s="81" t="s">
        <v>384</v>
      </c>
      <c r="E35" s="85"/>
      <c r="F35" s="68"/>
    </row>
    <row r="36" ht="17.5" customHeight="1" spans="1:6">
      <c r="A36" s="82"/>
      <c r="B36" s="46">
        <v>20213131</v>
      </c>
      <c r="C36" s="40" t="s">
        <v>399</v>
      </c>
      <c r="D36" s="81" t="s">
        <v>381</v>
      </c>
      <c r="E36" s="40">
        <v>2</v>
      </c>
      <c r="F36" s="68"/>
    </row>
    <row r="37" ht="17.5" customHeight="1" spans="1:6">
      <c r="A37" s="82"/>
      <c r="B37" s="84"/>
      <c r="C37" s="46" t="s">
        <v>144</v>
      </c>
      <c r="D37" s="81" t="s">
        <v>381</v>
      </c>
      <c r="E37" s="46">
        <v>6</v>
      </c>
      <c r="F37" s="68"/>
    </row>
    <row r="38" ht="17.5" customHeight="1" spans="1:6">
      <c r="A38" s="82"/>
      <c r="B38" s="84"/>
      <c r="C38" s="84"/>
      <c r="D38" s="81" t="s">
        <v>383</v>
      </c>
      <c r="E38" s="84"/>
      <c r="F38" s="68"/>
    </row>
    <row r="39" ht="17.5" customHeight="1" spans="1:6">
      <c r="A39" s="82"/>
      <c r="B39" s="84"/>
      <c r="C39" s="85"/>
      <c r="D39" s="81" t="s">
        <v>384</v>
      </c>
      <c r="E39" s="85"/>
      <c r="F39" s="68"/>
    </row>
    <row r="40" ht="17.5" customHeight="1" spans="1:6">
      <c r="A40" s="82"/>
      <c r="B40" s="84"/>
      <c r="C40" s="46" t="s">
        <v>139</v>
      </c>
      <c r="D40" s="81" t="s">
        <v>381</v>
      </c>
      <c r="E40" s="46">
        <v>4</v>
      </c>
      <c r="F40" s="68"/>
    </row>
    <row r="41" ht="17.5" customHeight="1" spans="1:6">
      <c r="A41" s="82"/>
      <c r="B41" s="84"/>
      <c r="C41" s="85"/>
      <c r="D41" s="81" t="s">
        <v>383</v>
      </c>
      <c r="E41" s="85"/>
      <c r="F41" s="68"/>
    </row>
    <row r="42" ht="17.5" customHeight="1" spans="1:6">
      <c r="A42" s="82"/>
      <c r="B42" s="84"/>
      <c r="C42" s="46" t="s">
        <v>141</v>
      </c>
      <c r="D42" s="81" t="s">
        <v>381</v>
      </c>
      <c r="E42" s="46">
        <v>6</v>
      </c>
      <c r="F42" s="68"/>
    </row>
    <row r="43" ht="17.5" customHeight="1" spans="1:6">
      <c r="A43" s="82"/>
      <c r="B43" s="84"/>
      <c r="C43" s="84"/>
      <c r="D43" s="81" t="s">
        <v>383</v>
      </c>
      <c r="E43" s="84"/>
      <c r="F43" s="68"/>
    </row>
    <row r="44" ht="17.5" customHeight="1" spans="1:6">
      <c r="A44" s="82"/>
      <c r="B44" s="84"/>
      <c r="C44" s="85"/>
      <c r="D44" s="81" t="s">
        <v>384</v>
      </c>
      <c r="E44" s="85"/>
      <c r="F44" s="68"/>
    </row>
    <row r="45" ht="17.5" customHeight="1" spans="1:6">
      <c r="A45" s="82"/>
      <c r="B45" s="84"/>
      <c r="C45" s="86" t="s">
        <v>400</v>
      </c>
      <c r="D45" s="81" t="s">
        <v>381</v>
      </c>
      <c r="E45" s="46">
        <v>4</v>
      </c>
      <c r="F45" s="68"/>
    </row>
    <row r="46" ht="17.5" customHeight="1" spans="1:6">
      <c r="A46" s="87"/>
      <c r="B46" s="85"/>
      <c r="C46" s="88"/>
      <c r="D46" s="81" t="s">
        <v>383</v>
      </c>
      <c r="E46" s="85"/>
      <c r="F46" s="68"/>
    </row>
    <row r="47" ht="18.75" spans="1:6">
      <c r="A47" s="35" t="s">
        <v>3</v>
      </c>
      <c r="B47" s="40">
        <v>20212434</v>
      </c>
      <c r="C47" s="40" t="s">
        <v>401</v>
      </c>
      <c r="D47" s="40">
        <v>3.7</v>
      </c>
      <c r="E47" s="40">
        <v>2</v>
      </c>
      <c r="F47" s="68"/>
    </row>
    <row r="48" ht="18.75" spans="1:6">
      <c r="A48" s="89"/>
      <c r="B48" s="40">
        <v>20212633</v>
      </c>
      <c r="C48" s="40" t="s">
        <v>239</v>
      </c>
      <c r="D48" s="40">
        <v>3.7</v>
      </c>
      <c r="E48" s="40">
        <v>2</v>
      </c>
      <c r="F48" s="68"/>
    </row>
    <row r="49" ht="18.75" spans="1:6">
      <c r="A49" s="89"/>
      <c r="B49" s="40">
        <v>20212634</v>
      </c>
      <c r="C49" s="40" t="s">
        <v>402</v>
      </c>
      <c r="D49" s="40">
        <v>3.7</v>
      </c>
      <c r="E49" s="40">
        <v>2</v>
      </c>
      <c r="F49" s="68"/>
    </row>
    <row r="50" ht="18.75" spans="1:6">
      <c r="A50" s="89"/>
      <c r="B50" s="40">
        <v>20212631</v>
      </c>
      <c r="C50" s="40" t="s">
        <v>403</v>
      </c>
      <c r="D50" s="40">
        <v>3.8</v>
      </c>
      <c r="E50" s="40">
        <v>2</v>
      </c>
      <c r="F50" s="68"/>
    </row>
    <row r="51" ht="18.75" spans="1:6">
      <c r="A51" s="89"/>
      <c r="B51" s="40">
        <v>20212535</v>
      </c>
      <c r="C51" s="40" t="s">
        <v>247</v>
      </c>
      <c r="D51" s="40">
        <v>3.8</v>
      </c>
      <c r="E51" s="40">
        <v>2</v>
      </c>
      <c r="F51" s="68"/>
    </row>
    <row r="52" ht="18.75" spans="1:6">
      <c r="A52" s="89"/>
      <c r="B52" s="40">
        <v>20212631</v>
      </c>
      <c r="C52" s="40" t="s">
        <v>404</v>
      </c>
      <c r="D52" s="47">
        <v>3.1</v>
      </c>
      <c r="E52" s="40">
        <v>2</v>
      </c>
      <c r="F52" s="68"/>
    </row>
    <row r="53" ht="18.75" spans="1:6">
      <c r="A53" s="89"/>
      <c r="B53" s="40">
        <v>20212631</v>
      </c>
      <c r="C53" s="40" t="s">
        <v>405</v>
      </c>
      <c r="D53" s="47">
        <v>3.1</v>
      </c>
      <c r="E53" s="40">
        <v>2</v>
      </c>
      <c r="F53" s="68"/>
    </row>
    <row r="54" ht="18.75" spans="1:6">
      <c r="A54" s="89"/>
      <c r="B54" s="40">
        <v>20212631</v>
      </c>
      <c r="C54" s="40" t="s">
        <v>406</v>
      </c>
      <c r="D54" s="47">
        <v>3.1</v>
      </c>
      <c r="E54" s="40">
        <v>2</v>
      </c>
      <c r="F54" s="68"/>
    </row>
    <row r="55" ht="18.75" spans="1:6">
      <c r="A55" s="89"/>
      <c r="B55" s="40">
        <v>20212631</v>
      </c>
      <c r="C55" s="40" t="s">
        <v>232</v>
      </c>
      <c r="D55" s="47">
        <v>3.1</v>
      </c>
      <c r="E55" s="40">
        <v>2</v>
      </c>
      <c r="F55" s="68"/>
    </row>
    <row r="56" ht="18.75" spans="1:6">
      <c r="A56" s="89"/>
      <c r="B56" s="40">
        <v>20212631</v>
      </c>
      <c r="C56" s="40" t="s">
        <v>407</v>
      </c>
      <c r="D56" s="47">
        <v>3.1</v>
      </c>
      <c r="E56" s="40">
        <v>2</v>
      </c>
      <c r="F56" s="68"/>
    </row>
    <row r="57" ht="18.75" spans="1:6">
      <c r="A57" s="89"/>
      <c r="B57" s="40">
        <v>20212631</v>
      </c>
      <c r="C57" s="40" t="s">
        <v>235</v>
      </c>
      <c r="D57" s="47">
        <v>3.1</v>
      </c>
      <c r="E57" s="40">
        <v>2</v>
      </c>
      <c r="F57" s="68"/>
    </row>
    <row r="58" ht="18.75" spans="1:6">
      <c r="A58" s="89"/>
      <c r="B58" s="40">
        <v>20212431</v>
      </c>
      <c r="C58" s="40" t="s">
        <v>408</v>
      </c>
      <c r="D58" s="47">
        <v>3.1</v>
      </c>
      <c r="E58" s="40">
        <v>2</v>
      </c>
      <c r="F58" s="68"/>
    </row>
    <row r="59" ht="18.75" spans="1:6">
      <c r="A59" s="89"/>
      <c r="B59" s="40">
        <v>20212432</v>
      </c>
      <c r="C59" s="40" t="s">
        <v>409</v>
      </c>
      <c r="D59" s="47">
        <v>3.1</v>
      </c>
      <c r="E59" s="40">
        <v>2</v>
      </c>
      <c r="F59" s="68"/>
    </row>
    <row r="60" ht="18.75" spans="1:6">
      <c r="A60" s="90" t="s">
        <v>4</v>
      </c>
      <c r="B60" s="15">
        <v>20213031</v>
      </c>
      <c r="C60" s="15" t="s">
        <v>410</v>
      </c>
      <c r="D60" s="15">
        <v>3.7</v>
      </c>
      <c r="E60" s="15">
        <v>2</v>
      </c>
      <c r="F60" s="68"/>
    </row>
    <row r="61" ht="18.75" spans="1:6">
      <c r="A61" s="91"/>
      <c r="B61" s="15">
        <v>20213631</v>
      </c>
      <c r="C61" s="15" t="s">
        <v>411</v>
      </c>
      <c r="D61" s="15">
        <v>3.8</v>
      </c>
      <c r="E61" s="15">
        <v>2</v>
      </c>
      <c r="F61" s="68"/>
    </row>
    <row r="62" ht="18.75" spans="1:6">
      <c r="A62" s="91"/>
      <c r="B62" s="15">
        <v>20213632</v>
      </c>
      <c r="C62" s="15" t="s">
        <v>412</v>
      </c>
      <c r="D62" s="15">
        <v>3.8</v>
      </c>
      <c r="E62" s="15">
        <v>2</v>
      </c>
      <c r="F62" s="68"/>
    </row>
    <row r="63" ht="18.75" spans="1:6">
      <c r="A63" s="91"/>
      <c r="B63" s="15"/>
      <c r="C63" s="15" t="s">
        <v>413</v>
      </c>
      <c r="D63" s="15">
        <v>3.8</v>
      </c>
      <c r="E63" s="15">
        <v>2</v>
      </c>
      <c r="F63" s="68"/>
    </row>
    <row r="64" ht="18.75" spans="1:6">
      <c r="A64" s="91"/>
      <c r="B64" s="15">
        <v>20213635</v>
      </c>
      <c r="C64" s="15" t="s">
        <v>414</v>
      </c>
      <c r="D64" s="15">
        <v>3.8</v>
      </c>
      <c r="E64" s="15">
        <v>2</v>
      </c>
      <c r="F64" s="68"/>
    </row>
    <row r="65" ht="18.75" spans="1:6">
      <c r="A65" s="91"/>
      <c r="B65" s="15"/>
      <c r="C65" s="15" t="s">
        <v>415</v>
      </c>
      <c r="D65" s="92">
        <v>3.1</v>
      </c>
      <c r="E65" s="15">
        <v>2</v>
      </c>
      <c r="F65" s="68"/>
    </row>
    <row r="66" ht="18.75" spans="1:6">
      <c r="A66" s="91"/>
      <c r="B66" s="15">
        <v>20212933</v>
      </c>
      <c r="C66" s="15" t="s">
        <v>416</v>
      </c>
      <c r="D66" s="15">
        <v>3.8</v>
      </c>
      <c r="E66" s="15">
        <v>2</v>
      </c>
      <c r="F66" s="68"/>
    </row>
    <row r="67" ht="18.75" spans="1:6">
      <c r="A67" s="91"/>
      <c r="B67" s="15"/>
      <c r="C67" s="15" t="s">
        <v>417</v>
      </c>
      <c r="D67" s="15">
        <v>3.8</v>
      </c>
      <c r="E67" s="15">
        <v>2</v>
      </c>
      <c r="F67" s="68"/>
    </row>
    <row r="68" ht="18.75" spans="1:6">
      <c r="A68" s="91"/>
      <c r="B68" s="15"/>
      <c r="C68" s="15" t="s">
        <v>418</v>
      </c>
      <c r="D68" s="92">
        <v>3.1</v>
      </c>
      <c r="E68" s="15">
        <v>2</v>
      </c>
      <c r="F68" s="68"/>
    </row>
    <row r="69" ht="18.75" spans="1:6">
      <c r="A69" s="91"/>
      <c r="B69" s="15"/>
      <c r="C69" s="15" t="s">
        <v>419</v>
      </c>
      <c r="D69" s="92">
        <v>3.1</v>
      </c>
      <c r="E69" s="15">
        <v>2</v>
      </c>
      <c r="F69" s="68"/>
    </row>
    <row r="70" ht="18.75" spans="1:6">
      <c r="A70" s="93"/>
      <c r="B70" s="15">
        <v>20212931</v>
      </c>
      <c r="C70" s="15" t="s">
        <v>420</v>
      </c>
      <c r="D70" s="15">
        <v>3.7</v>
      </c>
      <c r="E70" s="15">
        <v>2</v>
      </c>
      <c r="F70" s="68"/>
    </row>
    <row r="71" ht="18.75" spans="1:6">
      <c r="A71" s="35" t="s">
        <v>5</v>
      </c>
      <c r="B71" s="94" t="s">
        <v>338</v>
      </c>
      <c r="C71" s="95"/>
      <c r="D71" s="95"/>
      <c r="E71" s="12"/>
      <c r="F71" s="68"/>
    </row>
    <row r="72" spans="1:1">
      <c r="A72" s="68"/>
    </row>
    <row r="73" spans="1:1">
      <c r="A73" s="68"/>
    </row>
    <row r="74" spans="1:1">
      <c r="A74" s="68"/>
    </row>
    <row r="75" spans="1:1">
      <c r="A75" s="68"/>
    </row>
    <row r="76" spans="1:1">
      <c r="A76" s="68"/>
    </row>
    <row r="77" spans="1:1">
      <c r="A77" s="68"/>
    </row>
    <row r="78" spans="1:1">
      <c r="A78" s="68"/>
    </row>
    <row r="79" spans="1:1">
      <c r="A79" s="68"/>
    </row>
    <row r="80" spans="1:1">
      <c r="A80" s="68"/>
    </row>
    <row r="81" spans="1:1">
      <c r="A81" s="68"/>
    </row>
    <row r="82" spans="1:1">
      <c r="A82" s="68"/>
    </row>
    <row r="83" spans="1:1">
      <c r="A83" s="68"/>
    </row>
    <row r="84" spans="1:1">
      <c r="A84" s="68"/>
    </row>
    <row r="85" spans="1:1">
      <c r="A85" s="68"/>
    </row>
    <row r="86" spans="1:1">
      <c r="A86" s="68"/>
    </row>
    <row r="87" spans="1:1">
      <c r="A87" s="68"/>
    </row>
    <row r="88" spans="1:1">
      <c r="A88" s="68"/>
    </row>
    <row r="89" spans="1:1">
      <c r="A89" s="68"/>
    </row>
    <row r="90" spans="1:1">
      <c r="A90" s="68"/>
    </row>
    <row r="91" spans="1:1">
      <c r="A91" s="68"/>
    </row>
    <row r="92" spans="1:1">
      <c r="A92" s="68"/>
    </row>
    <row r="93" spans="1:1">
      <c r="A93" s="68"/>
    </row>
    <row r="94" spans="1:1">
      <c r="A94" s="68"/>
    </row>
    <row r="95" spans="1:1">
      <c r="A95" s="68"/>
    </row>
    <row r="96" spans="1:1">
      <c r="A96" s="68"/>
    </row>
    <row r="97" spans="1:1">
      <c r="A97" s="68"/>
    </row>
    <row r="98" spans="1:1">
      <c r="A98" s="68"/>
    </row>
    <row r="99" spans="1:1">
      <c r="A99" s="68"/>
    </row>
    <row r="100" spans="1:1">
      <c r="A100" s="68"/>
    </row>
    <row r="101" spans="1:1">
      <c r="A101" s="68"/>
    </row>
    <row r="102" spans="1:1">
      <c r="A102" s="68"/>
    </row>
    <row r="103" spans="1:1">
      <c r="A103" s="68"/>
    </row>
    <row r="104" spans="1:1">
      <c r="A104" s="68"/>
    </row>
    <row r="105" spans="1:1">
      <c r="A105" s="68"/>
    </row>
    <row r="106" spans="1:1">
      <c r="A106" s="68"/>
    </row>
    <row r="107" spans="1:1">
      <c r="A107" s="68"/>
    </row>
    <row r="108" spans="1:1">
      <c r="A108" s="68"/>
    </row>
    <row r="109" spans="1:1">
      <c r="A109" s="68"/>
    </row>
    <row r="110" spans="1:1">
      <c r="A110" s="68"/>
    </row>
    <row r="111" spans="1:1">
      <c r="A111" s="68"/>
    </row>
    <row r="112" spans="1:1">
      <c r="A112" s="68"/>
    </row>
    <row r="113" spans="1:1">
      <c r="A113" s="68"/>
    </row>
    <row r="114" spans="1:1">
      <c r="A114" s="68"/>
    </row>
    <row r="115" spans="1:1">
      <c r="A115" s="68"/>
    </row>
    <row r="116" spans="1:1">
      <c r="A116" s="68"/>
    </row>
    <row r="117" spans="1:1">
      <c r="A117" s="68"/>
    </row>
    <row r="118" spans="1:2">
      <c r="A118" s="96"/>
      <c r="B118" s="97"/>
    </row>
    <row r="119" spans="1:2">
      <c r="A119" s="96"/>
      <c r="B119" s="97"/>
    </row>
    <row r="120" s="77" customFormat="1" ht="18.75" spans="1:2">
      <c r="A120" s="98"/>
      <c r="B120" s="98"/>
    </row>
    <row r="121" s="77" customFormat="1" ht="18.75" spans="1:2">
      <c r="A121" s="98"/>
      <c r="B121" s="98"/>
    </row>
    <row r="122" s="77" customFormat="1" ht="18.75" spans="1:2">
      <c r="A122" s="98"/>
      <c r="B122" s="98"/>
    </row>
    <row r="123" s="77" customFormat="1" ht="18.75" spans="1:2">
      <c r="A123" s="98"/>
      <c r="B123" s="98"/>
    </row>
    <row r="124" s="78" customFormat="1" ht="18.75" spans="1:2">
      <c r="A124" s="77"/>
      <c r="B124" s="77"/>
    </row>
    <row r="125" s="78" customFormat="1" ht="18.75" spans="1:2">
      <c r="A125" s="77"/>
      <c r="B125" s="77"/>
    </row>
    <row r="126" s="78" customFormat="1" ht="18.75" spans="1:2">
      <c r="A126" s="77"/>
      <c r="B126" s="77"/>
    </row>
    <row r="127" s="78" customFormat="1" ht="18.75" spans="1:2">
      <c r="A127" s="77"/>
      <c r="B127" s="77"/>
    </row>
    <row r="128" s="78" customFormat="1" ht="18.75" spans="1:2">
      <c r="A128" s="77"/>
      <c r="B128" s="77"/>
    </row>
    <row r="129" s="78" customFormat="1" ht="18.75" spans="1:2">
      <c r="A129" s="77"/>
      <c r="B129" s="77"/>
    </row>
    <row r="130" s="78" customFormat="1" ht="18.75" spans="1:2">
      <c r="A130" s="77"/>
      <c r="B130" s="77"/>
    </row>
    <row r="131" s="78" customFormat="1" ht="18.75" spans="1:2">
      <c r="A131" s="77"/>
      <c r="B131" s="77"/>
    </row>
    <row r="132" ht="17.4" customHeight="1" spans="1:1">
      <c r="A132" s="99"/>
    </row>
    <row r="133" ht="17.4" customHeight="1" spans="1:1">
      <c r="A133" s="97"/>
    </row>
    <row r="134" ht="17.4" customHeight="1"/>
  </sheetData>
  <mergeCells count="33">
    <mergeCell ref="A1:E1"/>
    <mergeCell ref="B71:E71"/>
    <mergeCell ref="A3:A46"/>
    <mergeCell ref="A47:A59"/>
    <mergeCell ref="A60:A70"/>
    <mergeCell ref="B3:B4"/>
    <mergeCell ref="B5:B16"/>
    <mergeCell ref="B17:B21"/>
    <mergeCell ref="B22:B23"/>
    <mergeCell ref="B24:B27"/>
    <mergeCell ref="B28:B32"/>
    <mergeCell ref="B33:B35"/>
    <mergeCell ref="B36:B46"/>
    <mergeCell ref="B62:B63"/>
    <mergeCell ref="B64:B65"/>
    <mergeCell ref="B66:B69"/>
    <mergeCell ref="C7:C10"/>
    <mergeCell ref="C17:C19"/>
    <mergeCell ref="C24:C27"/>
    <mergeCell ref="C33:C35"/>
    <mergeCell ref="C37:C39"/>
    <mergeCell ref="C40:C41"/>
    <mergeCell ref="C42:C44"/>
    <mergeCell ref="C45:C46"/>
    <mergeCell ref="E7:E10"/>
    <mergeCell ref="E17:E19"/>
    <mergeCell ref="E22:E23"/>
    <mergeCell ref="E24:E27"/>
    <mergeCell ref="E33:E35"/>
    <mergeCell ref="E37:E39"/>
    <mergeCell ref="E40:E41"/>
    <mergeCell ref="E42:E44"/>
    <mergeCell ref="E45:E46"/>
  </mergeCells>
  <pageMargins left="0.75" right="0.75" top="1" bottom="1" header="0.5" footer="0.5"/>
  <pageSetup paperSize="9" orientation="portrait"/>
  <headerFooter/>
  <ignoredErrors>
    <ignoredError sqref="D3:D46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6"/>
  <sheetViews>
    <sheetView workbookViewId="0">
      <selection activeCell="F21" sqref="F21"/>
    </sheetView>
  </sheetViews>
  <sheetFormatPr defaultColWidth="9" defaultRowHeight="13.5" outlineLevelRow="5"/>
  <cols>
    <col min="1" max="1" width="20.6333333333333" customWidth="1"/>
    <col min="2" max="2" width="12.8166666666667" customWidth="1"/>
    <col min="4" max="4" width="26" customWidth="1"/>
    <col min="5" max="7" width="14.5416666666667" customWidth="1"/>
  </cols>
  <sheetData>
    <row r="1" s="29" customFormat="1" ht="22.5" spans="1:9">
      <c r="A1" s="59" t="s">
        <v>421</v>
      </c>
      <c r="B1" s="60"/>
      <c r="C1" s="60"/>
      <c r="D1" s="60"/>
      <c r="E1" s="60"/>
      <c r="F1" s="60"/>
      <c r="G1" s="60"/>
      <c r="H1" s="60"/>
      <c r="I1" s="71"/>
    </row>
    <row r="2" s="56" customFormat="1" ht="20.25" spans="1:9">
      <c r="A2" s="34" t="s">
        <v>19</v>
      </c>
      <c r="B2" s="61" t="s">
        <v>375</v>
      </c>
      <c r="C2" s="61" t="s">
        <v>31</v>
      </c>
      <c r="D2" s="62" t="s">
        <v>32</v>
      </c>
      <c r="E2" s="63" t="s">
        <v>33</v>
      </c>
      <c r="F2" s="61" t="s">
        <v>34</v>
      </c>
      <c r="G2" s="61" t="s">
        <v>35</v>
      </c>
      <c r="H2" s="64" t="s">
        <v>26</v>
      </c>
      <c r="I2" s="72"/>
    </row>
    <row r="3" s="57" customFormat="1" ht="18.75" spans="1:9">
      <c r="A3" s="35" t="s">
        <v>2</v>
      </c>
      <c r="B3" s="65" t="s">
        <v>338</v>
      </c>
      <c r="C3" s="66"/>
      <c r="D3" s="66"/>
      <c r="E3" s="66"/>
      <c r="F3" s="66"/>
      <c r="G3" s="66"/>
      <c r="H3" s="66"/>
      <c r="I3" s="73"/>
    </row>
    <row r="4" s="57" customFormat="1" ht="18.75" spans="1:9">
      <c r="A4" s="18" t="s">
        <v>3</v>
      </c>
      <c r="B4" s="67"/>
      <c r="C4" s="68"/>
      <c r="D4" s="68"/>
      <c r="E4" s="68"/>
      <c r="F4" s="68"/>
      <c r="G4" s="68"/>
      <c r="H4" s="68"/>
      <c r="I4" s="74"/>
    </row>
    <row r="5" s="58" customFormat="1" ht="18.75" spans="1:256">
      <c r="A5" s="18" t="s">
        <v>4</v>
      </c>
      <c r="B5" s="67"/>
      <c r="C5" s="68"/>
      <c r="D5" s="68"/>
      <c r="E5" s="68"/>
      <c r="F5" s="68"/>
      <c r="G5" s="68"/>
      <c r="H5" s="68"/>
      <c r="I5" s="74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  <c r="AE5" s="75"/>
      <c r="AF5" s="75"/>
      <c r="AG5" s="75"/>
      <c r="AH5" s="75"/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5"/>
      <c r="EZ5" s="75"/>
      <c r="FA5" s="75"/>
      <c r="FB5" s="75"/>
      <c r="FC5" s="75"/>
      <c r="FD5" s="75"/>
      <c r="FE5" s="75"/>
      <c r="FF5" s="75"/>
      <c r="FG5" s="75"/>
      <c r="FH5" s="75"/>
      <c r="FI5" s="75"/>
      <c r="FJ5" s="75"/>
      <c r="FK5" s="75"/>
      <c r="FL5" s="75"/>
      <c r="FM5" s="75"/>
      <c r="FN5" s="75"/>
      <c r="FO5" s="75"/>
      <c r="FP5" s="75"/>
      <c r="FQ5" s="75"/>
      <c r="FR5" s="75"/>
      <c r="FS5" s="75"/>
      <c r="FT5" s="75"/>
      <c r="FU5" s="75"/>
      <c r="FV5" s="75"/>
      <c r="FW5" s="75"/>
      <c r="FX5" s="75"/>
      <c r="FY5" s="75"/>
      <c r="FZ5" s="75"/>
      <c r="GA5" s="75"/>
      <c r="GB5" s="75"/>
      <c r="GC5" s="75"/>
      <c r="GD5" s="75"/>
      <c r="GE5" s="75"/>
      <c r="GF5" s="75"/>
      <c r="GG5" s="75"/>
      <c r="GH5" s="75"/>
      <c r="GI5" s="75"/>
      <c r="GJ5" s="75"/>
      <c r="GK5" s="75"/>
      <c r="GL5" s="75"/>
      <c r="GM5" s="75"/>
      <c r="GN5" s="75"/>
      <c r="GO5" s="75"/>
      <c r="GP5" s="75"/>
      <c r="GQ5" s="75"/>
      <c r="GR5" s="75"/>
      <c r="GS5" s="75"/>
      <c r="GT5" s="75"/>
      <c r="GU5" s="75"/>
      <c r="GV5" s="75"/>
      <c r="GW5" s="75"/>
      <c r="GX5" s="75"/>
      <c r="GY5" s="75"/>
      <c r="GZ5" s="75"/>
      <c r="HA5" s="75"/>
      <c r="HB5" s="75"/>
      <c r="HC5" s="75"/>
      <c r="HD5" s="75"/>
      <c r="HE5" s="75"/>
      <c r="HF5" s="75"/>
      <c r="HG5" s="75"/>
      <c r="HH5" s="75"/>
      <c r="HI5" s="75"/>
      <c r="HJ5" s="75"/>
      <c r="HK5" s="75"/>
      <c r="HL5" s="75"/>
      <c r="HM5" s="75"/>
      <c r="HN5" s="75"/>
      <c r="HO5" s="75"/>
      <c r="HP5" s="75"/>
      <c r="HQ5" s="75"/>
      <c r="HR5" s="75"/>
      <c r="HS5" s="75"/>
      <c r="HT5" s="75"/>
      <c r="HU5" s="75"/>
      <c r="HV5" s="75"/>
      <c r="HW5" s="75"/>
      <c r="HX5" s="75"/>
      <c r="HY5" s="75"/>
      <c r="HZ5" s="75"/>
      <c r="IA5" s="75"/>
      <c r="IB5" s="75"/>
      <c r="IC5" s="75"/>
      <c r="ID5" s="75"/>
      <c r="IE5" s="75"/>
      <c r="IF5" s="75"/>
      <c r="IG5" s="75"/>
      <c r="IH5" s="75"/>
      <c r="II5" s="75"/>
      <c r="IJ5" s="75"/>
      <c r="IK5" s="75"/>
      <c r="IL5" s="75"/>
      <c r="IM5" s="75"/>
      <c r="IN5" s="75"/>
      <c r="IO5" s="75"/>
      <c r="IP5" s="75"/>
      <c r="IQ5" s="75"/>
      <c r="IR5" s="75"/>
      <c r="IS5" s="75"/>
      <c r="IT5" s="75"/>
      <c r="IU5" s="75"/>
      <c r="IV5" s="75"/>
    </row>
    <row r="6" s="57" customFormat="1" ht="18.75" spans="1:9">
      <c r="A6" s="52" t="s">
        <v>5</v>
      </c>
      <c r="B6" s="69"/>
      <c r="C6" s="70"/>
      <c r="D6" s="70"/>
      <c r="E6" s="70"/>
      <c r="F6" s="70"/>
      <c r="G6" s="70"/>
      <c r="H6" s="70"/>
      <c r="I6" s="76"/>
    </row>
  </sheetData>
  <mergeCells count="3">
    <mergeCell ref="A1:I1"/>
    <mergeCell ref="H2:I2"/>
    <mergeCell ref="B3:I6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H20" sqref="H20"/>
    </sheetView>
  </sheetViews>
  <sheetFormatPr defaultColWidth="9" defaultRowHeight="13.5" outlineLevelCol="5"/>
  <cols>
    <col min="1" max="1" width="28" customWidth="1"/>
    <col min="2" max="2" width="17" customWidth="1"/>
    <col min="3" max="3" width="14.1833333333333" customWidth="1"/>
    <col min="4" max="4" width="18.45" customWidth="1"/>
    <col min="5" max="5" width="17" customWidth="1"/>
    <col min="6" max="6" width="18.45" customWidth="1"/>
  </cols>
  <sheetData>
    <row r="1" s="29" customFormat="1" ht="22.5" spans="1:6">
      <c r="A1" s="33" t="s">
        <v>422</v>
      </c>
      <c r="B1" s="33"/>
      <c r="C1" s="33"/>
      <c r="D1" s="33"/>
      <c r="E1" s="33"/>
      <c r="F1" s="33"/>
    </row>
    <row r="2" s="30" customFormat="1" ht="20.25" spans="1:6">
      <c r="A2" s="34" t="s">
        <v>19</v>
      </c>
      <c r="B2" s="34" t="s">
        <v>21</v>
      </c>
      <c r="C2" s="34" t="s">
        <v>31</v>
      </c>
      <c r="D2" s="34" t="s">
        <v>336</v>
      </c>
      <c r="E2" s="34" t="s">
        <v>337</v>
      </c>
      <c r="F2" s="34" t="s">
        <v>26</v>
      </c>
    </row>
    <row r="3" s="31" customFormat="1" ht="18.75" spans="1:6">
      <c r="A3" s="35" t="s">
        <v>2</v>
      </c>
      <c r="B3" s="36" t="s">
        <v>338</v>
      </c>
      <c r="C3" s="37"/>
      <c r="D3" s="37"/>
      <c r="E3" s="37"/>
      <c r="F3" s="38"/>
    </row>
    <row r="4" s="32" customFormat="1" ht="18.75" spans="1:6">
      <c r="A4" s="6" t="s">
        <v>3</v>
      </c>
      <c r="B4" s="39">
        <v>20212435</v>
      </c>
      <c r="C4" s="40" t="s">
        <v>423</v>
      </c>
      <c r="D4" s="40" t="s">
        <v>424</v>
      </c>
      <c r="E4" s="40">
        <v>3.7</v>
      </c>
      <c r="F4" s="40" t="s">
        <v>425</v>
      </c>
    </row>
    <row r="5" s="32" customFormat="1" ht="18.75" spans="1:6">
      <c r="A5" s="13"/>
      <c r="B5" s="39">
        <v>20212435</v>
      </c>
      <c r="C5" s="40" t="s">
        <v>426</v>
      </c>
      <c r="D5" s="40" t="s">
        <v>424</v>
      </c>
      <c r="E5" s="40">
        <v>3.7</v>
      </c>
      <c r="F5" s="40" t="s">
        <v>425</v>
      </c>
    </row>
    <row r="6" s="32" customFormat="1" ht="18.75" spans="1:6">
      <c r="A6" s="13"/>
      <c r="B6" s="39">
        <v>20212435</v>
      </c>
      <c r="C6" s="41" t="s">
        <v>427</v>
      </c>
      <c r="D6" s="40" t="s">
        <v>424</v>
      </c>
      <c r="E6" s="40">
        <v>3.7</v>
      </c>
      <c r="F6" s="40" t="s">
        <v>428</v>
      </c>
    </row>
    <row r="7" s="32" customFormat="1" ht="18.75" spans="1:6">
      <c r="A7" s="13"/>
      <c r="B7" s="39">
        <v>20212435</v>
      </c>
      <c r="C7" s="41" t="s">
        <v>429</v>
      </c>
      <c r="D7" s="40" t="s">
        <v>424</v>
      </c>
      <c r="E7" s="40">
        <v>3.7</v>
      </c>
      <c r="F7" s="40" t="s">
        <v>428</v>
      </c>
    </row>
    <row r="8" s="32" customFormat="1" ht="18.75" spans="1:6">
      <c r="A8" s="13"/>
      <c r="B8" s="39">
        <v>20212631</v>
      </c>
      <c r="C8" s="40" t="s">
        <v>430</v>
      </c>
      <c r="D8" s="40" t="s">
        <v>424</v>
      </c>
      <c r="E8" s="40">
        <v>3.7</v>
      </c>
      <c r="F8" s="40" t="s">
        <v>431</v>
      </c>
    </row>
    <row r="9" s="32" customFormat="1" ht="18.75" spans="1:6">
      <c r="A9" s="13"/>
      <c r="B9" s="39">
        <v>20212631</v>
      </c>
      <c r="C9" s="40" t="s">
        <v>432</v>
      </c>
      <c r="D9" s="40" t="s">
        <v>424</v>
      </c>
      <c r="E9" s="40">
        <v>3.7</v>
      </c>
      <c r="F9" s="40" t="s">
        <v>431</v>
      </c>
    </row>
    <row r="10" s="32" customFormat="1" ht="18.75" spans="1:6">
      <c r="A10" s="13"/>
      <c r="B10" s="39">
        <v>20212631</v>
      </c>
      <c r="C10" s="41" t="s">
        <v>433</v>
      </c>
      <c r="D10" s="40" t="s">
        <v>424</v>
      </c>
      <c r="E10" s="40">
        <v>3.7</v>
      </c>
      <c r="F10" s="40" t="s">
        <v>431</v>
      </c>
    </row>
    <row r="11" s="32" customFormat="1" ht="18.75" spans="1:6">
      <c r="A11" s="13"/>
      <c r="B11" s="39">
        <v>20212434</v>
      </c>
      <c r="C11" s="39" t="s">
        <v>434</v>
      </c>
      <c r="D11" s="40" t="s">
        <v>424</v>
      </c>
      <c r="E11" s="40">
        <v>3.8</v>
      </c>
      <c r="F11" s="40" t="s">
        <v>431</v>
      </c>
    </row>
    <row r="12" s="32" customFormat="1" ht="18.75" spans="1:6">
      <c r="A12" s="13"/>
      <c r="B12" s="39">
        <v>20212434</v>
      </c>
      <c r="C12" s="39" t="s">
        <v>435</v>
      </c>
      <c r="D12" s="40" t="s">
        <v>424</v>
      </c>
      <c r="E12" s="40">
        <v>3.8</v>
      </c>
      <c r="F12" s="40" t="s">
        <v>431</v>
      </c>
    </row>
    <row r="13" s="32" customFormat="1" ht="18.75" spans="1:6">
      <c r="A13" s="13"/>
      <c r="B13" s="39">
        <v>20212434</v>
      </c>
      <c r="C13" s="42" t="s">
        <v>436</v>
      </c>
      <c r="D13" s="40" t="s">
        <v>424</v>
      </c>
      <c r="E13" s="40">
        <v>3.8</v>
      </c>
      <c r="F13" s="40" t="s">
        <v>431</v>
      </c>
    </row>
    <row r="14" s="32" customFormat="1" ht="18.75" spans="1:6">
      <c r="A14" s="13"/>
      <c r="B14" s="39">
        <v>20212434</v>
      </c>
      <c r="C14" s="39" t="s">
        <v>437</v>
      </c>
      <c r="D14" s="40" t="s">
        <v>424</v>
      </c>
      <c r="E14" s="40">
        <v>3.8</v>
      </c>
      <c r="F14" s="40" t="s">
        <v>431</v>
      </c>
    </row>
    <row r="15" s="32" customFormat="1" ht="18.75" spans="1:6">
      <c r="A15" s="13"/>
      <c r="B15" s="39">
        <v>20212435</v>
      </c>
      <c r="C15" s="39" t="s">
        <v>438</v>
      </c>
      <c r="D15" s="40" t="s">
        <v>424</v>
      </c>
      <c r="E15" s="40">
        <v>3.8</v>
      </c>
      <c r="F15" s="40" t="s">
        <v>425</v>
      </c>
    </row>
    <row r="16" s="32" customFormat="1" ht="18.75" spans="1:6">
      <c r="A16" s="13"/>
      <c r="B16" s="39">
        <v>20212435</v>
      </c>
      <c r="C16" s="42" t="s">
        <v>439</v>
      </c>
      <c r="D16" s="40" t="s">
        <v>424</v>
      </c>
      <c r="E16" s="40">
        <v>3.8</v>
      </c>
      <c r="F16" s="40" t="s">
        <v>425</v>
      </c>
    </row>
    <row r="17" s="32" customFormat="1" ht="18.75" spans="1:6">
      <c r="A17" s="13"/>
      <c r="B17" s="39">
        <v>20212435</v>
      </c>
      <c r="C17" s="39" t="s">
        <v>440</v>
      </c>
      <c r="D17" s="40" t="s">
        <v>424</v>
      </c>
      <c r="E17" s="40">
        <v>3.8</v>
      </c>
      <c r="F17" s="40" t="s">
        <v>425</v>
      </c>
    </row>
    <row r="18" s="32" customFormat="1" ht="18.75" spans="1:6">
      <c r="A18" s="13"/>
      <c r="B18" s="43">
        <v>20212435</v>
      </c>
      <c r="C18" s="44" t="s">
        <v>441</v>
      </c>
      <c r="D18" s="40" t="s">
        <v>424</v>
      </c>
      <c r="E18" s="40">
        <v>3.8</v>
      </c>
      <c r="F18" s="40" t="s">
        <v>425</v>
      </c>
    </row>
    <row r="19" s="32" customFormat="1" ht="18.75" spans="1:6">
      <c r="A19" s="13"/>
      <c r="B19" s="39">
        <v>20212631</v>
      </c>
      <c r="C19" s="41" t="s">
        <v>442</v>
      </c>
      <c r="D19" s="40" t="s">
        <v>424</v>
      </c>
      <c r="E19" s="40">
        <v>3.8</v>
      </c>
      <c r="F19" s="40" t="s">
        <v>443</v>
      </c>
    </row>
    <row r="20" s="32" customFormat="1" ht="18.75" spans="1:6">
      <c r="A20" s="13"/>
      <c r="B20" s="39">
        <v>20212631</v>
      </c>
      <c r="C20" s="41" t="s">
        <v>406</v>
      </c>
      <c r="D20" s="40" t="s">
        <v>424</v>
      </c>
      <c r="E20" s="40">
        <v>3.8</v>
      </c>
      <c r="F20" s="40" t="s">
        <v>443</v>
      </c>
    </row>
    <row r="21" s="32" customFormat="1" ht="18.75" spans="1:6">
      <c r="A21" s="13"/>
      <c r="B21" s="39">
        <v>20212631</v>
      </c>
      <c r="C21" s="41" t="s">
        <v>444</v>
      </c>
      <c r="D21" s="40" t="s">
        <v>424</v>
      </c>
      <c r="E21" s="40">
        <v>3.8</v>
      </c>
      <c r="F21" s="40" t="s">
        <v>443</v>
      </c>
    </row>
    <row r="22" s="32" customFormat="1" ht="18.75" spans="1:6">
      <c r="A22" s="13"/>
      <c r="B22" s="43">
        <v>20212631</v>
      </c>
      <c r="C22" s="45" t="s">
        <v>445</v>
      </c>
      <c r="D22" s="46" t="s">
        <v>424</v>
      </c>
      <c r="E22" s="46">
        <v>3.8</v>
      </c>
      <c r="F22" s="46" t="s">
        <v>443</v>
      </c>
    </row>
    <row r="23" s="32" customFormat="1" ht="18.75" spans="1:6">
      <c r="A23" s="13"/>
      <c r="B23" s="39">
        <v>20212435</v>
      </c>
      <c r="C23" s="40" t="s">
        <v>446</v>
      </c>
      <c r="D23" s="40" t="s">
        <v>424</v>
      </c>
      <c r="E23" s="47">
        <v>3.1</v>
      </c>
      <c r="F23" s="40" t="s">
        <v>425</v>
      </c>
    </row>
    <row r="24" s="32" customFormat="1" ht="18.75" spans="1:6">
      <c r="A24" s="13"/>
      <c r="B24" s="39">
        <v>20212634</v>
      </c>
      <c r="C24" s="40" t="s">
        <v>447</v>
      </c>
      <c r="D24" s="40" t="s">
        <v>424</v>
      </c>
      <c r="E24" s="47">
        <v>3.1</v>
      </c>
      <c r="F24" s="40" t="s">
        <v>448</v>
      </c>
    </row>
    <row r="25" s="32" customFormat="1" ht="18.75" spans="1:6">
      <c r="A25" s="13"/>
      <c r="B25" s="39">
        <v>20212634</v>
      </c>
      <c r="C25" s="40" t="s">
        <v>449</v>
      </c>
      <c r="D25" s="40" t="s">
        <v>424</v>
      </c>
      <c r="E25" s="47">
        <v>3.1</v>
      </c>
      <c r="F25" s="40" t="s">
        <v>448</v>
      </c>
    </row>
    <row r="26" s="32" customFormat="1" ht="18.75" spans="1:6">
      <c r="A26" s="13"/>
      <c r="B26" s="39">
        <v>20212634</v>
      </c>
      <c r="C26" s="40" t="s">
        <v>450</v>
      </c>
      <c r="D26" s="40" t="s">
        <v>424</v>
      </c>
      <c r="E26" s="47">
        <v>3.1</v>
      </c>
      <c r="F26" s="40" t="s">
        <v>448</v>
      </c>
    </row>
    <row r="27" s="32" customFormat="1" ht="18.75" spans="1:6">
      <c r="A27" s="13"/>
      <c r="B27" s="39">
        <v>20212634</v>
      </c>
      <c r="C27" s="40" t="s">
        <v>451</v>
      </c>
      <c r="D27" s="40" t="s">
        <v>424</v>
      </c>
      <c r="E27" s="47">
        <v>3.1</v>
      </c>
      <c r="F27" s="40" t="s">
        <v>448</v>
      </c>
    </row>
    <row r="28" s="32" customFormat="1" ht="18.75" spans="1:6">
      <c r="A28" s="13"/>
      <c r="B28" s="39">
        <v>20212634</v>
      </c>
      <c r="C28" s="40" t="s">
        <v>452</v>
      </c>
      <c r="D28" s="40" t="s">
        <v>424</v>
      </c>
      <c r="E28" s="47">
        <v>3.1</v>
      </c>
      <c r="F28" s="40" t="s">
        <v>448</v>
      </c>
    </row>
    <row r="29" s="32" customFormat="1" ht="18.75" spans="1:6">
      <c r="A29" s="13"/>
      <c r="B29" s="39">
        <v>20212634</v>
      </c>
      <c r="C29" s="40" t="s">
        <v>453</v>
      </c>
      <c r="D29" s="40" t="s">
        <v>424</v>
      </c>
      <c r="E29" s="47">
        <v>3.1</v>
      </c>
      <c r="F29" s="40" t="s">
        <v>448</v>
      </c>
    </row>
    <row r="30" s="32" customFormat="1" ht="18.75" spans="1:6">
      <c r="A30" s="48"/>
      <c r="B30" s="39">
        <v>20212634</v>
      </c>
      <c r="C30" s="40" t="s">
        <v>454</v>
      </c>
      <c r="D30" s="40" t="s">
        <v>424</v>
      </c>
      <c r="E30" s="47">
        <v>3.1</v>
      </c>
      <c r="F30" s="40" t="s">
        <v>448</v>
      </c>
    </row>
    <row r="31" s="32" customFormat="1" ht="17.5" customHeight="1" spans="1:6">
      <c r="A31" s="18" t="s">
        <v>4</v>
      </c>
      <c r="B31" s="49" t="s">
        <v>338</v>
      </c>
      <c r="C31" s="50"/>
      <c r="D31" s="50"/>
      <c r="E31" s="50"/>
      <c r="F31" s="51"/>
    </row>
    <row r="32" s="29" customFormat="1" ht="17.5" customHeight="1" spans="1:6">
      <c r="A32" s="52" t="s">
        <v>5</v>
      </c>
      <c r="B32" s="53"/>
      <c r="C32" s="54"/>
      <c r="D32" s="54"/>
      <c r="E32" s="54"/>
      <c r="F32" s="55"/>
    </row>
  </sheetData>
  <mergeCells count="4">
    <mergeCell ref="A1:F1"/>
    <mergeCell ref="B3:F3"/>
    <mergeCell ref="A4:A30"/>
    <mergeCell ref="B31:F3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9"/>
  <sheetViews>
    <sheetView tabSelected="1" zoomScale="84" zoomScaleNormal="84" workbookViewId="0">
      <selection activeCell="K225" sqref="K225"/>
    </sheetView>
  </sheetViews>
  <sheetFormatPr defaultColWidth="9" defaultRowHeight="13.5"/>
  <cols>
    <col min="1" max="1" width="21.1833333333333" customWidth="1"/>
    <col min="2" max="2" width="7.36666666666667" style="3" customWidth="1"/>
    <col min="3" max="3" width="22.1833333333333" customWidth="1"/>
    <col min="4" max="4" width="19.5416666666667" customWidth="1"/>
    <col min="5" max="5" width="34.6333333333333" customWidth="1"/>
  </cols>
  <sheetData>
    <row r="1" s="1" customFormat="1" ht="22.5" spans="1:5">
      <c r="A1" s="4" t="s">
        <v>455</v>
      </c>
      <c r="B1" s="4"/>
      <c r="C1" s="4"/>
      <c r="D1" s="4"/>
      <c r="E1" s="4"/>
    </row>
    <row r="2" s="2" customFormat="1" ht="20.25" spans="1:5">
      <c r="A2" s="5" t="s">
        <v>19</v>
      </c>
      <c r="B2" s="5" t="s">
        <v>20</v>
      </c>
      <c r="C2" s="5" t="s">
        <v>21</v>
      </c>
      <c r="D2" s="5" t="s">
        <v>455</v>
      </c>
      <c r="E2" s="5" t="s">
        <v>26</v>
      </c>
    </row>
    <row r="3" s="2" customFormat="1" ht="18.75" spans="1:5">
      <c r="A3" s="6" t="s">
        <v>2</v>
      </c>
      <c r="B3" s="6">
        <v>1</v>
      </c>
      <c r="C3" s="7">
        <v>20182131</v>
      </c>
      <c r="D3" s="7"/>
      <c r="E3" s="7" t="s">
        <v>27</v>
      </c>
    </row>
    <row r="4" s="2" customFormat="1" ht="18.75" spans="1:5">
      <c r="A4" s="8"/>
      <c r="B4" s="6">
        <v>2</v>
      </c>
      <c r="C4" s="7">
        <v>20182132</v>
      </c>
      <c r="D4" s="7"/>
      <c r="E4" s="7" t="s">
        <v>27</v>
      </c>
    </row>
    <row r="5" s="2" customFormat="1" ht="18.75" spans="1:5">
      <c r="A5" s="8"/>
      <c r="B5" s="9">
        <v>3</v>
      </c>
      <c r="C5" s="7">
        <v>20182133</v>
      </c>
      <c r="D5" s="7"/>
      <c r="E5" s="7" t="s">
        <v>27</v>
      </c>
    </row>
    <row r="6" s="2" customFormat="1" ht="18.75" spans="1:5">
      <c r="A6" s="8"/>
      <c r="B6" s="6">
        <v>4</v>
      </c>
      <c r="C6" s="7">
        <v>20182134</v>
      </c>
      <c r="D6" s="7"/>
      <c r="E6" s="7" t="s">
        <v>27</v>
      </c>
    </row>
    <row r="7" s="2" customFormat="1" ht="18.75" spans="1:5">
      <c r="A7" s="8"/>
      <c r="B7" s="6">
        <v>5</v>
      </c>
      <c r="C7" s="7">
        <v>20182135</v>
      </c>
      <c r="D7" s="7"/>
      <c r="E7" s="7" t="s">
        <v>27</v>
      </c>
    </row>
    <row r="8" s="2" customFormat="1" ht="18.75" spans="1:5">
      <c r="A8" s="8"/>
      <c r="B8" s="6">
        <v>6</v>
      </c>
      <c r="C8" s="7">
        <v>20182136</v>
      </c>
      <c r="D8" s="7"/>
      <c r="E8" s="7" t="s">
        <v>27</v>
      </c>
    </row>
    <row r="9" s="2" customFormat="1" ht="18.75" spans="1:5">
      <c r="A9" s="8"/>
      <c r="B9" s="6">
        <v>7</v>
      </c>
      <c r="C9" s="7">
        <v>20182137</v>
      </c>
      <c r="D9" s="7"/>
      <c r="E9" s="7" t="s">
        <v>27</v>
      </c>
    </row>
    <row r="10" s="2" customFormat="1" ht="18.75" spans="1:5">
      <c r="A10" s="8"/>
      <c r="B10" s="6">
        <v>8</v>
      </c>
      <c r="C10" s="7">
        <v>20183131</v>
      </c>
      <c r="D10" s="7"/>
      <c r="E10" s="7" t="s">
        <v>27</v>
      </c>
    </row>
    <row r="11" s="2" customFormat="1" ht="18.75" spans="1:5">
      <c r="A11" s="8"/>
      <c r="B11" s="6">
        <v>9</v>
      </c>
      <c r="C11" s="7">
        <v>20183132</v>
      </c>
      <c r="D11" s="7"/>
      <c r="E11" s="7" t="s">
        <v>27</v>
      </c>
    </row>
    <row r="12" s="2" customFormat="1" ht="18.75" spans="1:5">
      <c r="A12" s="8"/>
      <c r="B12" s="9">
        <v>10</v>
      </c>
      <c r="C12" s="7">
        <v>20192131</v>
      </c>
      <c r="D12" s="7" t="s">
        <v>456</v>
      </c>
      <c r="E12" s="7"/>
    </row>
    <row r="13" s="2" customFormat="1" ht="18.75" spans="1:5">
      <c r="A13" s="8"/>
      <c r="B13" s="9">
        <v>11</v>
      </c>
      <c r="C13" s="7">
        <v>20192132</v>
      </c>
      <c r="D13" s="7" t="s">
        <v>456</v>
      </c>
      <c r="E13" s="7"/>
    </row>
    <row r="14" s="2" customFormat="1" ht="18.75" spans="1:5">
      <c r="A14" s="8"/>
      <c r="B14" s="9">
        <v>12</v>
      </c>
      <c r="C14" s="7">
        <v>20192133</v>
      </c>
      <c r="D14" s="7" t="s">
        <v>456</v>
      </c>
      <c r="E14" s="7"/>
    </row>
    <row r="15" s="2" customFormat="1" ht="18.75" spans="1:5">
      <c r="A15" s="8"/>
      <c r="B15" s="9">
        <v>13</v>
      </c>
      <c r="C15" s="7">
        <v>20192134</v>
      </c>
      <c r="D15" s="7" t="s">
        <v>456</v>
      </c>
      <c r="E15" s="7"/>
    </row>
    <row r="16" s="2" customFormat="1" ht="18.75" spans="1:5">
      <c r="A16" s="8"/>
      <c r="B16" s="9">
        <v>14</v>
      </c>
      <c r="C16" s="7">
        <v>20192135</v>
      </c>
      <c r="D16" s="7" t="s">
        <v>456</v>
      </c>
      <c r="E16" s="7"/>
    </row>
    <row r="17" s="2" customFormat="1" ht="18.75" spans="1:5">
      <c r="A17" s="8"/>
      <c r="B17" s="9">
        <v>15</v>
      </c>
      <c r="C17" s="7">
        <v>20192136</v>
      </c>
      <c r="D17" s="7" t="s">
        <v>456</v>
      </c>
      <c r="E17" s="7"/>
    </row>
    <row r="18" s="2" customFormat="1" ht="18.75" spans="1:5">
      <c r="A18" s="8"/>
      <c r="B18" s="9">
        <v>16</v>
      </c>
      <c r="C18" s="7">
        <v>20192137</v>
      </c>
      <c r="D18" s="7" t="s">
        <v>456</v>
      </c>
      <c r="E18" s="7"/>
    </row>
    <row r="19" s="2" customFormat="1" ht="18.75" spans="1:5">
      <c r="A19" s="8"/>
      <c r="B19" s="9">
        <v>17</v>
      </c>
      <c r="C19" s="7">
        <v>20193131</v>
      </c>
      <c r="D19" s="7" t="s">
        <v>456</v>
      </c>
      <c r="E19" s="7"/>
    </row>
    <row r="20" s="2" customFormat="1" ht="18.75" spans="1:5">
      <c r="A20" s="8"/>
      <c r="B20" s="9">
        <v>18</v>
      </c>
      <c r="C20" s="7">
        <v>20193132</v>
      </c>
      <c r="D20" s="7" t="s">
        <v>456</v>
      </c>
      <c r="E20" s="7"/>
    </row>
    <row r="21" s="2" customFormat="1" ht="18.75" spans="1:5">
      <c r="A21" s="8"/>
      <c r="B21" s="9">
        <v>19</v>
      </c>
      <c r="C21" s="7">
        <v>20202131</v>
      </c>
      <c r="D21" s="7" t="s">
        <v>456</v>
      </c>
      <c r="E21" s="7"/>
    </row>
    <row r="22" s="2" customFormat="1" ht="18.75" spans="1:5">
      <c r="A22" s="8"/>
      <c r="B22" s="9">
        <v>20</v>
      </c>
      <c r="C22" s="7">
        <v>20202132</v>
      </c>
      <c r="D22" s="7" t="s">
        <v>456</v>
      </c>
      <c r="E22" s="7"/>
    </row>
    <row r="23" s="2" customFormat="1" ht="18.75" spans="1:5">
      <c r="A23" s="8"/>
      <c r="B23" s="9">
        <v>21</v>
      </c>
      <c r="C23" s="7">
        <v>20202133</v>
      </c>
      <c r="D23" s="7" t="s">
        <v>456</v>
      </c>
      <c r="E23" s="7"/>
    </row>
    <row r="24" s="2" customFormat="1" ht="18.75" spans="1:5">
      <c r="A24" s="8"/>
      <c r="B24" s="9">
        <v>22</v>
      </c>
      <c r="C24" s="7">
        <v>20202134</v>
      </c>
      <c r="D24" s="7" t="s">
        <v>456</v>
      </c>
      <c r="E24" s="7"/>
    </row>
    <row r="25" s="2" customFormat="1" ht="18.75" spans="1:5">
      <c r="A25" s="8"/>
      <c r="B25" s="9">
        <v>23</v>
      </c>
      <c r="C25" s="7">
        <v>20202135</v>
      </c>
      <c r="D25" s="7" t="s">
        <v>456</v>
      </c>
      <c r="E25" s="7"/>
    </row>
    <row r="26" s="2" customFormat="1" ht="18.75" spans="1:5">
      <c r="A26" s="8"/>
      <c r="B26" s="9">
        <v>24</v>
      </c>
      <c r="C26" s="7">
        <v>20202136</v>
      </c>
      <c r="D26" s="7" t="s">
        <v>456</v>
      </c>
      <c r="E26" s="7"/>
    </row>
    <row r="27" s="2" customFormat="1" ht="18.75" spans="1:5">
      <c r="A27" s="8"/>
      <c r="B27" s="9">
        <v>25</v>
      </c>
      <c r="C27" s="7">
        <v>20202137</v>
      </c>
      <c r="D27" s="7" t="s">
        <v>456</v>
      </c>
      <c r="E27" s="7"/>
    </row>
    <row r="28" s="2" customFormat="1" ht="18.75" spans="1:5">
      <c r="A28" s="8"/>
      <c r="B28" s="9">
        <v>26</v>
      </c>
      <c r="C28" s="7">
        <v>20202141</v>
      </c>
      <c r="D28" s="7" t="s">
        <v>456</v>
      </c>
      <c r="E28" s="7"/>
    </row>
    <row r="29" s="2" customFormat="1" ht="18.75" spans="1:5">
      <c r="A29" s="8"/>
      <c r="B29" s="9">
        <v>27</v>
      </c>
      <c r="C29" s="7">
        <v>20202142</v>
      </c>
      <c r="D29" s="7" t="s">
        <v>456</v>
      </c>
      <c r="E29" s="7"/>
    </row>
    <row r="30" s="2" customFormat="1" ht="18.75" spans="1:5">
      <c r="A30" s="8"/>
      <c r="B30" s="9">
        <v>28</v>
      </c>
      <c r="C30" s="7">
        <v>20202143</v>
      </c>
      <c r="D30" s="7" t="s">
        <v>456</v>
      </c>
      <c r="E30" s="7"/>
    </row>
    <row r="31" s="2" customFormat="1" ht="18.75" spans="1:5">
      <c r="A31" s="8"/>
      <c r="B31" s="9">
        <v>29</v>
      </c>
      <c r="C31" s="7">
        <v>20202144</v>
      </c>
      <c r="D31" s="7" t="s">
        <v>456</v>
      </c>
      <c r="E31" s="7"/>
    </row>
    <row r="32" s="2" customFormat="1" ht="18.75" spans="1:5">
      <c r="A32" s="8"/>
      <c r="B32" s="9">
        <v>30</v>
      </c>
      <c r="C32" s="7">
        <v>20202145</v>
      </c>
      <c r="D32" s="7" t="s">
        <v>456</v>
      </c>
      <c r="E32" s="7"/>
    </row>
    <row r="33" s="2" customFormat="1" ht="18.75" spans="1:5">
      <c r="A33" s="8"/>
      <c r="B33" s="9">
        <v>31</v>
      </c>
      <c r="C33" s="7">
        <v>20203131</v>
      </c>
      <c r="D33" s="7" t="s">
        <v>456</v>
      </c>
      <c r="E33" s="7"/>
    </row>
    <row r="34" s="2" customFormat="1" ht="18.75" spans="1:5">
      <c r="A34" s="8"/>
      <c r="B34" s="9">
        <v>32</v>
      </c>
      <c r="C34" s="7">
        <v>20203132</v>
      </c>
      <c r="D34" s="7" t="s">
        <v>456</v>
      </c>
      <c r="E34" s="7"/>
    </row>
    <row r="35" s="2" customFormat="1" ht="18.75" spans="1:5">
      <c r="A35" s="8"/>
      <c r="B35" s="9">
        <v>33</v>
      </c>
      <c r="C35" s="7">
        <v>20203141</v>
      </c>
      <c r="D35" s="7"/>
      <c r="E35" s="7" t="s">
        <v>27</v>
      </c>
    </row>
    <row r="36" s="2" customFormat="1" ht="18.75" spans="1:5">
      <c r="A36" s="8"/>
      <c r="B36" s="9">
        <v>34</v>
      </c>
      <c r="C36" s="7">
        <v>20212131</v>
      </c>
      <c r="D36" s="7" t="s">
        <v>456</v>
      </c>
      <c r="E36" s="7"/>
    </row>
    <row r="37" s="2" customFormat="1" ht="18.75" spans="1:5">
      <c r="A37" s="8"/>
      <c r="B37" s="9">
        <v>35</v>
      </c>
      <c r="C37" s="7">
        <v>20212132</v>
      </c>
      <c r="D37" s="7" t="s">
        <v>456</v>
      </c>
      <c r="E37" s="7"/>
    </row>
    <row r="38" s="2" customFormat="1" ht="18.75" spans="1:5">
      <c r="A38" s="8"/>
      <c r="B38" s="9">
        <v>36</v>
      </c>
      <c r="C38" s="7">
        <v>20212133</v>
      </c>
      <c r="D38" s="7" t="s">
        <v>456</v>
      </c>
      <c r="E38" s="7"/>
    </row>
    <row r="39" s="2" customFormat="1" ht="18.75" spans="1:5">
      <c r="A39" s="8"/>
      <c r="B39" s="9">
        <v>37</v>
      </c>
      <c r="C39" s="7">
        <v>20212134</v>
      </c>
      <c r="D39" s="7" t="s">
        <v>456</v>
      </c>
      <c r="E39" s="7"/>
    </row>
    <row r="40" s="2" customFormat="1" ht="18.75" spans="1:5">
      <c r="A40" s="8"/>
      <c r="B40" s="9">
        <v>38</v>
      </c>
      <c r="C40" s="7">
        <v>20212135</v>
      </c>
      <c r="D40" s="7" t="s">
        <v>456</v>
      </c>
      <c r="E40" s="7"/>
    </row>
    <row r="41" s="2" customFormat="1" ht="18.75" spans="1:5">
      <c r="A41" s="8"/>
      <c r="B41" s="9">
        <v>39</v>
      </c>
      <c r="C41" s="7">
        <v>20212136</v>
      </c>
      <c r="D41" s="7" t="s">
        <v>456</v>
      </c>
      <c r="E41" s="7"/>
    </row>
    <row r="42" s="2" customFormat="1" ht="18.75" spans="1:9">
      <c r="A42" s="8"/>
      <c r="B42" s="9">
        <v>40</v>
      </c>
      <c r="C42" s="7">
        <v>20212137</v>
      </c>
      <c r="D42" s="7" t="s">
        <v>456</v>
      </c>
      <c r="E42" s="7"/>
      <c r="I42" s="14" t="s">
        <v>457</v>
      </c>
    </row>
    <row r="43" s="2" customFormat="1" ht="18.75" spans="1:5">
      <c r="A43" s="8"/>
      <c r="B43" s="9">
        <v>41</v>
      </c>
      <c r="C43" s="7">
        <v>20212138</v>
      </c>
      <c r="D43" s="7" t="s">
        <v>456</v>
      </c>
      <c r="E43" s="7"/>
    </row>
    <row r="44" s="2" customFormat="1" ht="18.75" spans="1:5">
      <c r="A44" s="8"/>
      <c r="B44" s="9">
        <v>42</v>
      </c>
      <c r="C44" s="7">
        <v>20213131</v>
      </c>
      <c r="D44" s="7" t="s">
        <v>456</v>
      </c>
      <c r="E44" s="7"/>
    </row>
    <row r="45" s="2" customFormat="1" ht="18.75" spans="1:5">
      <c r="A45" s="8"/>
      <c r="B45" s="9">
        <v>43</v>
      </c>
      <c r="C45" s="7">
        <v>20212141</v>
      </c>
      <c r="D45" s="7" t="s">
        <v>456</v>
      </c>
      <c r="E45" s="7"/>
    </row>
    <row r="46" s="2" customFormat="1" ht="18.75" spans="1:5">
      <c r="A46" s="8"/>
      <c r="B46" s="9">
        <v>44</v>
      </c>
      <c r="C46" s="7">
        <v>20212142</v>
      </c>
      <c r="D46" s="7" t="s">
        <v>456</v>
      </c>
      <c r="E46" s="7" t="s">
        <v>458</v>
      </c>
    </row>
    <row r="47" s="2" customFormat="1" ht="18.75" spans="1:5">
      <c r="A47" s="8"/>
      <c r="B47" s="9">
        <v>45</v>
      </c>
      <c r="C47" s="7">
        <v>20212143</v>
      </c>
      <c r="D47" s="7" t="s">
        <v>456</v>
      </c>
      <c r="E47" s="7"/>
    </row>
    <row r="48" s="2" customFormat="1" ht="18.75" spans="1:5">
      <c r="A48" s="8"/>
      <c r="B48" s="9">
        <v>46</v>
      </c>
      <c r="C48" s="7">
        <v>20212144</v>
      </c>
      <c r="D48" s="7" t="s">
        <v>456</v>
      </c>
      <c r="E48" s="7"/>
    </row>
    <row r="49" s="2" customFormat="1" ht="18.75" spans="1:5">
      <c r="A49" s="10"/>
      <c r="B49" s="9">
        <v>47</v>
      </c>
      <c r="C49" s="7">
        <v>20212145</v>
      </c>
      <c r="D49" s="7" t="s">
        <v>456</v>
      </c>
      <c r="E49" s="7"/>
    </row>
    <row r="50" s="2" customFormat="1" ht="18.75" spans="1:5">
      <c r="A50" s="6" t="s">
        <v>3</v>
      </c>
      <c r="B50" s="9">
        <v>48</v>
      </c>
      <c r="C50" s="11">
        <v>20182430</v>
      </c>
      <c r="D50" s="12"/>
      <c r="E50" s="12" t="s">
        <v>459</v>
      </c>
    </row>
    <row r="51" s="2" customFormat="1" ht="18.75" spans="1:5">
      <c r="A51" s="13"/>
      <c r="B51" s="9">
        <v>49</v>
      </c>
      <c r="C51" s="11">
        <v>20182431</v>
      </c>
      <c r="D51" s="12"/>
      <c r="E51" s="12" t="s">
        <v>459</v>
      </c>
    </row>
    <row r="52" s="2" customFormat="1" ht="18.75" spans="1:5">
      <c r="A52" s="13"/>
      <c r="B52" s="9">
        <v>50</v>
      </c>
      <c r="C52" s="11">
        <v>20182432</v>
      </c>
      <c r="D52" s="12"/>
      <c r="E52" s="12" t="s">
        <v>459</v>
      </c>
    </row>
    <row r="53" s="2" customFormat="1" ht="18.75" spans="1:5">
      <c r="A53" s="13"/>
      <c r="B53" s="9">
        <v>51</v>
      </c>
      <c r="C53" s="11">
        <v>20182433</v>
      </c>
      <c r="D53" s="12"/>
      <c r="E53" s="12" t="s">
        <v>459</v>
      </c>
    </row>
    <row r="54" s="2" customFormat="1" ht="18.75" spans="1:5">
      <c r="A54" s="13"/>
      <c r="B54" s="9">
        <v>52</v>
      </c>
      <c r="C54" s="11">
        <v>20182434</v>
      </c>
      <c r="D54" s="12"/>
      <c r="E54" s="12" t="s">
        <v>459</v>
      </c>
    </row>
    <row r="55" s="2" customFormat="1" ht="18.75" spans="1:5">
      <c r="A55" s="13"/>
      <c r="B55" s="9">
        <v>53</v>
      </c>
      <c r="C55" s="11">
        <v>20182435</v>
      </c>
      <c r="D55" s="12"/>
      <c r="E55" s="12" t="s">
        <v>459</v>
      </c>
    </row>
    <row r="56" s="2" customFormat="1" ht="18.75" spans="1:5">
      <c r="A56" s="13"/>
      <c r="B56" s="9">
        <v>54</v>
      </c>
      <c r="C56" s="11">
        <v>20182531</v>
      </c>
      <c r="D56" s="12"/>
      <c r="E56" s="12" t="s">
        <v>459</v>
      </c>
    </row>
    <row r="57" s="2" customFormat="1" ht="18.75" spans="1:5">
      <c r="A57" s="13"/>
      <c r="B57" s="9">
        <v>55</v>
      </c>
      <c r="C57" s="11">
        <v>20182532</v>
      </c>
      <c r="D57" s="12"/>
      <c r="E57" s="12" t="s">
        <v>459</v>
      </c>
    </row>
    <row r="58" s="2" customFormat="1" ht="18.75" spans="1:5">
      <c r="A58" s="13"/>
      <c r="B58" s="9">
        <v>56</v>
      </c>
      <c r="C58" s="11">
        <v>20182533</v>
      </c>
      <c r="D58" s="12"/>
      <c r="E58" s="12" t="s">
        <v>459</v>
      </c>
    </row>
    <row r="59" s="2" customFormat="1" ht="18.75" spans="1:5">
      <c r="A59" s="13"/>
      <c r="B59" s="9">
        <v>57</v>
      </c>
      <c r="C59" s="11">
        <v>20182534</v>
      </c>
      <c r="D59" s="12"/>
      <c r="E59" s="12" t="s">
        <v>459</v>
      </c>
    </row>
    <row r="60" s="2" customFormat="1" ht="18.75" spans="1:5">
      <c r="A60" s="13"/>
      <c r="B60" s="9">
        <v>58</v>
      </c>
      <c r="C60" s="11">
        <v>20182535</v>
      </c>
      <c r="D60" s="12"/>
      <c r="E60" s="12" t="s">
        <v>459</v>
      </c>
    </row>
    <row r="61" s="2" customFormat="1" ht="18.75" spans="1:5">
      <c r="A61" s="13"/>
      <c r="B61" s="9">
        <v>59</v>
      </c>
      <c r="C61" s="11">
        <v>20182536</v>
      </c>
      <c r="D61" s="12"/>
      <c r="E61" s="12" t="s">
        <v>459</v>
      </c>
    </row>
    <row r="62" s="2" customFormat="1" ht="18.75" spans="1:5">
      <c r="A62" s="13"/>
      <c r="B62" s="9">
        <v>60</v>
      </c>
      <c r="C62" s="11">
        <v>20182631</v>
      </c>
      <c r="D62" s="12"/>
      <c r="E62" s="12" t="s">
        <v>459</v>
      </c>
    </row>
    <row r="63" s="2" customFormat="1" ht="18.75" spans="1:5">
      <c r="A63" s="13"/>
      <c r="B63" s="9">
        <v>61</v>
      </c>
      <c r="C63" s="11">
        <v>20182632</v>
      </c>
      <c r="D63" s="12"/>
      <c r="E63" s="12" t="s">
        <v>459</v>
      </c>
    </row>
    <row r="64" s="2" customFormat="1" ht="18.75" spans="1:5">
      <c r="A64" s="13"/>
      <c r="B64" s="9">
        <v>62</v>
      </c>
      <c r="C64" s="11">
        <v>20182633</v>
      </c>
      <c r="D64" s="12"/>
      <c r="E64" s="12" t="s">
        <v>459</v>
      </c>
    </row>
    <row r="65" s="2" customFormat="1" ht="18.75" spans="1:5">
      <c r="A65" s="13"/>
      <c r="B65" s="9">
        <v>63</v>
      </c>
      <c r="C65" s="11">
        <v>20182634</v>
      </c>
      <c r="D65" s="12"/>
      <c r="E65" s="12" t="s">
        <v>459</v>
      </c>
    </row>
    <row r="66" s="2" customFormat="1" ht="18.75" spans="1:5">
      <c r="A66" s="13"/>
      <c r="B66" s="9">
        <v>64</v>
      </c>
      <c r="C66" s="11">
        <v>20192431</v>
      </c>
      <c r="D66" s="12" t="s">
        <v>456</v>
      </c>
      <c r="E66" s="15"/>
    </row>
    <row r="67" s="2" customFormat="1" ht="18.75" spans="1:5">
      <c r="A67" s="13"/>
      <c r="B67" s="9">
        <v>65</v>
      </c>
      <c r="C67" s="11">
        <v>20192432</v>
      </c>
      <c r="D67" s="12" t="s">
        <v>456</v>
      </c>
      <c r="E67" s="15"/>
    </row>
    <row r="68" s="2" customFormat="1" ht="18.75" spans="1:5">
      <c r="A68" s="13"/>
      <c r="B68" s="9">
        <v>66</v>
      </c>
      <c r="C68" s="11">
        <v>20192433</v>
      </c>
      <c r="D68" s="12" t="s">
        <v>456</v>
      </c>
      <c r="E68" s="15"/>
    </row>
    <row r="69" s="2" customFormat="1" ht="18.75" spans="1:5">
      <c r="A69" s="13"/>
      <c r="B69" s="9">
        <v>67</v>
      </c>
      <c r="C69" s="11">
        <v>20192434</v>
      </c>
      <c r="D69" s="12" t="s">
        <v>456</v>
      </c>
      <c r="E69" s="15"/>
    </row>
    <row r="70" s="2" customFormat="1" ht="18.75" spans="1:5">
      <c r="A70" s="13"/>
      <c r="B70" s="9">
        <v>68</v>
      </c>
      <c r="C70" s="11">
        <v>20192435</v>
      </c>
      <c r="D70" s="12" t="s">
        <v>456</v>
      </c>
      <c r="E70" s="15"/>
    </row>
    <row r="71" s="2" customFormat="1" ht="18.75" spans="1:5">
      <c r="A71" s="13"/>
      <c r="B71" s="9">
        <v>69</v>
      </c>
      <c r="C71" s="11">
        <v>20192436</v>
      </c>
      <c r="D71" s="12" t="s">
        <v>456</v>
      </c>
      <c r="E71" s="15"/>
    </row>
    <row r="72" s="2" customFormat="1" ht="18.75" spans="1:5">
      <c r="A72" s="13"/>
      <c r="B72" s="9">
        <v>70</v>
      </c>
      <c r="C72" s="11">
        <v>20192437</v>
      </c>
      <c r="D72" s="12" t="s">
        <v>456</v>
      </c>
      <c r="E72" s="15"/>
    </row>
    <row r="73" s="2" customFormat="1" ht="18.75" spans="1:5">
      <c r="A73" s="13"/>
      <c r="B73" s="9">
        <v>71</v>
      </c>
      <c r="C73" s="11">
        <v>20192531</v>
      </c>
      <c r="D73" s="12" t="s">
        <v>456</v>
      </c>
      <c r="E73" s="15"/>
    </row>
    <row r="74" s="2" customFormat="1" ht="18.75" spans="1:5">
      <c r="A74" s="13"/>
      <c r="B74" s="9">
        <v>72</v>
      </c>
      <c r="C74" s="11">
        <v>20192532</v>
      </c>
      <c r="D74" s="12" t="s">
        <v>456</v>
      </c>
      <c r="E74" s="15"/>
    </row>
    <row r="75" s="2" customFormat="1" ht="18.75" spans="1:5">
      <c r="A75" s="13"/>
      <c r="B75" s="9">
        <v>73</v>
      </c>
      <c r="C75" s="11">
        <v>20192533</v>
      </c>
      <c r="D75" s="12" t="s">
        <v>456</v>
      </c>
      <c r="E75" s="15"/>
    </row>
    <row r="76" s="2" customFormat="1" ht="18.75" spans="1:5">
      <c r="A76" s="13"/>
      <c r="B76" s="9">
        <v>74</v>
      </c>
      <c r="C76" s="11">
        <v>20192534</v>
      </c>
      <c r="D76" s="12" t="s">
        <v>456</v>
      </c>
      <c r="E76" s="15"/>
    </row>
    <row r="77" s="2" customFormat="1" ht="18.75" spans="1:5">
      <c r="A77" s="13"/>
      <c r="B77" s="9">
        <v>75</v>
      </c>
      <c r="C77" s="11">
        <v>20192535</v>
      </c>
      <c r="D77" s="12" t="s">
        <v>456</v>
      </c>
      <c r="E77" s="15"/>
    </row>
    <row r="78" s="2" customFormat="1" ht="18.75" spans="1:5">
      <c r="A78" s="13"/>
      <c r="B78" s="9">
        <v>76</v>
      </c>
      <c r="C78" s="11">
        <v>20192536</v>
      </c>
      <c r="D78" s="12" t="s">
        <v>456</v>
      </c>
      <c r="E78" s="15"/>
    </row>
    <row r="79" s="2" customFormat="1" ht="18.75" spans="1:5">
      <c r="A79" s="13"/>
      <c r="B79" s="9">
        <v>77</v>
      </c>
      <c r="C79" s="11">
        <v>20192631</v>
      </c>
      <c r="D79" s="12" t="s">
        <v>456</v>
      </c>
      <c r="E79" s="15"/>
    </row>
    <row r="80" s="2" customFormat="1" ht="18.75" spans="1:5">
      <c r="A80" s="13"/>
      <c r="B80" s="9">
        <v>78</v>
      </c>
      <c r="C80" s="11">
        <v>20192632</v>
      </c>
      <c r="D80" s="12" t="s">
        <v>456</v>
      </c>
      <c r="E80" s="15"/>
    </row>
    <row r="81" s="2" customFormat="1" ht="18.75" spans="1:5">
      <c r="A81" s="13"/>
      <c r="B81" s="9">
        <v>79</v>
      </c>
      <c r="C81" s="11">
        <v>20192633</v>
      </c>
      <c r="D81" s="12" t="s">
        <v>456</v>
      </c>
      <c r="E81" s="15"/>
    </row>
    <row r="82" s="2" customFormat="1" ht="18.75" spans="1:5">
      <c r="A82" s="13"/>
      <c r="B82" s="9">
        <v>80</v>
      </c>
      <c r="C82" s="11">
        <v>20192634</v>
      </c>
      <c r="D82" s="12" t="s">
        <v>456</v>
      </c>
      <c r="E82" s="15"/>
    </row>
    <row r="83" s="2" customFormat="1" ht="18.75" spans="1:5">
      <c r="A83" s="13"/>
      <c r="B83" s="9">
        <v>81</v>
      </c>
      <c r="C83" s="11">
        <v>20202430</v>
      </c>
      <c r="D83" s="12" t="s">
        <v>456</v>
      </c>
      <c r="E83" s="15"/>
    </row>
    <row r="84" s="2" customFormat="1" ht="18.75" spans="1:5">
      <c r="A84" s="13"/>
      <c r="B84" s="9">
        <v>82</v>
      </c>
      <c r="C84" s="11">
        <v>20202431</v>
      </c>
      <c r="D84" s="12" t="s">
        <v>456</v>
      </c>
      <c r="E84" s="15"/>
    </row>
    <row r="85" s="2" customFormat="1" ht="18.75" spans="1:5">
      <c r="A85" s="13"/>
      <c r="B85" s="9">
        <v>83</v>
      </c>
      <c r="C85" s="11">
        <v>20202432</v>
      </c>
      <c r="D85" s="12" t="s">
        <v>456</v>
      </c>
      <c r="E85" s="15"/>
    </row>
    <row r="86" s="2" customFormat="1" ht="18.75" spans="1:5">
      <c r="A86" s="13"/>
      <c r="B86" s="9">
        <v>84</v>
      </c>
      <c r="C86" s="11">
        <v>20202433</v>
      </c>
      <c r="D86" s="12" t="s">
        <v>456</v>
      </c>
      <c r="E86" s="15"/>
    </row>
    <row r="87" s="2" customFormat="1" ht="18.75" spans="1:5">
      <c r="A87" s="13"/>
      <c r="B87" s="9">
        <v>85</v>
      </c>
      <c r="C87" s="11">
        <v>20202434</v>
      </c>
      <c r="D87" s="12" t="s">
        <v>456</v>
      </c>
      <c r="E87" s="15"/>
    </row>
    <row r="88" s="2" customFormat="1" ht="18.75" spans="1:5">
      <c r="A88" s="13"/>
      <c r="B88" s="9">
        <v>86</v>
      </c>
      <c r="C88" s="11">
        <v>20202435</v>
      </c>
      <c r="D88" s="12" t="s">
        <v>456</v>
      </c>
      <c r="E88" s="15"/>
    </row>
    <row r="89" s="2" customFormat="1" ht="18.75" spans="1:5">
      <c r="A89" s="13"/>
      <c r="B89" s="9">
        <v>87</v>
      </c>
      <c r="C89" s="11">
        <v>20202531</v>
      </c>
      <c r="D89" s="12" t="s">
        <v>456</v>
      </c>
      <c r="E89" s="15"/>
    </row>
    <row r="90" s="2" customFormat="1" ht="18.75" spans="1:5">
      <c r="A90" s="13"/>
      <c r="B90" s="9">
        <v>88</v>
      </c>
      <c r="C90" s="11">
        <v>20202532</v>
      </c>
      <c r="D90" s="12" t="s">
        <v>456</v>
      </c>
      <c r="E90" s="15"/>
    </row>
    <row r="91" s="2" customFormat="1" ht="18.75" spans="1:5">
      <c r="A91" s="13"/>
      <c r="B91" s="9">
        <v>89</v>
      </c>
      <c r="C91" s="11">
        <v>20202533</v>
      </c>
      <c r="D91" s="12" t="s">
        <v>456</v>
      </c>
      <c r="E91" s="15"/>
    </row>
    <row r="92" s="2" customFormat="1" ht="18.75" spans="1:5">
      <c r="A92" s="13"/>
      <c r="B92" s="9">
        <v>90</v>
      </c>
      <c r="C92" s="11">
        <v>20202534</v>
      </c>
      <c r="D92" s="12" t="s">
        <v>456</v>
      </c>
      <c r="E92" s="15"/>
    </row>
    <row r="93" s="2" customFormat="1" ht="18.75" spans="1:5">
      <c r="A93" s="13"/>
      <c r="B93" s="9">
        <v>91</v>
      </c>
      <c r="C93" s="11">
        <v>20202535</v>
      </c>
      <c r="D93" s="12" t="s">
        <v>456</v>
      </c>
      <c r="E93" s="15"/>
    </row>
    <row r="94" s="2" customFormat="1" ht="18.75" spans="1:5">
      <c r="A94" s="13"/>
      <c r="B94" s="9">
        <v>92</v>
      </c>
      <c r="C94" s="11">
        <v>20202536</v>
      </c>
      <c r="D94" s="12" t="s">
        <v>456</v>
      </c>
      <c r="E94" s="15"/>
    </row>
    <row r="95" s="2" customFormat="1" ht="18.75" spans="1:5">
      <c r="A95" s="13"/>
      <c r="B95" s="9">
        <v>93</v>
      </c>
      <c r="C95" s="11">
        <v>20202631</v>
      </c>
      <c r="D95" s="12" t="s">
        <v>456</v>
      </c>
      <c r="E95" s="15"/>
    </row>
    <row r="96" s="2" customFormat="1" ht="18.75" spans="1:5">
      <c r="A96" s="13"/>
      <c r="B96" s="9">
        <v>94</v>
      </c>
      <c r="C96" s="11">
        <v>20202632</v>
      </c>
      <c r="D96" s="12" t="s">
        <v>456</v>
      </c>
      <c r="E96" s="15"/>
    </row>
    <row r="97" s="2" customFormat="1" ht="18.75" spans="1:5">
      <c r="A97" s="13"/>
      <c r="B97" s="9">
        <v>95</v>
      </c>
      <c r="C97" s="11">
        <v>20202633</v>
      </c>
      <c r="D97" s="12" t="s">
        <v>456</v>
      </c>
      <c r="E97" s="15"/>
    </row>
    <row r="98" s="2" customFormat="1" ht="18.75" spans="1:5">
      <c r="A98" s="13"/>
      <c r="B98" s="9">
        <v>96</v>
      </c>
      <c r="C98" s="11">
        <v>20202634</v>
      </c>
      <c r="D98" s="12" t="s">
        <v>456</v>
      </c>
      <c r="E98" s="15"/>
    </row>
    <row r="99" s="2" customFormat="1" ht="18.75" spans="1:5">
      <c r="A99" s="13"/>
      <c r="B99" s="9">
        <v>97</v>
      </c>
      <c r="C99" s="11">
        <v>20202641</v>
      </c>
      <c r="D99" s="12"/>
      <c r="E99" s="12" t="s">
        <v>459</v>
      </c>
    </row>
    <row r="100" s="2" customFormat="1" ht="18.75" spans="1:5">
      <c r="A100" s="13"/>
      <c r="B100" s="9">
        <v>98</v>
      </c>
      <c r="C100" s="11">
        <v>20202642</v>
      </c>
      <c r="D100" s="12"/>
      <c r="E100" s="12" t="s">
        <v>459</v>
      </c>
    </row>
    <row r="101" s="2" customFormat="1" ht="18.75" spans="1:5">
      <c r="A101" s="13"/>
      <c r="B101" s="9">
        <v>99</v>
      </c>
      <c r="C101" s="11">
        <v>20202643</v>
      </c>
      <c r="D101" s="12"/>
      <c r="E101" s="12" t="s">
        <v>459</v>
      </c>
    </row>
    <row r="102" s="2" customFormat="1" ht="18.75" spans="1:5">
      <c r="A102" s="13"/>
      <c r="B102" s="9">
        <v>100</v>
      </c>
      <c r="C102" s="11">
        <v>20212431</v>
      </c>
      <c r="D102" s="12" t="s">
        <v>456</v>
      </c>
      <c r="E102" s="15"/>
    </row>
    <row r="103" s="2" customFormat="1" ht="18.75" spans="1:5">
      <c r="A103" s="13"/>
      <c r="B103" s="9">
        <v>101</v>
      </c>
      <c r="C103" s="11">
        <v>20212432</v>
      </c>
      <c r="D103" s="12" t="s">
        <v>456</v>
      </c>
      <c r="E103" s="15"/>
    </row>
    <row r="104" s="2" customFormat="1" ht="18.75" spans="1:5">
      <c r="A104" s="13"/>
      <c r="B104" s="9">
        <v>102</v>
      </c>
      <c r="C104" s="11">
        <v>20212433</v>
      </c>
      <c r="D104" s="12" t="s">
        <v>456</v>
      </c>
      <c r="E104" s="15"/>
    </row>
    <row r="105" s="2" customFormat="1" ht="18.75" spans="1:5">
      <c r="A105" s="13"/>
      <c r="B105" s="6">
        <v>103</v>
      </c>
      <c r="C105" s="16">
        <v>20212434</v>
      </c>
      <c r="D105" s="17" t="s">
        <v>456</v>
      </c>
      <c r="E105" s="18"/>
    </row>
    <row r="106" s="2" customFormat="1" ht="18.75" spans="1:5">
      <c r="A106" s="13"/>
      <c r="B106" s="9">
        <v>104</v>
      </c>
      <c r="C106" s="11">
        <v>20212435</v>
      </c>
      <c r="D106" s="12" t="s">
        <v>456</v>
      </c>
      <c r="E106" s="15"/>
    </row>
    <row r="107" s="2" customFormat="1" ht="18.75" spans="1:5">
      <c r="A107" s="13"/>
      <c r="B107" s="9">
        <v>105</v>
      </c>
      <c r="C107" s="11">
        <v>20212531</v>
      </c>
      <c r="D107" s="12" t="s">
        <v>456</v>
      </c>
      <c r="E107" s="15"/>
    </row>
    <row r="108" s="2" customFormat="1" ht="18.75" spans="1:5">
      <c r="A108" s="13"/>
      <c r="B108" s="9">
        <v>106</v>
      </c>
      <c r="C108" s="11">
        <v>20212532</v>
      </c>
      <c r="D108" s="12" t="s">
        <v>456</v>
      </c>
      <c r="E108" s="15"/>
    </row>
    <row r="109" s="2" customFormat="1" ht="18.75" spans="1:5">
      <c r="A109" s="13"/>
      <c r="B109" s="9">
        <v>107</v>
      </c>
      <c r="C109" s="11">
        <v>20212533</v>
      </c>
      <c r="D109" s="12" t="s">
        <v>456</v>
      </c>
      <c r="E109" s="15"/>
    </row>
    <row r="110" s="2" customFormat="1" ht="18.75" spans="1:5">
      <c r="A110" s="13"/>
      <c r="B110" s="9">
        <v>108</v>
      </c>
      <c r="C110" s="11">
        <v>20212534</v>
      </c>
      <c r="D110" s="12" t="s">
        <v>456</v>
      </c>
      <c r="E110" s="15"/>
    </row>
    <row r="111" s="2" customFormat="1" ht="18.75" spans="1:5">
      <c r="A111" s="13"/>
      <c r="B111" s="9">
        <v>109</v>
      </c>
      <c r="C111" s="11">
        <v>20212535</v>
      </c>
      <c r="D111" s="12" t="s">
        <v>456</v>
      </c>
      <c r="E111" s="15"/>
    </row>
    <row r="112" s="2" customFormat="1" ht="18.75" spans="1:5">
      <c r="A112" s="13"/>
      <c r="B112" s="9">
        <v>110</v>
      </c>
      <c r="C112" s="11">
        <v>20212631</v>
      </c>
      <c r="D112" s="12" t="s">
        <v>456</v>
      </c>
      <c r="E112" s="15"/>
    </row>
    <row r="113" s="2" customFormat="1" ht="18.75" spans="1:5">
      <c r="A113" s="13"/>
      <c r="B113" s="9">
        <v>111</v>
      </c>
      <c r="C113" s="11">
        <v>20212632</v>
      </c>
      <c r="D113" s="12" t="s">
        <v>456</v>
      </c>
      <c r="E113" s="15"/>
    </row>
    <row r="114" s="2" customFormat="1" ht="18.75" spans="1:5">
      <c r="A114" s="13"/>
      <c r="B114" s="9">
        <v>112</v>
      </c>
      <c r="C114" s="11">
        <v>20212633</v>
      </c>
      <c r="D114" s="12" t="s">
        <v>456</v>
      </c>
      <c r="E114" s="15"/>
    </row>
    <row r="115" s="2" customFormat="1" ht="18.75" spans="1:5">
      <c r="A115" s="13"/>
      <c r="B115" s="9">
        <v>113</v>
      </c>
      <c r="C115" s="11">
        <v>20212634</v>
      </c>
      <c r="D115" s="12" t="s">
        <v>456</v>
      </c>
      <c r="E115" s="15"/>
    </row>
    <row r="116" s="2" customFormat="1" ht="18.75" spans="1:5">
      <c r="A116" s="6" t="s">
        <v>4</v>
      </c>
      <c r="B116" s="9">
        <v>114</v>
      </c>
      <c r="C116" s="7">
        <v>20182731</v>
      </c>
      <c r="D116" s="7"/>
      <c r="E116" s="7" t="s">
        <v>27</v>
      </c>
    </row>
    <row r="117" s="2" customFormat="1" ht="18.75" spans="1:5">
      <c r="A117" s="8"/>
      <c r="B117" s="9">
        <v>115</v>
      </c>
      <c r="C117" s="7">
        <v>20182831</v>
      </c>
      <c r="D117" s="7"/>
      <c r="E117" s="7" t="s">
        <v>27</v>
      </c>
    </row>
    <row r="118" s="2" customFormat="1" ht="18.75" spans="1:5">
      <c r="A118" s="8"/>
      <c r="B118" s="9">
        <v>116</v>
      </c>
      <c r="C118" s="7">
        <v>20182832</v>
      </c>
      <c r="D118" s="7"/>
      <c r="E118" s="7" t="s">
        <v>27</v>
      </c>
    </row>
    <row r="119" s="2" customFormat="1" ht="18.75" spans="1:5">
      <c r="A119" s="8"/>
      <c r="B119" s="9">
        <v>117</v>
      </c>
      <c r="C119" s="19">
        <v>20182833</v>
      </c>
      <c r="D119" s="7"/>
      <c r="E119" s="7" t="s">
        <v>27</v>
      </c>
    </row>
    <row r="120" s="2" customFormat="1" ht="18.75" spans="1:5">
      <c r="A120" s="8"/>
      <c r="B120" s="9">
        <v>118</v>
      </c>
      <c r="C120" s="19">
        <v>20182931</v>
      </c>
      <c r="D120" s="7"/>
      <c r="E120" s="7" t="s">
        <v>27</v>
      </c>
    </row>
    <row r="121" s="2" customFormat="1" ht="18.75" spans="1:5">
      <c r="A121" s="8"/>
      <c r="B121" s="9">
        <v>119</v>
      </c>
      <c r="C121" s="19">
        <v>20182932</v>
      </c>
      <c r="D121" s="7"/>
      <c r="E121" s="7" t="s">
        <v>27</v>
      </c>
    </row>
    <row r="122" s="2" customFormat="1" ht="18.75" spans="1:5">
      <c r="A122" s="8"/>
      <c r="B122" s="9">
        <v>120</v>
      </c>
      <c r="C122" s="19">
        <v>20183031</v>
      </c>
      <c r="D122" s="7"/>
      <c r="E122" s="7" t="s">
        <v>27</v>
      </c>
    </row>
    <row r="123" s="2" customFormat="1" ht="18.75" spans="1:5">
      <c r="A123" s="8"/>
      <c r="B123" s="9">
        <v>121</v>
      </c>
      <c r="C123" s="19">
        <v>20183032</v>
      </c>
      <c r="D123" s="7"/>
      <c r="E123" s="7" t="s">
        <v>27</v>
      </c>
    </row>
    <row r="124" s="2" customFormat="1" ht="18.75" spans="1:5">
      <c r="A124" s="8"/>
      <c r="B124" s="9">
        <v>122</v>
      </c>
      <c r="C124" s="19">
        <v>20183033</v>
      </c>
      <c r="D124" s="7"/>
      <c r="E124" s="7" t="s">
        <v>27</v>
      </c>
    </row>
    <row r="125" s="2" customFormat="1" ht="18.75" spans="1:5">
      <c r="A125" s="8"/>
      <c r="B125" s="9">
        <v>123</v>
      </c>
      <c r="C125" s="19">
        <v>20183034</v>
      </c>
      <c r="D125" s="7"/>
      <c r="E125" s="7" t="s">
        <v>27</v>
      </c>
    </row>
    <row r="126" s="2" customFormat="1" ht="18.75" spans="1:5">
      <c r="A126" s="8"/>
      <c r="B126" s="9">
        <v>124</v>
      </c>
      <c r="C126" s="19">
        <v>20183035</v>
      </c>
      <c r="D126" s="7"/>
      <c r="E126" s="7" t="s">
        <v>27</v>
      </c>
    </row>
    <row r="127" s="2" customFormat="1" ht="18.75" spans="1:5">
      <c r="A127" s="8"/>
      <c r="B127" s="9">
        <v>125</v>
      </c>
      <c r="C127" s="19">
        <v>20183036</v>
      </c>
      <c r="D127" s="7"/>
      <c r="E127" s="7" t="s">
        <v>27</v>
      </c>
    </row>
    <row r="128" s="2" customFormat="1" ht="18.75" spans="1:5">
      <c r="A128" s="8"/>
      <c r="B128" s="9">
        <v>126</v>
      </c>
      <c r="C128" s="19">
        <v>20183037</v>
      </c>
      <c r="D128" s="7"/>
      <c r="E128" s="7" t="s">
        <v>27</v>
      </c>
    </row>
    <row r="129" s="2" customFormat="1" ht="18.75" spans="1:5">
      <c r="A129" s="8"/>
      <c r="B129" s="9">
        <v>127</v>
      </c>
      <c r="C129" s="19">
        <v>20183038</v>
      </c>
      <c r="D129" s="7"/>
      <c r="E129" s="7" t="s">
        <v>27</v>
      </c>
    </row>
    <row r="130" s="2" customFormat="1" ht="18.75" spans="1:5">
      <c r="A130" s="8"/>
      <c r="B130" s="9">
        <v>128</v>
      </c>
      <c r="C130" s="7">
        <v>20183631</v>
      </c>
      <c r="D130" s="7"/>
      <c r="E130" s="7" t="s">
        <v>27</v>
      </c>
    </row>
    <row r="131" s="2" customFormat="1" ht="18.75" spans="1:5">
      <c r="A131" s="8"/>
      <c r="B131" s="9">
        <v>129</v>
      </c>
      <c r="C131" s="7">
        <v>20183632</v>
      </c>
      <c r="D131" s="7"/>
      <c r="E131" s="7" t="s">
        <v>27</v>
      </c>
    </row>
    <row r="132" s="2" customFormat="1" ht="18.75" spans="1:5">
      <c r="A132" s="8"/>
      <c r="B132" s="9">
        <v>130</v>
      </c>
      <c r="C132" s="7">
        <v>20183633</v>
      </c>
      <c r="D132" s="7"/>
      <c r="E132" s="7" t="s">
        <v>27</v>
      </c>
    </row>
    <row r="133" s="2" customFormat="1" ht="18.75" spans="1:5">
      <c r="A133" s="8"/>
      <c r="B133" s="9">
        <v>131</v>
      </c>
      <c r="C133" s="7">
        <v>20183634</v>
      </c>
      <c r="D133" s="7"/>
      <c r="E133" s="7" t="s">
        <v>27</v>
      </c>
    </row>
    <row r="134" s="2" customFormat="1" ht="18.75" spans="1:5">
      <c r="A134" s="8"/>
      <c r="B134" s="9">
        <v>132</v>
      </c>
      <c r="C134" s="7">
        <v>20183635</v>
      </c>
      <c r="D134" s="7"/>
      <c r="E134" s="7" t="s">
        <v>27</v>
      </c>
    </row>
    <row r="135" s="2" customFormat="1" ht="18.75" spans="1:5">
      <c r="A135" s="8"/>
      <c r="B135" s="9">
        <v>133</v>
      </c>
      <c r="C135" s="7">
        <v>20192731</v>
      </c>
      <c r="D135" s="7" t="s">
        <v>456</v>
      </c>
      <c r="E135" s="7"/>
    </row>
    <row r="136" s="2" customFormat="1" ht="18.75" spans="1:5">
      <c r="A136" s="8"/>
      <c r="B136" s="9">
        <v>134</v>
      </c>
      <c r="C136" s="7">
        <v>20192831</v>
      </c>
      <c r="D136" s="7" t="s">
        <v>456</v>
      </c>
      <c r="E136" s="7"/>
    </row>
    <row r="137" s="2" customFormat="1" ht="18.75" spans="1:5">
      <c r="A137" s="8"/>
      <c r="B137" s="9">
        <v>135</v>
      </c>
      <c r="C137" s="7">
        <v>20192832</v>
      </c>
      <c r="D137" s="7" t="s">
        <v>456</v>
      </c>
      <c r="E137" s="7"/>
    </row>
    <row r="138" s="2" customFormat="1" ht="18.75" spans="1:5">
      <c r="A138" s="8"/>
      <c r="B138" s="9">
        <v>136</v>
      </c>
      <c r="C138" s="7">
        <v>20192833</v>
      </c>
      <c r="D138" s="7" t="s">
        <v>456</v>
      </c>
      <c r="E138" s="7"/>
    </row>
    <row r="139" s="2" customFormat="1" ht="18.75" spans="1:5">
      <c r="A139" s="8"/>
      <c r="B139" s="9">
        <v>137</v>
      </c>
      <c r="C139" s="7">
        <v>20192931</v>
      </c>
      <c r="D139" s="7" t="s">
        <v>456</v>
      </c>
      <c r="E139" s="7"/>
    </row>
    <row r="140" s="2" customFormat="1" ht="18.75" spans="1:5">
      <c r="A140" s="8"/>
      <c r="B140" s="9">
        <v>138</v>
      </c>
      <c r="C140" s="7">
        <v>20192932</v>
      </c>
      <c r="D140" s="7" t="s">
        <v>456</v>
      </c>
      <c r="E140" s="7"/>
    </row>
    <row r="141" s="2" customFormat="1" ht="18.75" spans="1:5">
      <c r="A141" s="8"/>
      <c r="B141" s="9">
        <v>139</v>
      </c>
      <c r="C141" s="7">
        <v>20193031</v>
      </c>
      <c r="D141" s="7" t="s">
        <v>456</v>
      </c>
      <c r="E141" s="7"/>
    </row>
    <row r="142" s="2" customFormat="1" ht="18.75" spans="1:5">
      <c r="A142" s="8"/>
      <c r="B142" s="9">
        <v>140</v>
      </c>
      <c r="C142" s="7">
        <v>20193032</v>
      </c>
      <c r="D142" s="7" t="s">
        <v>456</v>
      </c>
      <c r="E142" s="7"/>
    </row>
    <row r="143" s="2" customFormat="1" ht="18.75" spans="1:5">
      <c r="A143" s="8"/>
      <c r="B143" s="9">
        <v>141</v>
      </c>
      <c r="C143" s="7">
        <v>20193033</v>
      </c>
      <c r="D143" s="7" t="s">
        <v>456</v>
      </c>
      <c r="E143" s="7"/>
    </row>
    <row r="144" s="2" customFormat="1" ht="18.75" spans="1:5">
      <c r="A144" s="8"/>
      <c r="B144" s="9">
        <v>142</v>
      </c>
      <c r="C144" s="7">
        <v>20193034</v>
      </c>
      <c r="D144" s="7" t="s">
        <v>456</v>
      </c>
      <c r="E144" s="7"/>
    </row>
    <row r="145" s="2" customFormat="1" ht="18.75" spans="1:5">
      <c r="A145" s="8"/>
      <c r="B145" s="9">
        <v>143</v>
      </c>
      <c r="C145" s="7">
        <v>20193035</v>
      </c>
      <c r="D145" s="7" t="s">
        <v>456</v>
      </c>
      <c r="E145" s="7"/>
    </row>
    <row r="146" s="2" customFormat="1" ht="18.75" spans="1:5">
      <c r="A146" s="8"/>
      <c r="B146" s="9">
        <v>144</v>
      </c>
      <c r="C146" s="7">
        <v>20193036</v>
      </c>
      <c r="D146" s="7" t="s">
        <v>456</v>
      </c>
      <c r="E146" s="7"/>
    </row>
    <row r="147" s="2" customFormat="1" ht="18.75" spans="1:5">
      <c r="A147" s="8"/>
      <c r="B147" s="9">
        <v>145</v>
      </c>
      <c r="C147" s="7">
        <v>20193037</v>
      </c>
      <c r="D147" s="7" t="s">
        <v>456</v>
      </c>
      <c r="E147" s="7"/>
    </row>
    <row r="148" s="2" customFormat="1" ht="18.75" spans="1:5">
      <c r="A148" s="8"/>
      <c r="B148" s="9">
        <v>146</v>
      </c>
      <c r="C148" s="7">
        <v>20193038</v>
      </c>
      <c r="D148" s="7" t="s">
        <v>456</v>
      </c>
      <c r="E148" s="7"/>
    </row>
    <row r="149" s="2" customFormat="1" ht="18.75" spans="1:5">
      <c r="A149" s="8"/>
      <c r="B149" s="9">
        <v>147</v>
      </c>
      <c r="C149" s="7">
        <v>20193631</v>
      </c>
      <c r="D149" s="7" t="s">
        <v>456</v>
      </c>
      <c r="E149" s="7"/>
    </row>
    <row r="150" s="2" customFormat="1" ht="18.75" spans="1:5">
      <c r="A150" s="8"/>
      <c r="B150" s="9">
        <v>148</v>
      </c>
      <c r="C150" s="7">
        <v>20193632</v>
      </c>
      <c r="D150" s="7" t="s">
        <v>456</v>
      </c>
      <c r="E150" s="7"/>
    </row>
    <row r="151" s="2" customFormat="1" ht="18.75" spans="1:5">
      <c r="A151" s="8"/>
      <c r="B151" s="9">
        <v>149</v>
      </c>
      <c r="C151" s="7">
        <v>20193633</v>
      </c>
      <c r="D151" s="7" t="s">
        <v>456</v>
      </c>
      <c r="E151" s="7"/>
    </row>
    <row r="152" s="2" customFormat="1" ht="18.75" spans="1:5">
      <c r="A152" s="8"/>
      <c r="B152" s="9">
        <v>150</v>
      </c>
      <c r="C152" s="7">
        <v>20193634</v>
      </c>
      <c r="D152" s="7" t="s">
        <v>456</v>
      </c>
      <c r="E152" s="7"/>
    </row>
    <row r="153" s="2" customFormat="1" ht="18.75" spans="1:5">
      <c r="A153" s="8"/>
      <c r="B153" s="9">
        <v>151</v>
      </c>
      <c r="C153" s="7">
        <v>20193635</v>
      </c>
      <c r="D153" s="7" t="s">
        <v>456</v>
      </c>
      <c r="E153" s="7"/>
    </row>
    <row r="154" s="2" customFormat="1" ht="18.75" spans="1:5">
      <c r="A154" s="8"/>
      <c r="B154" s="9">
        <v>152</v>
      </c>
      <c r="C154" s="7">
        <v>20202731</v>
      </c>
      <c r="D154" s="7" t="s">
        <v>456</v>
      </c>
      <c r="E154" s="20"/>
    </row>
    <row r="155" s="2" customFormat="1" ht="18.75" spans="1:5">
      <c r="A155" s="8"/>
      <c r="B155" s="9">
        <v>153</v>
      </c>
      <c r="C155" s="7">
        <v>20202831</v>
      </c>
      <c r="D155" s="7" t="s">
        <v>456</v>
      </c>
      <c r="E155" s="20"/>
    </row>
    <row r="156" s="2" customFormat="1" ht="18.75" spans="1:5">
      <c r="A156" s="8"/>
      <c r="B156" s="9">
        <v>154</v>
      </c>
      <c r="C156" s="7">
        <v>20202832</v>
      </c>
      <c r="D156" s="7" t="s">
        <v>456</v>
      </c>
      <c r="E156" s="20"/>
    </row>
    <row r="157" s="2" customFormat="1" ht="18.75" spans="1:5">
      <c r="A157" s="8"/>
      <c r="B157" s="9">
        <v>155</v>
      </c>
      <c r="C157" s="7">
        <v>20202833</v>
      </c>
      <c r="D157" s="7" t="s">
        <v>456</v>
      </c>
      <c r="E157" s="20"/>
    </row>
    <row r="158" s="2" customFormat="1" ht="18.75" spans="1:5">
      <c r="A158" s="8"/>
      <c r="B158" s="9">
        <v>156</v>
      </c>
      <c r="C158" s="7">
        <v>20202841</v>
      </c>
      <c r="D158" s="7"/>
      <c r="E158" s="7" t="s">
        <v>27</v>
      </c>
    </row>
    <row r="159" s="2" customFormat="1" ht="18.75" spans="1:5">
      <c r="A159" s="8"/>
      <c r="B159" s="9">
        <v>157</v>
      </c>
      <c r="C159" s="7">
        <v>20202842</v>
      </c>
      <c r="D159" s="7"/>
      <c r="E159" s="7" t="s">
        <v>27</v>
      </c>
    </row>
    <row r="160" s="2" customFormat="1" ht="18.75" spans="1:5">
      <c r="A160" s="8"/>
      <c r="B160" s="9">
        <v>158</v>
      </c>
      <c r="C160" s="7">
        <v>20202843</v>
      </c>
      <c r="D160" s="7"/>
      <c r="E160" s="7" t="s">
        <v>27</v>
      </c>
    </row>
    <row r="161" s="2" customFormat="1" ht="18.75" spans="1:5">
      <c r="A161" s="8"/>
      <c r="B161" s="9">
        <v>159</v>
      </c>
      <c r="C161" s="7">
        <v>20202844</v>
      </c>
      <c r="D161" s="7"/>
      <c r="E161" s="7" t="s">
        <v>27</v>
      </c>
    </row>
    <row r="162" s="2" customFormat="1" ht="18.75" spans="1:5">
      <c r="A162" s="8"/>
      <c r="B162" s="9">
        <v>160</v>
      </c>
      <c r="C162" s="7">
        <v>20202931</v>
      </c>
      <c r="D162" s="7" t="s">
        <v>456</v>
      </c>
      <c r="E162" s="20"/>
    </row>
    <row r="163" s="2" customFormat="1" ht="18.75" spans="1:5">
      <c r="A163" s="8"/>
      <c r="B163" s="9">
        <v>161</v>
      </c>
      <c r="C163" s="7">
        <v>20202932</v>
      </c>
      <c r="D163" s="7" t="s">
        <v>456</v>
      </c>
      <c r="E163" s="20"/>
    </row>
    <row r="164" s="2" customFormat="1" ht="18.75" spans="1:5">
      <c r="A164" s="8"/>
      <c r="B164" s="9">
        <v>162</v>
      </c>
      <c r="C164" s="7">
        <v>20202933</v>
      </c>
      <c r="D164" s="7" t="s">
        <v>456</v>
      </c>
      <c r="E164" s="20"/>
    </row>
    <row r="165" s="2" customFormat="1" ht="18.75" spans="1:5">
      <c r="A165" s="8"/>
      <c r="B165" s="9">
        <v>163</v>
      </c>
      <c r="C165" s="7">
        <v>20203031</v>
      </c>
      <c r="D165" s="7" t="s">
        <v>456</v>
      </c>
      <c r="E165" s="20"/>
    </row>
    <row r="166" s="2" customFormat="1" ht="18.75" spans="1:5">
      <c r="A166" s="8"/>
      <c r="B166" s="9">
        <v>164</v>
      </c>
      <c r="C166" s="7">
        <v>20203032</v>
      </c>
      <c r="D166" s="7" t="s">
        <v>456</v>
      </c>
      <c r="E166" s="20"/>
    </row>
    <row r="167" s="2" customFormat="1" ht="18.75" spans="1:5">
      <c r="A167" s="8"/>
      <c r="B167" s="9">
        <v>165</v>
      </c>
      <c r="C167" s="7">
        <v>20203033</v>
      </c>
      <c r="D167" s="7" t="s">
        <v>456</v>
      </c>
      <c r="E167" s="20"/>
    </row>
    <row r="168" s="2" customFormat="1" ht="18.75" spans="1:5">
      <c r="A168" s="8"/>
      <c r="B168" s="9">
        <v>166</v>
      </c>
      <c r="C168" s="7">
        <v>20203034</v>
      </c>
      <c r="D168" s="7" t="s">
        <v>456</v>
      </c>
      <c r="E168" s="20"/>
    </row>
    <row r="169" s="2" customFormat="1" ht="18.75" spans="1:5">
      <c r="A169" s="8"/>
      <c r="B169" s="9">
        <v>167</v>
      </c>
      <c r="C169" s="7">
        <v>20203035</v>
      </c>
      <c r="D169" s="7" t="s">
        <v>456</v>
      </c>
      <c r="E169" s="20"/>
    </row>
    <row r="170" s="2" customFormat="1" ht="18.75" spans="1:5">
      <c r="A170" s="8"/>
      <c r="B170" s="9">
        <v>168</v>
      </c>
      <c r="C170" s="7">
        <v>20203036</v>
      </c>
      <c r="D170" s="7" t="s">
        <v>456</v>
      </c>
      <c r="E170" s="20"/>
    </row>
    <row r="171" s="2" customFormat="1" ht="18.75" spans="1:5">
      <c r="A171" s="8"/>
      <c r="B171" s="9">
        <v>169</v>
      </c>
      <c r="C171" s="7">
        <v>20203631</v>
      </c>
      <c r="D171" s="7" t="s">
        <v>456</v>
      </c>
      <c r="E171" s="20"/>
    </row>
    <row r="172" s="2" customFormat="1" ht="18.75" spans="1:5">
      <c r="A172" s="8"/>
      <c r="B172" s="9">
        <v>170</v>
      </c>
      <c r="C172" s="7">
        <v>20203632</v>
      </c>
      <c r="D172" s="7" t="s">
        <v>456</v>
      </c>
      <c r="E172" s="20"/>
    </row>
    <row r="173" s="2" customFormat="1" ht="18.75" spans="1:5">
      <c r="A173" s="8"/>
      <c r="B173" s="9">
        <v>171</v>
      </c>
      <c r="C173" s="7">
        <v>20203633</v>
      </c>
      <c r="D173" s="7" t="s">
        <v>456</v>
      </c>
      <c r="E173" s="20"/>
    </row>
    <row r="174" s="2" customFormat="1" ht="18.75" spans="1:5">
      <c r="A174" s="8"/>
      <c r="B174" s="9">
        <v>172</v>
      </c>
      <c r="C174" s="7">
        <v>20203634</v>
      </c>
      <c r="D174" s="7" t="s">
        <v>456</v>
      </c>
      <c r="E174" s="20"/>
    </row>
    <row r="175" s="2" customFormat="1" ht="18.75" spans="1:5">
      <c r="A175" s="8"/>
      <c r="B175" s="9">
        <v>173</v>
      </c>
      <c r="C175" s="7">
        <v>20203635</v>
      </c>
      <c r="D175" s="7" t="s">
        <v>456</v>
      </c>
      <c r="E175" s="20"/>
    </row>
    <row r="176" s="2" customFormat="1" ht="18.75" spans="1:5">
      <c r="A176" s="8"/>
      <c r="B176" s="9">
        <v>174</v>
      </c>
      <c r="C176" s="7">
        <v>20203641</v>
      </c>
      <c r="D176" s="7"/>
      <c r="E176" s="7" t="s">
        <v>27</v>
      </c>
    </row>
    <row r="177" s="2" customFormat="1" ht="18.75" spans="1:5">
      <c r="A177" s="8"/>
      <c r="B177" s="9">
        <v>175</v>
      </c>
      <c r="C177" s="7">
        <v>20212731</v>
      </c>
      <c r="D177" s="7" t="s">
        <v>456</v>
      </c>
      <c r="E177" s="7"/>
    </row>
    <row r="178" s="2" customFormat="1" ht="18.75" spans="1:5">
      <c r="A178" s="8"/>
      <c r="B178" s="9">
        <v>176</v>
      </c>
      <c r="C178" s="7">
        <v>20212831</v>
      </c>
      <c r="D178" s="7" t="s">
        <v>456</v>
      </c>
      <c r="E178" s="7"/>
    </row>
    <row r="179" s="2" customFormat="1" ht="18.75" spans="1:5">
      <c r="A179" s="8"/>
      <c r="B179" s="9">
        <v>177</v>
      </c>
      <c r="C179" s="7">
        <v>20212832</v>
      </c>
      <c r="D179" s="7" t="s">
        <v>456</v>
      </c>
      <c r="E179" s="7"/>
    </row>
    <row r="180" s="2" customFormat="1" ht="18.75" spans="1:5">
      <c r="A180" s="8"/>
      <c r="B180" s="9">
        <v>178</v>
      </c>
      <c r="C180" s="7">
        <v>20212841</v>
      </c>
      <c r="D180" s="7" t="s">
        <v>456</v>
      </c>
      <c r="E180" s="7"/>
    </row>
    <row r="181" s="2" customFormat="1" ht="18.75" spans="1:5">
      <c r="A181" s="8"/>
      <c r="B181" s="9">
        <v>179</v>
      </c>
      <c r="C181" s="7">
        <v>20212842</v>
      </c>
      <c r="D181" s="7" t="s">
        <v>456</v>
      </c>
      <c r="E181" s="7"/>
    </row>
    <row r="182" s="2" customFormat="1" ht="18.75" spans="1:5">
      <c r="A182" s="8"/>
      <c r="B182" s="9">
        <v>180</v>
      </c>
      <c r="C182" s="7">
        <v>20212843</v>
      </c>
      <c r="D182" s="7" t="s">
        <v>456</v>
      </c>
      <c r="E182" s="7"/>
    </row>
    <row r="183" s="2" customFormat="1" ht="18.75" spans="1:5">
      <c r="A183" s="8"/>
      <c r="B183" s="9">
        <v>181</v>
      </c>
      <c r="C183" s="7">
        <v>20212931</v>
      </c>
      <c r="D183" s="7" t="s">
        <v>456</v>
      </c>
      <c r="E183" s="7"/>
    </row>
    <row r="184" s="2" customFormat="1" ht="18.75" spans="1:5">
      <c r="A184" s="8"/>
      <c r="B184" s="9">
        <v>182</v>
      </c>
      <c r="C184" s="7">
        <v>20212932</v>
      </c>
      <c r="D184" s="7" t="s">
        <v>456</v>
      </c>
      <c r="E184" s="7"/>
    </row>
    <row r="185" s="2" customFormat="1" ht="18.75" spans="1:5">
      <c r="A185" s="8"/>
      <c r="B185" s="9">
        <v>183</v>
      </c>
      <c r="C185" s="7">
        <v>20212933</v>
      </c>
      <c r="D185" s="7" t="s">
        <v>456</v>
      </c>
      <c r="E185" s="7"/>
    </row>
    <row r="186" s="2" customFormat="1" ht="18.75" spans="1:5">
      <c r="A186" s="8"/>
      <c r="B186" s="9">
        <v>184</v>
      </c>
      <c r="C186" s="7">
        <v>20212941</v>
      </c>
      <c r="D186" s="7" t="s">
        <v>456</v>
      </c>
      <c r="E186" s="7"/>
    </row>
    <row r="187" s="2" customFormat="1" ht="18.75" spans="1:5">
      <c r="A187" s="8"/>
      <c r="B187" s="9">
        <v>185</v>
      </c>
      <c r="C187" s="7">
        <v>20213031</v>
      </c>
      <c r="D187" s="7" t="s">
        <v>456</v>
      </c>
      <c r="E187" s="7"/>
    </row>
    <row r="188" s="2" customFormat="1" ht="18.75" spans="1:5">
      <c r="A188" s="8"/>
      <c r="B188" s="9">
        <v>186</v>
      </c>
      <c r="C188" s="7">
        <v>20213032</v>
      </c>
      <c r="D188" s="7" t="s">
        <v>456</v>
      </c>
      <c r="E188" s="7"/>
    </row>
    <row r="189" s="2" customFormat="1" ht="18.75" spans="1:5">
      <c r="A189" s="8"/>
      <c r="B189" s="9">
        <v>187</v>
      </c>
      <c r="C189" s="7">
        <v>20213033</v>
      </c>
      <c r="D189" s="7" t="s">
        <v>456</v>
      </c>
      <c r="E189" s="7"/>
    </row>
    <row r="190" s="2" customFormat="1" ht="18.75" spans="1:5">
      <c r="A190" s="8"/>
      <c r="B190" s="9">
        <v>188</v>
      </c>
      <c r="C190" s="7">
        <v>20213631</v>
      </c>
      <c r="D190" s="7" t="s">
        <v>456</v>
      </c>
      <c r="E190" s="7"/>
    </row>
    <row r="191" s="2" customFormat="1" ht="18.75" spans="1:5">
      <c r="A191" s="8"/>
      <c r="B191" s="9">
        <v>189</v>
      </c>
      <c r="C191" s="7">
        <v>20213632</v>
      </c>
      <c r="D191" s="7" t="s">
        <v>456</v>
      </c>
      <c r="E191" s="7"/>
    </row>
    <row r="192" s="2" customFormat="1" ht="18.75" spans="1:5">
      <c r="A192" s="8"/>
      <c r="B192" s="9">
        <v>190</v>
      </c>
      <c r="C192" s="7">
        <v>20213633</v>
      </c>
      <c r="D192" s="7" t="s">
        <v>456</v>
      </c>
      <c r="E192" s="7"/>
    </row>
    <row r="193" s="2" customFormat="1" ht="18.75" spans="1:5">
      <c r="A193" s="8"/>
      <c r="B193" s="9">
        <v>191</v>
      </c>
      <c r="C193" s="7">
        <v>20213634</v>
      </c>
      <c r="D193" s="7" t="s">
        <v>456</v>
      </c>
      <c r="E193" s="7"/>
    </row>
    <row r="194" s="2" customFormat="1" ht="18.75" spans="1:5">
      <c r="A194" s="8"/>
      <c r="B194" s="9">
        <v>192</v>
      </c>
      <c r="C194" s="7">
        <v>20213635</v>
      </c>
      <c r="D194" s="7" t="s">
        <v>456</v>
      </c>
      <c r="E194" s="7"/>
    </row>
    <row r="195" s="2" customFormat="1" ht="18.75" spans="1:5">
      <c r="A195" s="8"/>
      <c r="B195" s="9">
        <v>193</v>
      </c>
      <c r="C195" s="7">
        <v>20213641</v>
      </c>
      <c r="D195" s="7" t="s">
        <v>456</v>
      </c>
      <c r="E195" s="7"/>
    </row>
    <row r="196" s="2" customFormat="1" ht="18.75" spans="1:5">
      <c r="A196" s="10"/>
      <c r="B196" s="9">
        <v>194</v>
      </c>
      <c r="C196" s="7">
        <v>20213642</v>
      </c>
      <c r="D196" s="7" t="s">
        <v>456</v>
      </c>
      <c r="E196" s="7"/>
    </row>
    <row r="197" s="2" customFormat="1" ht="18.75" spans="1:5">
      <c r="A197" s="8" t="s">
        <v>5</v>
      </c>
      <c r="B197" s="9">
        <v>195</v>
      </c>
      <c r="C197" s="7">
        <v>20182331</v>
      </c>
      <c r="D197" s="7" t="s">
        <v>456</v>
      </c>
      <c r="E197" s="15"/>
    </row>
    <row r="198" s="2" customFormat="1" ht="18.75" spans="1:5">
      <c r="A198" s="8"/>
      <c r="B198" s="9">
        <v>196</v>
      </c>
      <c r="C198" s="7">
        <v>20182332</v>
      </c>
      <c r="D198" s="7" t="s">
        <v>456</v>
      </c>
      <c r="E198" s="15"/>
    </row>
    <row r="199" ht="18.75" spans="1:5">
      <c r="A199" s="8"/>
      <c r="B199" s="9">
        <v>197</v>
      </c>
      <c r="C199" s="7">
        <v>20192331</v>
      </c>
      <c r="D199" s="7" t="s">
        <v>456</v>
      </c>
      <c r="E199" s="21"/>
    </row>
    <row r="200" ht="18.75" spans="1:5">
      <c r="A200" s="8"/>
      <c r="B200" s="9">
        <v>198</v>
      </c>
      <c r="C200" s="7">
        <v>20192332</v>
      </c>
      <c r="D200" s="7" t="s">
        <v>456</v>
      </c>
      <c r="E200" s="22"/>
    </row>
    <row r="201" ht="18.75" spans="1:5">
      <c r="A201" s="8"/>
      <c r="B201" s="9">
        <v>199</v>
      </c>
      <c r="C201" s="7">
        <v>20202331</v>
      </c>
      <c r="D201" s="7" t="s">
        <v>456</v>
      </c>
      <c r="E201" s="21"/>
    </row>
    <row r="202" ht="18.75" spans="1:5">
      <c r="A202" s="8"/>
      <c r="B202" s="9">
        <v>200</v>
      </c>
      <c r="C202" s="7">
        <v>20202332</v>
      </c>
      <c r="D202" s="7" t="s">
        <v>456</v>
      </c>
      <c r="E202" s="23"/>
    </row>
    <row r="203" ht="18.75" spans="1:5">
      <c r="A203" s="8"/>
      <c r="B203" s="9">
        <v>201</v>
      </c>
      <c r="C203" s="7">
        <v>20212331</v>
      </c>
      <c r="D203" s="7" t="s">
        <v>456</v>
      </c>
      <c r="E203" s="23"/>
    </row>
    <row r="204" ht="18.75" spans="1:5">
      <c r="A204" s="8"/>
      <c r="B204" s="6">
        <v>202</v>
      </c>
      <c r="C204" s="24">
        <v>20212332</v>
      </c>
      <c r="D204" s="24" t="s">
        <v>456</v>
      </c>
      <c r="E204" s="25"/>
    </row>
    <row r="205" ht="18.75" spans="1:5">
      <c r="A205" s="10"/>
      <c r="B205" s="26">
        <v>203</v>
      </c>
      <c r="C205" s="7">
        <v>20212333</v>
      </c>
      <c r="D205" s="7" t="s">
        <v>456</v>
      </c>
      <c r="E205" s="23"/>
    </row>
    <row r="206" ht="18.75" spans="2:2">
      <c r="B206" s="27"/>
    </row>
    <row r="207" ht="18.75" spans="2:2">
      <c r="B207" s="27"/>
    </row>
    <row r="208" spans="2:2">
      <c r="B208" s="28"/>
    </row>
    <row r="209" spans="2:2">
      <c r="B209" s="28"/>
    </row>
  </sheetData>
  <mergeCells count="5">
    <mergeCell ref="A1:E1"/>
    <mergeCell ref="A3:A49"/>
    <mergeCell ref="A50:A115"/>
    <mergeCell ref="A116:A196"/>
    <mergeCell ref="A197:A20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日常旷课率</vt:lpstr>
      <vt:lpstr>日常旷课名单</vt:lpstr>
      <vt:lpstr>日常请假率</vt:lpstr>
      <vt:lpstr>日常请假名单</vt:lpstr>
      <vt:lpstr>日常迟到早退名单</vt:lpstr>
      <vt:lpstr>晚自习风气统计表</vt:lpstr>
      <vt:lpstr>晚自习请假</vt:lpstr>
      <vt:lpstr>晚自习旷课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小华对我biubiubiu</dc:creator>
  <cp:lastModifiedBy>sally</cp:lastModifiedBy>
  <dcterms:created xsi:type="dcterms:W3CDTF">2021-04-04T12:18:00Z</dcterms:created>
  <dcterms:modified xsi:type="dcterms:W3CDTF">2022-03-23T07:49:36Z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38E11B2A9BC040B9A415C670E9C00E32</vt:lpwstr>
  </property>
  <property fmtid="{D5CDD505-2E9C-101B-9397-08002B2CF9AE}" pid="3" name="KSOProductBuildVer">
    <vt:lpwstr>2052-11.8.2.10154</vt:lpwstr>
  </property>
  <property fmtid="{D5CDD505-2E9C-101B-9397-08002B2CF9AE}" pid="4" name="KSOReadingLayout">
    <vt:bool>false</vt:bool>
  </property>
</Properties>
</file>