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913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习迟到早退" sheetId="9" r:id="rId8"/>
    <sheet name="晚自修风气统计表" sheetId="8" r:id="rId9"/>
    <sheet name="晚自习旷课" sheetId="10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<sst xmlns="http://schemas.openxmlformats.org/spreadsheetml/2006/main" count="1560" uniqueCount="453">
  <si>
    <t>湖州学院2024-2025学年第二学期学风建设情况通报（第3周 9月15日-9月21日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</si>
  <si>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</si>
  <si>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</si>
  <si>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</si>
  <si>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</si>
  <si>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</si>
  <si>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</si>
  <si>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</si>
  <si>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</si>
  <si>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</si>
  <si>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</si>
  <si>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</si>
  <si>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</si>
  <si>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</si>
  <si>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</si>
  <si>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</si>
  <si>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</si>
  <si>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</si>
  <si>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</si>
  <si>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</si>
  <si>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</si>
  <si>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未交齐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</si>
  <si>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</si>
  <si>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</si>
  <si>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</si>
  <si>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</si>
  <si>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</si>
  <si>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</si>
  <si>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</si>
  <si>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</si>
  <si>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</si>
  <si>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</si>
  <si>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湖州学院智能制造学院日常请假统计表</t>
  </si>
  <si>
    <t>班 级</t>
  </si>
  <si>
    <t>详细节数（日期）</t>
  </si>
  <si>
    <t>累计节数</t>
  </si>
  <si>
    <t>机械2201</t>
  </si>
  <si>
    <t>温智慧</t>
  </si>
  <si>
    <t>控制工程基础</t>
  </si>
  <si>
    <t>2（9.19）</t>
  </si>
  <si>
    <t>电气2101</t>
  </si>
  <si>
    <t>魏文博</t>
  </si>
  <si>
    <t>发电厂电气装置</t>
  </si>
  <si>
    <t>1（9.18）</t>
  </si>
  <si>
    <t>电气2401</t>
  </si>
  <si>
    <t>赵本雨</t>
  </si>
  <si>
    <t>学科导论</t>
  </si>
  <si>
    <t>2（9.20）</t>
  </si>
  <si>
    <t>思想道德与法治</t>
  </si>
  <si>
    <t>2（9.18）</t>
  </si>
  <si>
    <t>高等数学</t>
  </si>
  <si>
    <t>3（9.18）</t>
  </si>
  <si>
    <t>大学生心理健康教育</t>
  </si>
  <si>
    <t>工程图学</t>
  </si>
  <si>
    <t>3（9.19）</t>
  </si>
  <si>
    <t>大学生职业生涯规划</t>
  </si>
  <si>
    <t>赵新颐</t>
  </si>
  <si>
    <t>机械2402</t>
  </si>
  <si>
    <t>张智凯</t>
  </si>
  <si>
    <t>大学语文</t>
  </si>
  <si>
    <t>体育与健康</t>
  </si>
  <si>
    <t>画法几何与工程制图</t>
  </si>
  <si>
    <t>大学生职业发展与就业指导</t>
  </si>
  <si>
    <t>大学英语</t>
  </si>
  <si>
    <t>3（9.20）</t>
  </si>
  <si>
    <t>何政余</t>
  </si>
  <si>
    <t>汇编语言</t>
  </si>
  <si>
    <t>光电信息2202</t>
  </si>
  <si>
    <t>吴静</t>
  </si>
  <si>
    <t>光电检测技术</t>
  </si>
  <si>
    <t>光电子学</t>
  </si>
  <si>
    <t>半导体照明技术</t>
  </si>
  <si>
    <t>光学薄膜技术</t>
  </si>
  <si>
    <r>
      <t>钟祖</t>
    </r>
    <r>
      <rPr>
        <sz val="14"/>
        <rFont val="宋体"/>
        <charset val="134"/>
      </rPr>
      <t>玥</t>
    </r>
  </si>
  <si>
    <t>丁可一</t>
  </si>
  <si>
    <t>汪勇</t>
  </si>
  <si>
    <t>计算机2202</t>
  </si>
  <si>
    <t>刘明康</t>
  </si>
  <si>
    <t>操作系统</t>
  </si>
  <si>
    <t>智能信息处理</t>
  </si>
  <si>
    <t>计算机2201</t>
  </si>
  <si>
    <t>陈刘柳</t>
  </si>
  <si>
    <t>电子信息2201</t>
  </si>
  <si>
    <t>张远赵</t>
  </si>
  <si>
    <t>单片机C语言程序设计</t>
  </si>
  <si>
    <t>何清</t>
  </si>
  <si>
    <t>自动控制原理</t>
  </si>
  <si>
    <t>电子信息2202</t>
  </si>
  <si>
    <t>刘蓝江</t>
  </si>
  <si>
    <t>光电信息2402</t>
  </si>
  <si>
    <t>沈敬卓</t>
  </si>
  <si>
    <t>高等数学A</t>
  </si>
  <si>
    <t>线性代数</t>
  </si>
  <si>
    <t>大学计算机基础</t>
  </si>
  <si>
    <t>软件工程2402</t>
  </si>
  <si>
    <t>何涛</t>
  </si>
  <si>
    <t>高级语言程序设计</t>
  </si>
  <si>
    <t>计算思维导论</t>
  </si>
  <si>
    <t>计算机2315</t>
  </si>
  <si>
    <t>董旷炜</t>
  </si>
  <si>
    <t>密码学</t>
  </si>
  <si>
    <t>电子信息2301</t>
  </si>
  <si>
    <t>雷晓舟</t>
  </si>
  <si>
    <t>大学英语（3）</t>
  </si>
  <si>
    <t>习近平新时代中国特色社会主义思想概论</t>
  </si>
  <si>
    <t>电子信息2302</t>
  </si>
  <si>
    <t>孙浩源</t>
  </si>
  <si>
    <t>模拟电子电路</t>
  </si>
  <si>
    <t>电子信息2303</t>
  </si>
  <si>
    <t>唐越</t>
  </si>
  <si>
    <t>软件工程2202</t>
  </si>
  <si>
    <t>郑锦</t>
  </si>
  <si>
    <t>计算机2301</t>
  </si>
  <si>
    <t>汪春弟</t>
  </si>
  <si>
    <t>毛泽东思想和中国特色社会主义理论体系概念</t>
  </si>
  <si>
    <t>数字电路与逻辑设计</t>
  </si>
  <si>
    <t>创新创业基础</t>
  </si>
  <si>
    <t>概率论与数理统计</t>
  </si>
  <si>
    <t>光电信息2301</t>
  </si>
  <si>
    <t>屈书聿</t>
  </si>
  <si>
    <t>工程光学</t>
  </si>
  <si>
    <t>侯仁凯</t>
  </si>
  <si>
    <t>模拟电子技术</t>
  </si>
  <si>
    <t>谢沁霖</t>
  </si>
  <si>
    <t>王子腾</t>
  </si>
  <si>
    <t>基础物理学2</t>
  </si>
  <si>
    <t>莫詹博</t>
  </si>
  <si>
    <t>大学英语3</t>
  </si>
  <si>
    <t>电子信息2412</t>
  </si>
  <si>
    <t>张冰妍</t>
  </si>
  <si>
    <t>数字电路</t>
  </si>
  <si>
    <t>复变函数与积分变换</t>
  </si>
  <si>
    <t>计算机2311</t>
  </si>
  <si>
    <t>管毅</t>
  </si>
  <si>
    <t>Web应用</t>
  </si>
  <si>
    <t>计算机2314</t>
  </si>
  <si>
    <t>张雨航</t>
  </si>
  <si>
    <t>网络与通讯安全</t>
  </si>
  <si>
    <t>李佳乐</t>
  </si>
  <si>
    <t>web应用</t>
  </si>
  <si>
    <t>软件安全</t>
  </si>
  <si>
    <t>祝俊杰</t>
  </si>
  <si>
    <t>算法设计与分析</t>
  </si>
  <si>
    <t>社体2302</t>
  </si>
  <si>
    <t>张柯</t>
  </si>
  <si>
    <t>乒乓球</t>
  </si>
  <si>
    <t>足球</t>
  </si>
  <si>
    <t>生物2101</t>
  </si>
  <si>
    <t>王靖文</t>
  </si>
  <si>
    <t>微生物检测技术</t>
  </si>
  <si>
    <t>应用真菌学</t>
  </si>
  <si>
    <t>发酵食品感官评定</t>
  </si>
  <si>
    <t>张晓晴</t>
  </si>
  <si>
    <t>邹宇</t>
  </si>
  <si>
    <t>行管2101</t>
  </si>
  <si>
    <t>方祥林</t>
  </si>
  <si>
    <t>国贸2313</t>
  </si>
  <si>
    <t>夏文昊</t>
  </si>
  <si>
    <t>国际商务英语</t>
  </si>
  <si>
    <t>国际贸易单证</t>
  </si>
  <si>
    <t>国贸实务综合模拟</t>
  </si>
  <si>
    <t>国际结算</t>
  </si>
  <si>
    <t>无请假</t>
  </si>
  <si>
    <t>产设2201</t>
  </si>
  <si>
    <t>王雨晨</t>
  </si>
  <si>
    <t>工业设计心理学</t>
  </si>
  <si>
    <t>季静茹</t>
  </si>
  <si>
    <t>王胡滨</t>
  </si>
  <si>
    <t>视传2303</t>
  </si>
  <si>
    <t>林子人</t>
  </si>
  <si>
    <t>图形创意</t>
  </si>
  <si>
    <t>5（9.19）</t>
  </si>
  <si>
    <t>环设2301</t>
  </si>
  <si>
    <t>徐宁</t>
  </si>
  <si>
    <t>产设2301</t>
  </si>
  <si>
    <t>汪泽平</t>
  </si>
  <si>
    <t>人机工程学</t>
  </si>
  <si>
    <t>4（9.20）</t>
  </si>
  <si>
    <t>产设2401</t>
  </si>
  <si>
    <t>夏昕倩</t>
  </si>
  <si>
    <t>设计素描</t>
  </si>
  <si>
    <t>8（9.14）</t>
  </si>
  <si>
    <t>思政2201</t>
  </si>
  <si>
    <t>吴诗玲</t>
  </si>
  <si>
    <t>公共关系学</t>
  </si>
  <si>
    <t>葛镇玮</t>
  </si>
  <si>
    <t>思政2202</t>
  </si>
  <si>
    <t>林佳琪</t>
  </si>
  <si>
    <t>学术论文撰写和科研规范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</si>
  <si>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</si>
  <si>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</si>
  <si>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</si>
  <si>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</si>
  <si>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</si>
  <si>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</si>
  <si>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</si>
  <si>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</si>
  <si>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电气2102</t>
  </si>
  <si>
    <t>材化2101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</si>
  <si>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</si>
  <si>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</si>
  <si>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</si>
  <si>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</si>
  <si>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</si>
  <si>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</si>
  <si>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</si>
  <si>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</si>
  <si>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</si>
  <si>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</si>
  <si>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</si>
  <si>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</si>
  <si>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</si>
  <si>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</si>
  <si>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</si>
  <si>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</si>
  <si>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</si>
  <si>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</si>
  <si>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</si>
  <si>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</si>
  <si>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</si>
  <si>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</si>
  <si>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电气2402</t>
  </si>
  <si>
    <t>材化2401</t>
  </si>
  <si>
    <t>新能源材料2401</t>
  </si>
  <si>
    <t>新能源材料2402</t>
  </si>
  <si>
    <t>新能源汽车2401</t>
  </si>
  <si>
    <t>高分子材料2401</t>
  </si>
  <si>
    <t>机械2411</t>
  </si>
  <si>
    <t>电气2411</t>
  </si>
  <si>
    <t>材化2411</t>
  </si>
  <si>
    <t>光电信息2101</t>
  </si>
  <si>
    <t>计算机2101</t>
  </si>
  <si>
    <t>电子信息2101</t>
  </si>
  <si>
    <t>光电信息2201</t>
  </si>
  <si>
    <t>电子信息2203</t>
  </si>
  <si>
    <t>软件工程2201</t>
  </si>
  <si>
    <t>光电信息2302</t>
  </si>
  <si>
    <t>计算机2302</t>
  </si>
  <si>
    <t>软件工程2301</t>
  </si>
  <si>
    <t>软件工程2302</t>
  </si>
  <si>
    <t>计算机2312</t>
  </si>
  <si>
    <t>计算机2313</t>
  </si>
  <si>
    <t>电子信息2311</t>
  </si>
  <si>
    <t>电子信息2312</t>
  </si>
  <si>
    <t>制药2321</t>
  </si>
  <si>
    <t>制药2301</t>
  </si>
  <si>
    <t>制药2201</t>
  </si>
  <si>
    <t>护理2322</t>
  </si>
  <si>
    <t>护理2221</t>
  </si>
  <si>
    <t>生物2201</t>
  </si>
  <si>
    <t>生物2202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</si>
  <si>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</si>
  <si>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</si>
  <si>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</si>
  <si>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</si>
  <si>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</si>
  <si>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</si>
  <si>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</si>
  <si>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</si>
  <si>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</si>
  <si>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</si>
  <si>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</si>
  <si>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</si>
  <si>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</si>
  <si>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</si>
  <si>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</si>
  <si>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</si>
  <si>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</si>
  <si>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</si>
  <si>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</si>
  <si>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</si>
  <si>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</si>
  <si>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</si>
  <si>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</si>
  <si>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</si>
  <si>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</si>
  <si>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</si>
  <si>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</si>
  <si>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</si>
  <si>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</si>
  <si>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国贸2401</t>
  </si>
  <si>
    <t>经济与金融2401</t>
  </si>
  <si>
    <t>经济与金融2402</t>
  </si>
  <si>
    <t>跨境电商2401</t>
  </si>
  <si>
    <t>旅管2401</t>
  </si>
  <si>
    <t>供应链2401</t>
  </si>
  <si>
    <t>供应链2402</t>
  </si>
  <si>
    <t>国贸2411</t>
  </si>
  <si>
    <t>国贸2412</t>
  </si>
  <si>
    <t>国贸2413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</si>
  <si>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</si>
  <si>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</si>
  <si>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</si>
  <si>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</si>
  <si>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</si>
  <si>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</si>
  <si>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</si>
  <si>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</si>
  <si>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</si>
  <si>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</si>
  <si>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</si>
  <si>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</si>
  <si>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</si>
  <si>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</si>
  <si>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</si>
  <si>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</si>
  <si>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英语2201</t>
  </si>
  <si>
    <t>英语2202</t>
  </si>
  <si>
    <t>英语2203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</si>
  <si>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</si>
  <si>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</si>
  <si>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</si>
  <si>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</si>
  <si>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</si>
  <si>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</si>
  <si>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</si>
  <si>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</si>
  <si>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</si>
  <si>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</si>
  <si>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</si>
  <si>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</si>
  <si>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汉语言2401</t>
  </si>
  <si>
    <t>汉语言2402</t>
  </si>
  <si>
    <t>汉语言2403</t>
  </si>
  <si>
    <t>汉语言2404</t>
  </si>
  <si>
    <t>广告2401</t>
  </si>
  <si>
    <t>广告2402</t>
  </si>
  <si>
    <t>网媒2401</t>
  </si>
  <si>
    <t>网媒2402</t>
  </si>
  <si>
    <t>网媒2403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</si>
  <si>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</si>
  <si>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</si>
  <si>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</si>
  <si>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</si>
  <si>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</si>
  <si>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</si>
  <si>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</si>
  <si>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</si>
  <si>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</si>
  <si>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</si>
  <si>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</si>
  <si>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视传2211</t>
  </si>
  <si>
    <t>环设2211</t>
  </si>
  <si>
    <t>视传2301</t>
  </si>
  <si>
    <t>视传2302</t>
  </si>
  <si>
    <t>环设2302</t>
  </si>
  <si>
    <t>产品2301</t>
  </si>
  <si>
    <t>视传2401</t>
  </si>
  <si>
    <t>视传2402</t>
  </si>
  <si>
    <t>视传2403</t>
  </si>
  <si>
    <t>环设2401</t>
  </si>
  <si>
    <t>环设2402</t>
  </si>
  <si>
    <t>思政2301</t>
  </si>
  <si>
    <t>思政2401</t>
  </si>
  <si>
    <t>湖州学院智能制造学院日常旷课统计表</t>
  </si>
  <si>
    <t>旷课节数（日期）</t>
  </si>
  <si>
    <t>旷课原因</t>
  </si>
  <si>
    <t>处理结果</t>
  </si>
  <si>
    <t>陈博文</t>
  </si>
  <si>
    <t>化工原理</t>
  </si>
  <si>
    <t>旷课</t>
  </si>
  <si>
    <t>早退</t>
  </si>
  <si>
    <t>余玉龙</t>
  </si>
  <si>
    <t>材料科学基础</t>
  </si>
  <si>
    <t>无旷课</t>
  </si>
  <si>
    <t>日常旷课率排名</t>
  </si>
  <si>
    <t>旷课人次</t>
  </si>
  <si>
    <t>旷课率</t>
  </si>
  <si>
    <t>旷课率排名</t>
  </si>
  <si>
    <t>光电信息2401</t>
  </si>
  <si>
    <t>计算机2401</t>
  </si>
  <si>
    <t>电子信息2401</t>
  </si>
  <si>
    <t>电子信息2402</t>
  </si>
  <si>
    <t>软件工程2401</t>
  </si>
  <si>
    <t>计算机2411</t>
  </si>
  <si>
    <t>计算机2412</t>
  </si>
  <si>
    <t>计算机2413</t>
  </si>
  <si>
    <t>计算机2414</t>
  </si>
  <si>
    <t>电子信息2411</t>
  </si>
  <si>
    <t>生命健康</t>
  </si>
  <si>
    <t>社体2301</t>
  </si>
  <si>
    <t>0.00％</t>
  </si>
  <si>
    <t>湖州学院晚自修请假统计表</t>
  </si>
  <si>
    <t>请假日期</t>
  </si>
  <si>
    <t>贾历燃</t>
  </si>
  <si>
    <t>事假</t>
  </si>
  <si>
    <t>林丝雨</t>
  </si>
  <si>
    <t>病假</t>
  </si>
  <si>
    <t>邹婷</t>
  </si>
  <si>
    <t>卢沁萱</t>
  </si>
  <si>
    <t xml:space="preserve"> 马克思主义学院</t>
  </si>
  <si>
    <t>李梦莹</t>
  </si>
  <si>
    <t>公假</t>
  </si>
  <si>
    <t>沈思</t>
  </si>
  <si>
    <t>董佳玮</t>
  </si>
  <si>
    <t>蔡墨涵</t>
  </si>
  <si>
    <t>张晟源</t>
  </si>
  <si>
    <t>薛子韩</t>
  </si>
  <si>
    <t>尹俊洁</t>
  </si>
  <si>
    <t>湖州学院晚自修迟到早退统计表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</si>
  <si>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</si>
  <si>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</si>
  <si>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</si>
  <si>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</si>
  <si>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</si>
  <si>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</si>
  <si>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</si>
  <si>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</si>
  <si>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</si>
  <si>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</si>
  <si>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</si>
  <si>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</si>
  <si>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</si>
  <si>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</si>
  <si>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</si>
  <si>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</si>
  <si>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2024283340余鸿，玩手机</t>
  </si>
  <si>
    <t>生物2301</t>
  </si>
  <si>
    <t>护理2301</t>
  </si>
  <si>
    <t>护理2321</t>
  </si>
  <si>
    <t>周四始业教育</t>
  </si>
  <si>
    <t>周三班会，周四始业教育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</si>
  <si>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</si>
  <si>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</si>
  <si>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</si>
  <si>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</si>
  <si>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</si>
  <si>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</si>
  <si>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湖州学院晚自修旷课统计表</t>
  </si>
  <si>
    <t>系部</t>
  </si>
  <si>
    <t>上交情况</t>
  </si>
  <si>
    <t>齐全</t>
  </si>
  <si>
    <t>制药2311</t>
  </si>
  <si>
    <t>实习</t>
  </si>
  <si>
    <t>护理2201</t>
  </si>
  <si>
    <t>社体2201</t>
  </si>
  <si>
    <t>社体2202</t>
  </si>
  <si>
    <t>社体2203</t>
  </si>
  <si>
    <t>制药2221</t>
  </si>
  <si>
    <t>制药2211</t>
  </si>
  <si>
    <t>护理2222</t>
  </si>
  <si>
    <t>社体2101</t>
  </si>
  <si>
    <t/>
  </si>
  <si>
    <t>社体2102</t>
  </si>
  <si>
    <t>社体2103</t>
  </si>
  <si>
    <t>制药2101</t>
  </si>
  <si>
    <t>制药2121</t>
  </si>
  <si>
    <t>制药2111</t>
  </si>
  <si>
    <t>护理2101</t>
  </si>
  <si>
    <t>护理2121</t>
  </si>
  <si>
    <t>护理2122</t>
  </si>
  <si>
    <t>不齐全</t>
  </si>
  <si>
    <t>没交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</si>
</sst>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0">
    <font>
      <sz val="11"/>
      <color theme="1"/>
      <name val="等线"/>
      <charset val="134"/>
      <scheme val="minor"/>
    </font>
    <font>
      <sz val="16"/>
      <name val="黑体"/>
      <charset val="134"/>
    </font>
    <font>
      <sz val="14"/>
      <name val="仿宋_GB2312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"/>
      <family val="3"/>
      <charset val="134"/>
    </font>
    <font>
      <sz val="18"/>
      <name val="黑体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6"/>
      <color theme="1"/>
      <name val="黑体"/>
      <charset val="134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sz val="14"/>
      <color indexed="8"/>
      <name val="仿宋_GB2312"/>
      <charset val="134"/>
    </font>
    <font>
      <u/>
      <sz val="14"/>
      <color theme="1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14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9" fillId="8" borderId="20" applyNumberFormat="0" applyAlignment="0" applyProtection="0">
      <alignment vertical="center"/>
    </xf>
    <xf numFmtId="0" fontId="40" fillId="9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0" borderId="0" applyBorder="0">
      <protection locked="0"/>
    </xf>
    <xf numFmtId="0" fontId="0" fillId="0" borderId="0">
      <alignment vertical="center"/>
    </xf>
  </cellStyleXfs>
  <cellXfs count="17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1" xfId="49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9" fillId="0" borderId="1" xfId="3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1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4" fillId="0" borderId="0" xfId="0" applyFont="1"/>
    <xf numFmtId="49" fontId="26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28" fillId="2" borderId="1" xfId="6" applyNumberFormat="1" applyFont="1" applyFill="1" applyBorder="1" applyAlignment="1">
      <alignment horizontal="center" vertical="center"/>
    </xf>
    <xf numFmtId="0" fontId="28" fillId="2" borderId="1" xfId="6" applyFont="1" applyFill="1" applyBorder="1" applyAlignment="1">
      <alignment horizontal="center" vertical="center"/>
    </xf>
    <xf numFmtId="0" fontId="28" fillId="2" borderId="1" xfId="6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0" fontId="28" fillId="2" borderId="1" xfId="6" applyNumberFormat="1" applyFont="1" applyFill="1" applyBorder="1" applyAlignment="1">
      <alignment horizontal="center" vertical="center"/>
    </xf>
    <xf numFmtId="0" fontId="28" fillId="2" borderId="0" xfId="6" applyFont="1" applyFill="1" applyAlignment="1">
      <alignment horizontal="center" vertical="center"/>
    </xf>
    <xf numFmtId="0" fontId="28" fillId="2" borderId="0" xfId="6" applyFont="1" applyFill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C1" workbookViewId="0">
      <selection activeCell="H12" sqref="H12"/>
    </sheetView>
  </sheetViews>
  <sheetFormatPr defaultColWidth="9" defaultRowHeight="17.5" outlineLevelCol="7"/>
  <cols>
    <col min="1" max="1" width="29.8333333333333" style="2" customWidth="1"/>
    <col min="2" max="2" width="22.5833333333333" style="2" customWidth="1"/>
    <col min="3" max="3" width="23.3333333333333" style="2" customWidth="1"/>
    <col min="4" max="4" width="24.8333333333333" style="2" customWidth="1"/>
    <col min="5" max="5" width="20.5833333333333" style="2" customWidth="1"/>
    <col min="6" max="6" width="18.5833333333333" style="2" customWidth="1"/>
    <col min="7" max="7" width="23.8333333333333" style="2" customWidth="1"/>
    <col min="8" max="8" width="22.5833333333333" style="2" customWidth="1"/>
    <col min="9" max="16384" width="8.66666666666667" style="2"/>
  </cols>
  <sheetData>
    <row r="1" s="86" customFormat="1" ht="23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spans="1:8">
      <c r="A3" s="166" t="s">
        <v>9</v>
      </c>
      <c r="B3" s="167">
        <f>B4/1636</f>
        <v>0.00122249388753056</v>
      </c>
      <c r="C3" s="167">
        <f>C4/1160</f>
        <v>0</v>
      </c>
      <c r="D3" s="167">
        <f>D4/1579</f>
        <v>0</v>
      </c>
      <c r="E3" s="167">
        <f>E4/1445</f>
        <v>0</v>
      </c>
      <c r="F3" s="167">
        <f>F4/1692</f>
        <v>0</v>
      </c>
      <c r="G3" s="167">
        <f>G4/775</f>
        <v>0</v>
      </c>
      <c r="H3" s="167">
        <f>H4/97</f>
        <v>0</v>
      </c>
    </row>
    <row r="4" s="2" customFormat="1" spans="1:8">
      <c r="A4" s="166" t="s">
        <v>10</v>
      </c>
      <c r="B4" s="168">
        <v>2</v>
      </c>
      <c r="C4" s="169">
        <v>0</v>
      </c>
      <c r="D4" s="170">
        <v>0</v>
      </c>
      <c r="E4" s="166">
        <v>0</v>
      </c>
      <c r="F4" s="166">
        <v>0</v>
      </c>
      <c r="G4" s="170">
        <v>0</v>
      </c>
      <c r="H4" s="166">
        <v>0</v>
      </c>
    </row>
    <row r="5" s="2" customFormat="1" spans="1:8">
      <c r="A5" s="166" t="s">
        <v>11</v>
      </c>
      <c r="B5" s="171">
        <f>B6/1636</f>
        <v>0.00366748166259169</v>
      </c>
      <c r="C5" s="167">
        <f>C6/1160</f>
        <v>0.028448275862069</v>
      </c>
      <c r="D5" s="167">
        <f>D6/379</f>
        <v>0.0105540897097625</v>
      </c>
      <c r="E5" s="167">
        <f>E6/1500</f>
        <v>0.00133333333333333</v>
      </c>
      <c r="F5" s="167">
        <f>F6/1529</f>
        <v>0</v>
      </c>
      <c r="G5" s="167">
        <f>G6/818</f>
        <v>0.00855745721271394</v>
      </c>
      <c r="H5" s="167">
        <f>H6/135</f>
        <v>0.0222222222222222</v>
      </c>
    </row>
    <row r="6" s="2" customFormat="1" spans="1:8">
      <c r="A6" s="166" t="s">
        <v>12</v>
      </c>
      <c r="B6" s="169">
        <v>6</v>
      </c>
      <c r="C6" s="172">
        <v>33</v>
      </c>
      <c r="D6" s="168">
        <v>4</v>
      </c>
      <c r="E6" s="169">
        <v>2</v>
      </c>
      <c r="F6" s="169">
        <v>0</v>
      </c>
      <c r="G6" s="169">
        <v>7</v>
      </c>
      <c r="H6" s="169">
        <v>3</v>
      </c>
    </row>
    <row r="7" s="2" customFormat="1" ht="17" customHeight="1" spans="1:8">
      <c r="A7" s="166" t="s">
        <v>13</v>
      </c>
      <c r="B7" s="166">
        <v>0</v>
      </c>
      <c r="C7" s="169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</row>
    <row r="8" s="2" customFormat="1" spans="1:8">
      <c r="A8" s="166" t="s">
        <v>14</v>
      </c>
      <c r="B8" s="169" t="s">
        <v>15</v>
      </c>
      <c r="C8" s="169" t="s">
        <v>15</v>
      </c>
      <c r="D8" s="169" t="s">
        <v>15</v>
      </c>
      <c r="E8" s="169" t="s">
        <v>15</v>
      </c>
      <c r="F8" s="169" t="s">
        <v>15</v>
      </c>
      <c r="G8" s="169" t="s">
        <v>15</v>
      </c>
      <c r="H8" s="169" t="s">
        <v>15</v>
      </c>
    </row>
    <row r="9" s="2" customFormat="1" spans="1:8">
      <c r="A9" s="166" t="s">
        <v>16</v>
      </c>
      <c r="B9" s="169">
        <v>0</v>
      </c>
      <c r="C9" s="173">
        <v>0</v>
      </c>
      <c r="D9" s="169">
        <v>0</v>
      </c>
      <c r="E9" s="166">
        <v>0</v>
      </c>
      <c r="F9" s="168">
        <v>4</v>
      </c>
      <c r="G9" s="169">
        <v>0</v>
      </c>
      <c r="H9" s="168">
        <v>7</v>
      </c>
    </row>
    <row r="10" s="2" customFormat="1" spans="1:8">
      <c r="A10" s="166" t="s">
        <v>17</v>
      </c>
      <c r="B10" s="169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</row>
    <row r="11" s="2" customFormat="1" spans="1:8">
      <c r="A11" s="166" t="s">
        <v>18</v>
      </c>
      <c r="B11" s="169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</row>
    <row r="12" s="2" customFormat="1" spans="1:8">
      <c r="A12" s="166" t="s">
        <v>19</v>
      </c>
      <c r="B12" s="169" t="s">
        <v>20</v>
      </c>
      <c r="C12" s="169" t="s">
        <v>20</v>
      </c>
      <c r="D12" s="169" t="s">
        <v>20</v>
      </c>
      <c r="E12" s="169" t="s">
        <v>20</v>
      </c>
      <c r="F12" s="174" t="s">
        <v>21</v>
      </c>
      <c r="G12" s="169" t="s">
        <v>20</v>
      </c>
      <c r="H12" s="169" t="s">
        <v>20</v>
      </c>
    </row>
  </sheetData>
  <mergeCells count="1">
    <mergeCell ref="A1:H1"/>
  </mergeCells>
  <hyperlinks>
    <hyperlink ref="D3" location="日常旷课率!A63" display="=D4/1579"/>
    <hyperlink ref="D5" location="日常请假率!A76" display="=D6/379"/>
    <hyperlink ref="G5" location="日常请假率!A176" display="=G6/818"/>
    <hyperlink ref="E5" location="日常请假率!A99" display="=E6/1500"/>
    <hyperlink ref="G9" location="晚自习请假名单!A11" display="0"/>
    <hyperlink ref="D9" location="晚自习请假名单!A4" display="0"/>
    <hyperlink ref="G8" location="晚自修风气统计表!A43" display="班级明细"/>
    <hyperlink ref="E8" location="晚自修风气统计表!A28" display="班级明细"/>
    <hyperlink ref="D8" location="晚自修风气统计表!A23" display="班级明细"/>
    <hyperlink ref="G12" location="统计表!A215" display="交齐且规范"/>
    <hyperlink ref="E12" location="统计表!A133" display="交齐且规范"/>
    <hyperlink ref="D12" location="统计表!A89" display="交齐且规范"/>
    <hyperlink ref="C3" location="日常旷课率!A66" display="=C4/1160"/>
    <hyperlink ref="F5" location="日常请假率!A125" display="=F6/1529"/>
    <hyperlink ref="C5" location="日常请假率!A57" display="=C6/1160"/>
    <hyperlink ref="F8" location="晚自修风气统计表!A34" display="班级明细"/>
    <hyperlink ref="C8" location="晚自修风气统计表!A11" display="班级明细"/>
    <hyperlink ref="F12" location="统计表!A174" display="未交齐"/>
    <hyperlink ref="H12" location="统计表!A220" display="交齐且规范"/>
    <hyperlink ref="C12" location="统计表!A39" display="交齐且规范"/>
    <hyperlink ref="E3" location="日常旷课率!A112" display="=E4/1445"/>
    <hyperlink ref="F3" location="日常旷课率!A139" display="=F4/1692"/>
    <hyperlink ref="G3" location="学院学风反馈表!A199" display="=G4/775"/>
    <hyperlink ref="H3" location="日常请假率!A220" display="=H4/97"/>
    <hyperlink ref="H5" location="日常请假率!A188" display="=H6/135"/>
    <hyperlink ref="C6" location="日常请假名单!A44" display="33"/>
    <hyperlink ref="H8" location="晚自修风气统计表!A49" display="班级明细"/>
    <hyperlink ref="C7" location="日常迟到早退名单!A4" display="0"/>
    <hyperlink ref="E6" location="日常请假名单!A87" display="2"/>
    <hyperlink ref="F6" location="日常请假名单!A90" display="0"/>
    <hyperlink ref="G6" location="日常请假名单!A94" display="7"/>
    <hyperlink ref="H6" location="日常请假名单!A99" display="3"/>
    <hyperlink ref="B12" location="统计表!A10" display="交齐且规范"/>
    <hyperlink ref="B6" location="日常请假名单!A5" display="6"/>
    <hyperlink ref="B4" location="日常旷课名单!A3" display="2"/>
    <hyperlink ref="B8" location="晚自修风气统计表!A7" display="班级明细"/>
    <hyperlink ref="H9" location="晚自习请假名单!A15" display="7"/>
    <hyperlink ref="F9" location="晚自习请假名单!A9" display="4"/>
    <hyperlink ref="C9" location="晚自习请假名单!A3" display="0"/>
    <hyperlink ref="B5" location="日常请假率!A5" display="=B6/1636"/>
    <hyperlink ref="D6" location="日常请假名单!A80" display="4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"/>
    </sheetView>
  </sheetViews>
  <sheetFormatPr defaultColWidth="9" defaultRowHeight="14" outlineLevelCol="7"/>
  <cols>
    <col min="1" max="1" width="18.75" customWidth="1"/>
    <col min="2" max="2" width="19.75" customWidth="1"/>
    <col min="3" max="3" width="15.5" customWidth="1"/>
    <col min="4" max="4" width="16.3333333333333" customWidth="1"/>
    <col min="5" max="5" width="21.8333333333333" customWidth="1"/>
    <col min="6" max="6" width="21.5833333333333" customWidth="1"/>
    <col min="7" max="7" width="21.8333333333333" customWidth="1"/>
    <col min="8" max="8" width="19.75" customWidth="1"/>
  </cols>
  <sheetData>
    <row r="1" s="62" customFormat="1" ht="23" spans="1:8">
      <c r="A1" s="39" t="s">
        <v>22</v>
      </c>
      <c r="B1" s="39"/>
      <c r="C1" s="39"/>
      <c r="D1" s="39"/>
      <c r="E1" s="39"/>
      <c r="F1" s="39"/>
      <c r="G1" s="39"/>
      <c r="H1" s="39"/>
    </row>
    <row r="2" s="156" customFormat="1" ht="21" spans="1:8">
      <c r="A2" s="123" t="s">
        <v>23</v>
      </c>
      <c r="B2" s="123" t="s">
        <v>24</v>
      </c>
      <c r="C2" s="123" t="s">
        <v>25</v>
      </c>
      <c r="D2" s="123" t="s">
        <v>26</v>
      </c>
      <c r="E2" s="123" t="s">
        <v>27</v>
      </c>
      <c r="F2" s="123" t="s">
        <v>28</v>
      </c>
      <c r="G2" s="157" t="s">
        <v>29</v>
      </c>
      <c r="H2" s="123" t="s">
        <v>30</v>
      </c>
    </row>
    <row r="3" ht="17.5" spans="1:8">
      <c r="A3" s="126" t="s">
        <v>2</v>
      </c>
      <c r="B3" s="158" t="s">
        <v>31</v>
      </c>
      <c r="C3" s="159"/>
      <c r="D3" s="159"/>
      <c r="E3" s="159"/>
      <c r="F3" s="159"/>
      <c r="G3" s="159"/>
      <c r="H3" s="160"/>
    </row>
    <row r="4" ht="17.5" spans="1:8">
      <c r="A4" s="126" t="s">
        <v>3</v>
      </c>
      <c r="B4" s="161"/>
      <c r="C4" s="121"/>
      <c r="D4" s="121"/>
      <c r="E4" s="121"/>
      <c r="F4" s="121"/>
      <c r="G4" s="121"/>
      <c r="H4" s="162"/>
    </row>
    <row r="5" ht="17.5" spans="1:8">
      <c r="A5" s="126" t="s">
        <v>4</v>
      </c>
      <c r="B5" s="161"/>
      <c r="C5" s="121"/>
      <c r="D5" s="121"/>
      <c r="E5" s="121"/>
      <c r="F5" s="121"/>
      <c r="G5" s="121"/>
      <c r="H5" s="162"/>
    </row>
    <row r="6" ht="17.5" spans="1:8">
      <c r="A6" s="126" t="s">
        <v>5</v>
      </c>
      <c r="B6" s="161"/>
      <c r="C6" s="121"/>
      <c r="D6" s="121"/>
      <c r="E6" s="121"/>
      <c r="F6" s="121"/>
      <c r="G6" s="121"/>
      <c r="H6" s="162"/>
    </row>
    <row r="7" ht="14.15" customHeight="1" spans="1:8">
      <c r="A7" s="126" t="s">
        <v>6</v>
      </c>
      <c r="B7" s="161"/>
      <c r="C7" s="121"/>
      <c r="D7" s="121"/>
      <c r="E7" s="121"/>
      <c r="F7" s="121"/>
      <c r="G7" s="121"/>
      <c r="H7" s="162"/>
    </row>
    <row r="8" ht="14.15" customHeight="1" spans="1:8">
      <c r="A8" s="126" t="s">
        <v>7</v>
      </c>
      <c r="B8" s="161"/>
      <c r="C8" s="121"/>
      <c r="D8" s="121"/>
      <c r="E8" s="121"/>
      <c r="F8" s="121"/>
      <c r="G8" s="121"/>
      <c r="H8" s="162"/>
    </row>
    <row r="9" ht="14.15" customHeight="1" spans="1:8">
      <c r="A9" s="126" t="s">
        <v>8</v>
      </c>
      <c r="B9" s="163"/>
      <c r="C9" s="164"/>
      <c r="D9" s="164"/>
      <c r="E9" s="164"/>
      <c r="F9" s="164"/>
      <c r="G9" s="164"/>
      <c r="H9" s="165"/>
    </row>
  </sheetData>
  <mergeCells count="2">
    <mergeCell ref="A1:H1"/>
    <mergeCell ref="B3:H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opLeftCell="A29" workbookViewId="0">
      <selection activeCell="D21" sqref="D21:D74"/>
    </sheetView>
  </sheetViews>
  <sheetFormatPr defaultColWidth="8.25" defaultRowHeight="17.5" outlineLevelCol="6"/>
  <cols>
    <col min="1" max="2" width="18.25" style="121" customWidth="1"/>
    <col min="3" max="3" width="15.6666666666667" style="121" customWidth="1"/>
    <col min="4" max="4" width="28.25" style="121" customWidth="1"/>
    <col min="5" max="5" width="50.75" style="121" customWidth="1"/>
    <col min="6" max="6" width="23.5833333333333" style="121" customWidth="1"/>
    <col min="7" max="7" width="12.1666666666667" style="121" customWidth="1"/>
    <col min="8" max="16384" width="8.25" style="121"/>
  </cols>
  <sheetData>
    <row r="1" ht="23" customHeight="1" spans="1:7">
      <c r="A1" s="122" t="s">
        <v>32</v>
      </c>
      <c r="B1" s="122"/>
      <c r="C1" s="122"/>
      <c r="D1" s="122"/>
      <c r="E1" s="122"/>
      <c r="F1" s="122"/>
      <c r="G1" s="122"/>
    </row>
    <row r="2" s="120" customFormat="1" ht="21" spans="1:7">
      <c r="A2" s="138" t="s">
        <v>23</v>
      </c>
      <c r="B2" s="138" t="s">
        <v>33</v>
      </c>
      <c r="C2" s="138" t="s">
        <v>25</v>
      </c>
      <c r="D2" s="138" t="s">
        <v>27</v>
      </c>
      <c r="E2" s="138" t="s">
        <v>26</v>
      </c>
      <c r="F2" s="139" t="s">
        <v>34</v>
      </c>
      <c r="G2" s="138" t="s">
        <v>35</v>
      </c>
    </row>
    <row r="3" spans="1:7">
      <c r="A3" s="135" t="s">
        <v>2</v>
      </c>
      <c r="B3" s="6" t="s">
        <v>36</v>
      </c>
      <c r="C3" s="6">
        <v>2022363106</v>
      </c>
      <c r="D3" s="6" t="s">
        <v>37</v>
      </c>
      <c r="E3" s="6" t="s">
        <v>38</v>
      </c>
      <c r="F3" s="6" t="s">
        <v>39</v>
      </c>
      <c r="G3" s="140">
        <v>2</v>
      </c>
    </row>
    <row r="4" spans="1:7">
      <c r="A4" s="135"/>
      <c r="B4" s="6" t="s">
        <v>40</v>
      </c>
      <c r="C4" s="6">
        <v>2021363339</v>
      </c>
      <c r="D4" s="6" t="s">
        <v>41</v>
      </c>
      <c r="E4" s="6" t="s">
        <v>42</v>
      </c>
      <c r="F4" s="6" t="s">
        <v>43</v>
      </c>
      <c r="G4" s="140">
        <v>1</v>
      </c>
    </row>
    <row r="5" spans="1:7">
      <c r="A5" s="135"/>
      <c r="B5" s="6" t="s">
        <v>44</v>
      </c>
      <c r="C5" s="6">
        <v>2024363332</v>
      </c>
      <c r="D5" s="6" t="s">
        <v>45</v>
      </c>
      <c r="E5" s="6" t="s">
        <v>46</v>
      </c>
      <c r="F5" s="6" t="s">
        <v>47</v>
      </c>
      <c r="G5" s="140">
        <v>19</v>
      </c>
    </row>
    <row r="6" spans="1:7">
      <c r="A6" s="135"/>
      <c r="B6" s="6"/>
      <c r="C6" s="6"/>
      <c r="D6" s="6"/>
      <c r="E6" s="6" t="s">
        <v>48</v>
      </c>
      <c r="F6" s="6" t="s">
        <v>49</v>
      </c>
      <c r="G6" s="140"/>
    </row>
    <row r="7" spans="1:7">
      <c r="A7" s="135"/>
      <c r="B7" s="6"/>
      <c r="C7" s="6"/>
      <c r="D7" s="6"/>
      <c r="E7" s="6" t="s">
        <v>50</v>
      </c>
      <c r="F7" s="6" t="s">
        <v>51</v>
      </c>
      <c r="G7" s="140"/>
    </row>
    <row r="8" spans="1:7">
      <c r="A8" s="135"/>
      <c r="B8" s="6"/>
      <c r="C8" s="6"/>
      <c r="D8" s="6"/>
      <c r="E8" s="6" t="s">
        <v>52</v>
      </c>
      <c r="F8" s="6" t="s">
        <v>39</v>
      </c>
      <c r="G8" s="140"/>
    </row>
    <row r="9" spans="1:7">
      <c r="A9" s="135"/>
      <c r="B9" s="6"/>
      <c r="C9" s="6"/>
      <c r="D9" s="6"/>
      <c r="E9" s="6" t="s">
        <v>53</v>
      </c>
      <c r="F9" s="6" t="s">
        <v>54</v>
      </c>
      <c r="G9" s="140"/>
    </row>
    <row r="10" spans="1:7">
      <c r="A10" s="135"/>
      <c r="B10" s="6"/>
      <c r="C10" s="6"/>
      <c r="D10" s="6"/>
      <c r="E10" s="6" t="s">
        <v>55</v>
      </c>
      <c r="F10" s="6" t="s">
        <v>39</v>
      </c>
      <c r="G10" s="140"/>
    </row>
    <row r="11" spans="1:7">
      <c r="A11" s="135"/>
      <c r="B11" s="6"/>
      <c r="C11" s="6">
        <v>2024363343</v>
      </c>
      <c r="D11" s="6" t="s">
        <v>56</v>
      </c>
      <c r="E11" s="6" t="s">
        <v>48</v>
      </c>
      <c r="F11" s="6" t="s">
        <v>49</v>
      </c>
      <c r="G11" s="140"/>
    </row>
    <row r="12" spans="1:7">
      <c r="A12" s="135"/>
      <c r="B12" s="6"/>
      <c r="C12" s="6"/>
      <c r="D12" s="6"/>
      <c r="E12" s="6" t="s">
        <v>50</v>
      </c>
      <c r="F12" s="6" t="s">
        <v>51</v>
      </c>
      <c r="G12" s="140"/>
    </row>
    <row r="13" spans="1:7">
      <c r="A13" s="135"/>
      <c r="B13" s="6" t="s">
        <v>57</v>
      </c>
      <c r="C13" s="6">
        <v>2024363236</v>
      </c>
      <c r="D13" s="6" t="s">
        <v>58</v>
      </c>
      <c r="E13" s="6" t="s">
        <v>59</v>
      </c>
      <c r="F13" s="6" t="s">
        <v>49</v>
      </c>
      <c r="G13" s="140">
        <v>16</v>
      </c>
    </row>
    <row r="14" spans="1:7">
      <c r="A14" s="135"/>
      <c r="B14" s="6"/>
      <c r="C14" s="6"/>
      <c r="D14" s="6"/>
      <c r="E14" s="6" t="s">
        <v>50</v>
      </c>
      <c r="F14" s="6" t="s">
        <v>51</v>
      </c>
      <c r="G14" s="140"/>
    </row>
    <row r="15" spans="1:7">
      <c r="A15" s="135"/>
      <c r="B15" s="6"/>
      <c r="C15" s="6"/>
      <c r="D15" s="6"/>
      <c r="E15" s="6" t="s">
        <v>60</v>
      </c>
      <c r="F15" s="6" t="s">
        <v>39</v>
      </c>
      <c r="G15" s="140"/>
    </row>
    <row r="16" spans="1:7">
      <c r="A16" s="135"/>
      <c r="B16" s="6"/>
      <c r="C16" s="6"/>
      <c r="D16" s="6"/>
      <c r="E16" s="6" t="s">
        <v>61</v>
      </c>
      <c r="F16" s="6" t="s">
        <v>39</v>
      </c>
      <c r="G16" s="140"/>
    </row>
    <row r="17" spans="1:7">
      <c r="A17" s="135"/>
      <c r="B17" s="6"/>
      <c r="C17" s="6"/>
      <c r="D17" s="6"/>
      <c r="E17" s="6" t="s">
        <v>62</v>
      </c>
      <c r="F17" s="6" t="s">
        <v>39</v>
      </c>
      <c r="G17" s="140"/>
    </row>
    <row r="18" spans="1:7">
      <c r="A18" s="135"/>
      <c r="B18" s="6"/>
      <c r="C18" s="6"/>
      <c r="D18" s="6"/>
      <c r="E18" s="6" t="s">
        <v>63</v>
      </c>
      <c r="F18" s="6" t="s">
        <v>64</v>
      </c>
      <c r="G18" s="140"/>
    </row>
    <row r="19" spans="1:7">
      <c r="A19" s="135"/>
      <c r="B19" s="6"/>
      <c r="C19" s="6">
        <v>2022283718</v>
      </c>
      <c r="D19" s="6" t="s">
        <v>65</v>
      </c>
      <c r="E19" s="6" t="s">
        <v>66</v>
      </c>
      <c r="F19" s="6" t="s">
        <v>54</v>
      </c>
      <c r="G19" s="140">
        <v>5</v>
      </c>
    </row>
    <row r="20" spans="1:7">
      <c r="A20" s="135"/>
      <c r="B20" s="6"/>
      <c r="C20" s="6"/>
      <c r="D20" s="6"/>
      <c r="E20" s="6" t="s">
        <v>60</v>
      </c>
      <c r="F20" s="6" t="s">
        <v>47</v>
      </c>
      <c r="G20" s="140"/>
    </row>
    <row r="21" spans="1:7">
      <c r="A21" s="135" t="s">
        <v>3</v>
      </c>
      <c r="B21" s="26" t="s">
        <v>67</v>
      </c>
      <c r="C21" s="26">
        <v>2022273202</v>
      </c>
      <c r="D21" s="141" t="s">
        <v>68</v>
      </c>
      <c r="E21" s="26" t="s">
        <v>69</v>
      </c>
      <c r="F21" s="26" t="s">
        <v>64</v>
      </c>
      <c r="G21" s="26">
        <v>3</v>
      </c>
    </row>
    <row r="22" spans="1:7">
      <c r="A22" s="135"/>
      <c r="B22" s="26"/>
      <c r="C22" s="26">
        <v>2022273202</v>
      </c>
      <c r="D22" s="141"/>
      <c r="E22" s="26" t="s">
        <v>70</v>
      </c>
      <c r="F22" s="26" t="s">
        <v>47</v>
      </c>
      <c r="G22" s="26">
        <v>2</v>
      </c>
    </row>
    <row r="23" spans="1:7">
      <c r="A23" s="135"/>
      <c r="B23" s="26"/>
      <c r="C23" s="26">
        <v>2022273202</v>
      </c>
      <c r="D23" s="141"/>
      <c r="E23" s="26" t="s">
        <v>71</v>
      </c>
      <c r="F23" s="26" t="s">
        <v>54</v>
      </c>
      <c r="G23" s="26">
        <v>3</v>
      </c>
    </row>
    <row r="24" spans="1:7">
      <c r="A24" s="135"/>
      <c r="B24" s="26"/>
      <c r="C24" s="26">
        <v>2022273202</v>
      </c>
      <c r="D24" s="141"/>
      <c r="E24" s="26" t="s">
        <v>72</v>
      </c>
      <c r="F24" s="26" t="s">
        <v>49</v>
      </c>
      <c r="G24" s="26">
        <v>2</v>
      </c>
    </row>
    <row r="25" spans="1:7">
      <c r="A25" s="135"/>
      <c r="B25" s="26"/>
      <c r="C25" s="26">
        <v>2022273210</v>
      </c>
      <c r="D25" s="26" t="s">
        <v>73</v>
      </c>
      <c r="E25" s="26" t="s">
        <v>70</v>
      </c>
      <c r="F25" s="26" t="s">
        <v>47</v>
      </c>
      <c r="G25" s="26">
        <v>2</v>
      </c>
    </row>
    <row r="26" spans="1:7">
      <c r="A26" s="135"/>
      <c r="B26" s="26"/>
      <c r="C26" s="26">
        <v>2022273204</v>
      </c>
      <c r="D26" s="26" t="s">
        <v>74</v>
      </c>
      <c r="E26" s="26" t="s">
        <v>72</v>
      </c>
      <c r="F26" s="26" t="s">
        <v>49</v>
      </c>
      <c r="G26" s="26">
        <v>2</v>
      </c>
    </row>
    <row r="27" spans="1:7">
      <c r="A27" s="135"/>
      <c r="B27" s="26"/>
      <c r="C27" s="26">
        <v>2022273217</v>
      </c>
      <c r="D27" s="26" t="s">
        <v>75</v>
      </c>
      <c r="E27" s="26" t="s">
        <v>72</v>
      </c>
      <c r="F27" s="26" t="s">
        <v>39</v>
      </c>
      <c r="G27" s="26">
        <v>2</v>
      </c>
    </row>
    <row r="28" spans="1:7">
      <c r="A28" s="135"/>
      <c r="B28" s="26" t="s">
        <v>76</v>
      </c>
      <c r="C28" s="26">
        <v>2022293335</v>
      </c>
      <c r="D28" s="141" t="s">
        <v>77</v>
      </c>
      <c r="E28" s="26" t="s">
        <v>78</v>
      </c>
      <c r="F28" s="26" t="s">
        <v>51</v>
      </c>
      <c r="G28" s="26">
        <v>3</v>
      </c>
    </row>
    <row r="29" spans="1:7">
      <c r="A29" s="135"/>
      <c r="B29" s="26"/>
      <c r="C29" s="26">
        <v>2022293335</v>
      </c>
      <c r="D29" s="141"/>
      <c r="E29" s="26" t="s">
        <v>79</v>
      </c>
      <c r="F29" s="26" t="s">
        <v>39</v>
      </c>
      <c r="G29" s="26">
        <v>2</v>
      </c>
    </row>
    <row r="30" spans="1:7">
      <c r="A30" s="135"/>
      <c r="B30" s="26" t="s">
        <v>80</v>
      </c>
      <c r="C30" s="26">
        <v>2022283102</v>
      </c>
      <c r="D30" s="26" t="s">
        <v>81</v>
      </c>
      <c r="E30" s="26" t="s">
        <v>78</v>
      </c>
      <c r="F30" s="26" t="s">
        <v>51</v>
      </c>
      <c r="G30" s="26">
        <v>3</v>
      </c>
    </row>
    <row r="31" spans="1:7">
      <c r="A31" s="135"/>
      <c r="B31" s="26" t="s">
        <v>82</v>
      </c>
      <c r="C31" s="26">
        <v>2022283324</v>
      </c>
      <c r="D31" s="26" t="s">
        <v>83</v>
      </c>
      <c r="E31" s="26" t="s">
        <v>84</v>
      </c>
      <c r="F31" s="26" t="s">
        <v>49</v>
      </c>
      <c r="G31" s="26">
        <v>2</v>
      </c>
    </row>
    <row r="32" spans="1:7">
      <c r="A32" s="135"/>
      <c r="B32" s="26"/>
      <c r="C32" s="26">
        <v>2022283343</v>
      </c>
      <c r="D32" s="26" t="s">
        <v>85</v>
      </c>
      <c r="E32" s="26" t="s">
        <v>86</v>
      </c>
      <c r="F32" s="26" t="s">
        <v>47</v>
      </c>
      <c r="G32" s="26">
        <v>2</v>
      </c>
    </row>
    <row r="33" spans="1:7">
      <c r="A33" s="135"/>
      <c r="B33" s="26" t="s">
        <v>87</v>
      </c>
      <c r="C33" s="26">
        <v>2022283407</v>
      </c>
      <c r="D33" s="141" t="s">
        <v>88</v>
      </c>
      <c r="E33" s="26" t="s">
        <v>84</v>
      </c>
      <c r="F33" s="26" t="s">
        <v>51</v>
      </c>
      <c r="G33" s="26">
        <v>3</v>
      </c>
    </row>
    <row r="34" spans="1:7">
      <c r="A34" s="135"/>
      <c r="B34" s="26"/>
      <c r="C34" s="26">
        <v>2022283407</v>
      </c>
      <c r="D34" s="141"/>
      <c r="E34" s="26" t="s">
        <v>60</v>
      </c>
      <c r="F34" s="26" t="s">
        <v>39</v>
      </c>
      <c r="G34" s="26">
        <v>2</v>
      </c>
    </row>
    <row r="35" spans="1:7">
      <c r="A35" s="135"/>
      <c r="B35" s="142" t="s">
        <v>89</v>
      </c>
      <c r="C35" s="142">
        <v>2024273234</v>
      </c>
      <c r="D35" s="142" t="s">
        <v>90</v>
      </c>
      <c r="E35" s="143" t="s">
        <v>63</v>
      </c>
      <c r="F35" s="143" t="s">
        <v>51</v>
      </c>
      <c r="G35" s="143">
        <v>3</v>
      </c>
    </row>
    <row r="36" spans="1:7">
      <c r="A36" s="135"/>
      <c r="B36" s="6"/>
      <c r="C36" s="142">
        <v>2024273234</v>
      </c>
      <c r="D36" s="144" t="s">
        <v>90</v>
      </c>
      <c r="E36" s="143" t="s">
        <v>91</v>
      </c>
      <c r="F36" s="143" t="s">
        <v>54</v>
      </c>
      <c r="G36" s="143">
        <v>3</v>
      </c>
    </row>
    <row r="37" ht="17" customHeight="1" spans="1:7">
      <c r="A37" s="135"/>
      <c r="B37" s="6"/>
      <c r="C37" s="142">
        <v>2024273234</v>
      </c>
      <c r="D37" s="144"/>
      <c r="E37" s="143" t="s">
        <v>60</v>
      </c>
      <c r="F37" s="143" t="s">
        <v>39</v>
      </c>
      <c r="G37" s="143">
        <v>2</v>
      </c>
    </row>
    <row r="38" spans="1:7">
      <c r="A38" s="135"/>
      <c r="B38" s="6"/>
      <c r="C38" s="142">
        <v>2024273234</v>
      </c>
      <c r="D38" s="144"/>
      <c r="E38" s="143" t="s">
        <v>92</v>
      </c>
      <c r="F38" s="143" t="s">
        <v>39</v>
      </c>
      <c r="G38" s="143">
        <v>2</v>
      </c>
    </row>
    <row r="39" spans="1:7">
      <c r="A39" s="135"/>
      <c r="B39" s="6"/>
      <c r="C39" s="142">
        <v>2024273234</v>
      </c>
      <c r="D39" s="144"/>
      <c r="E39" s="143" t="s">
        <v>59</v>
      </c>
      <c r="F39" s="143" t="s">
        <v>47</v>
      </c>
      <c r="G39" s="143">
        <v>2</v>
      </c>
    </row>
    <row r="40" spans="1:7">
      <c r="A40" s="135"/>
      <c r="B40" s="6"/>
      <c r="C40" s="142">
        <v>2024273234</v>
      </c>
      <c r="D40" s="144"/>
      <c r="E40" s="143" t="s">
        <v>93</v>
      </c>
      <c r="F40" s="143" t="s">
        <v>47</v>
      </c>
      <c r="G40" s="143">
        <v>2</v>
      </c>
    </row>
    <row r="41" spans="1:7">
      <c r="A41" s="135"/>
      <c r="B41" s="6"/>
      <c r="C41" s="142">
        <v>2024273234</v>
      </c>
      <c r="D41" s="144"/>
      <c r="E41" s="143" t="s">
        <v>48</v>
      </c>
      <c r="F41" s="143" t="s">
        <v>47</v>
      </c>
      <c r="G41" s="143">
        <v>2</v>
      </c>
    </row>
    <row r="42" spans="1:7">
      <c r="A42" s="135"/>
      <c r="B42" s="142" t="s">
        <v>94</v>
      </c>
      <c r="C42" s="142">
        <v>2024283519</v>
      </c>
      <c r="D42" s="144" t="s">
        <v>95</v>
      </c>
      <c r="E42" s="142" t="s">
        <v>96</v>
      </c>
      <c r="F42" s="143" t="s">
        <v>39</v>
      </c>
      <c r="G42" s="142">
        <v>2</v>
      </c>
    </row>
    <row r="43" spans="1:7">
      <c r="A43" s="135"/>
      <c r="B43" s="6"/>
      <c r="C43" s="142">
        <v>2024283519</v>
      </c>
      <c r="D43" s="144"/>
      <c r="E43" s="142" t="s">
        <v>97</v>
      </c>
      <c r="F43" s="143" t="s">
        <v>39</v>
      </c>
      <c r="G43" s="142">
        <v>2</v>
      </c>
    </row>
    <row r="44" spans="1:7">
      <c r="A44" s="135"/>
      <c r="B44" s="142" t="s">
        <v>98</v>
      </c>
      <c r="C44" s="142">
        <v>2023284512</v>
      </c>
      <c r="D44" s="142" t="s">
        <v>99</v>
      </c>
      <c r="E44" s="142" t="s">
        <v>100</v>
      </c>
      <c r="F44" s="142" t="s">
        <v>51</v>
      </c>
      <c r="G44" s="142">
        <v>3</v>
      </c>
    </row>
    <row r="45" spans="1:7">
      <c r="A45" s="135"/>
      <c r="B45" s="142" t="s">
        <v>101</v>
      </c>
      <c r="C45" s="142">
        <v>2023283342</v>
      </c>
      <c r="D45" s="144" t="s">
        <v>102</v>
      </c>
      <c r="E45" s="142" t="s">
        <v>103</v>
      </c>
      <c r="F45" s="142" t="s">
        <v>54</v>
      </c>
      <c r="G45" s="142">
        <v>3</v>
      </c>
    </row>
    <row r="46" spans="1:7">
      <c r="A46" s="135"/>
      <c r="B46" s="6"/>
      <c r="C46" s="142">
        <v>2023283342</v>
      </c>
      <c r="D46" s="144"/>
      <c r="E46" s="142" t="s">
        <v>104</v>
      </c>
      <c r="F46" s="142" t="s">
        <v>39</v>
      </c>
      <c r="G46" s="142">
        <v>2</v>
      </c>
    </row>
    <row r="47" spans="1:7">
      <c r="A47" s="135"/>
      <c r="B47" s="142" t="s">
        <v>105</v>
      </c>
      <c r="C47" s="142">
        <v>2023283418</v>
      </c>
      <c r="D47" s="142" t="s">
        <v>106</v>
      </c>
      <c r="E47" s="142" t="s">
        <v>107</v>
      </c>
      <c r="F47" s="142" t="s">
        <v>64</v>
      </c>
      <c r="G47" s="142">
        <v>3</v>
      </c>
    </row>
    <row r="48" spans="1:7">
      <c r="A48" s="135"/>
      <c r="B48" s="142" t="s">
        <v>108</v>
      </c>
      <c r="C48" s="142">
        <v>2023283524</v>
      </c>
      <c r="D48" s="142" t="s">
        <v>109</v>
      </c>
      <c r="E48" s="142" t="s">
        <v>104</v>
      </c>
      <c r="F48" s="142" t="s">
        <v>64</v>
      </c>
      <c r="G48" s="142">
        <v>3</v>
      </c>
    </row>
    <row r="49" spans="1:7">
      <c r="A49" s="135"/>
      <c r="B49" s="142" t="s">
        <v>110</v>
      </c>
      <c r="C49" s="142">
        <v>2022283718</v>
      </c>
      <c r="D49" s="144" t="s">
        <v>65</v>
      </c>
      <c r="E49" s="142" t="s">
        <v>66</v>
      </c>
      <c r="F49" s="142" t="s">
        <v>54</v>
      </c>
      <c r="G49" s="142">
        <v>3</v>
      </c>
    </row>
    <row r="50" spans="1:7">
      <c r="A50" s="135"/>
      <c r="B50" s="6"/>
      <c r="C50" s="142">
        <v>2022283718</v>
      </c>
      <c r="D50" s="144"/>
      <c r="E50" s="142" t="s">
        <v>60</v>
      </c>
      <c r="F50" s="142" t="s">
        <v>47</v>
      </c>
      <c r="G50" s="142">
        <v>2</v>
      </c>
    </row>
    <row r="51" spans="1:7">
      <c r="A51" s="135"/>
      <c r="B51" s="6"/>
      <c r="C51" s="142">
        <v>2022283701</v>
      </c>
      <c r="D51" s="142" t="s">
        <v>111</v>
      </c>
      <c r="E51" s="142" t="s">
        <v>60</v>
      </c>
      <c r="F51" s="142" t="s">
        <v>47</v>
      </c>
      <c r="G51" s="142">
        <v>2</v>
      </c>
    </row>
    <row r="52" spans="1:7">
      <c r="A52" s="135"/>
      <c r="B52" s="142" t="s">
        <v>112</v>
      </c>
      <c r="C52" s="142">
        <v>2023283129</v>
      </c>
      <c r="D52" s="144" t="s">
        <v>113</v>
      </c>
      <c r="E52" s="142" t="s">
        <v>114</v>
      </c>
      <c r="F52" s="142" t="s">
        <v>49</v>
      </c>
      <c r="G52" s="142">
        <v>2</v>
      </c>
    </row>
    <row r="53" spans="1:7">
      <c r="A53" s="135"/>
      <c r="B53" s="6"/>
      <c r="C53" s="142">
        <v>2023283129</v>
      </c>
      <c r="D53" s="144"/>
      <c r="E53" s="142" t="s">
        <v>115</v>
      </c>
      <c r="F53" s="142" t="s">
        <v>51</v>
      </c>
      <c r="G53" s="142">
        <v>3</v>
      </c>
    </row>
    <row r="54" spans="1:7">
      <c r="A54" s="135"/>
      <c r="B54" s="6"/>
      <c r="C54" s="142">
        <v>2023283129</v>
      </c>
      <c r="D54" s="144"/>
      <c r="E54" s="142" t="s">
        <v>104</v>
      </c>
      <c r="F54" s="142" t="s">
        <v>54</v>
      </c>
      <c r="G54" s="142">
        <v>3</v>
      </c>
    </row>
    <row r="55" spans="1:7">
      <c r="A55" s="135"/>
      <c r="B55" s="6"/>
      <c r="C55" s="142">
        <v>2023283129</v>
      </c>
      <c r="D55" s="144"/>
      <c r="E55" s="142" t="s">
        <v>116</v>
      </c>
      <c r="F55" s="142" t="s">
        <v>39</v>
      </c>
      <c r="G55" s="142">
        <v>2</v>
      </c>
    </row>
    <row r="56" spans="1:7">
      <c r="A56" s="135"/>
      <c r="B56" s="6"/>
      <c r="C56" s="142">
        <v>2023283129</v>
      </c>
      <c r="D56" s="144"/>
      <c r="E56" s="142" t="s">
        <v>117</v>
      </c>
      <c r="F56" s="142" t="s">
        <v>64</v>
      </c>
      <c r="G56" s="142">
        <v>3</v>
      </c>
    </row>
    <row r="57" spans="1:7">
      <c r="A57" s="135"/>
      <c r="B57" s="142" t="s">
        <v>118</v>
      </c>
      <c r="C57" s="142">
        <v>2023273109</v>
      </c>
      <c r="D57" s="142" t="s">
        <v>119</v>
      </c>
      <c r="E57" s="142" t="s">
        <v>120</v>
      </c>
      <c r="F57" s="142" t="s">
        <v>49</v>
      </c>
      <c r="G57" s="142">
        <v>2</v>
      </c>
    </row>
    <row r="58" spans="1:7">
      <c r="A58" s="135"/>
      <c r="B58" s="6"/>
      <c r="C58" s="142">
        <v>2023273128</v>
      </c>
      <c r="D58" s="142" t="s">
        <v>121</v>
      </c>
      <c r="E58" s="142" t="s">
        <v>120</v>
      </c>
      <c r="F58" s="142" t="s">
        <v>49</v>
      </c>
      <c r="G58" s="142">
        <v>2</v>
      </c>
    </row>
    <row r="59" spans="1:7">
      <c r="A59" s="135"/>
      <c r="B59" s="6"/>
      <c r="C59" s="142">
        <v>2023273109</v>
      </c>
      <c r="D59" s="142" t="s">
        <v>119</v>
      </c>
      <c r="E59" s="142" t="s">
        <v>122</v>
      </c>
      <c r="F59" s="142" t="s">
        <v>51</v>
      </c>
      <c r="G59" s="142">
        <v>3</v>
      </c>
    </row>
    <row r="60" spans="1:7">
      <c r="A60" s="135"/>
      <c r="B60" s="6"/>
      <c r="C60" s="142">
        <v>2023273128</v>
      </c>
      <c r="D60" s="142" t="s">
        <v>121</v>
      </c>
      <c r="E60" s="142" t="s">
        <v>122</v>
      </c>
      <c r="F60" s="142" t="s">
        <v>51</v>
      </c>
      <c r="G60" s="142">
        <v>3</v>
      </c>
    </row>
    <row r="61" spans="1:7">
      <c r="A61" s="135"/>
      <c r="B61" s="6"/>
      <c r="C61" s="144">
        <v>2023273129</v>
      </c>
      <c r="D61" s="142" t="s">
        <v>123</v>
      </c>
      <c r="E61" s="142" t="s">
        <v>122</v>
      </c>
      <c r="F61" s="142" t="s">
        <v>54</v>
      </c>
      <c r="G61" s="142">
        <v>3</v>
      </c>
    </row>
    <row r="62" spans="1:7">
      <c r="A62" s="135"/>
      <c r="B62" s="6"/>
      <c r="C62" s="142">
        <v>2023363619</v>
      </c>
      <c r="D62" s="142" t="s">
        <v>124</v>
      </c>
      <c r="E62" s="142" t="s">
        <v>125</v>
      </c>
      <c r="F62" s="142" t="s">
        <v>39</v>
      </c>
      <c r="G62" s="142">
        <v>2</v>
      </c>
    </row>
    <row r="63" spans="1:7">
      <c r="A63" s="135"/>
      <c r="B63" s="6"/>
      <c r="C63" s="142">
        <v>2023273126</v>
      </c>
      <c r="D63" s="144" t="s">
        <v>126</v>
      </c>
      <c r="E63" s="142" t="s">
        <v>114</v>
      </c>
      <c r="F63" s="142" t="s">
        <v>47</v>
      </c>
      <c r="G63" s="142">
        <v>2</v>
      </c>
    </row>
    <row r="64" spans="1:7">
      <c r="A64" s="135"/>
      <c r="B64" s="6"/>
      <c r="C64" s="142">
        <v>2023273126</v>
      </c>
      <c r="D64" s="144"/>
      <c r="E64" s="142" t="s">
        <v>127</v>
      </c>
      <c r="F64" s="142" t="s">
        <v>64</v>
      </c>
      <c r="G64" s="142">
        <v>3</v>
      </c>
    </row>
    <row r="65" spans="1:7">
      <c r="A65" s="135"/>
      <c r="B65" s="6"/>
      <c r="C65" s="142">
        <v>2023273126</v>
      </c>
      <c r="D65" s="144"/>
      <c r="E65" s="142" t="s">
        <v>104</v>
      </c>
      <c r="F65" s="142" t="s">
        <v>47</v>
      </c>
      <c r="G65" s="142">
        <v>2</v>
      </c>
    </row>
    <row r="66" spans="1:7">
      <c r="A66" s="135"/>
      <c r="B66" s="142" t="s">
        <v>128</v>
      </c>
      <c r="C66" s="142">
        <v>2024284610</v>
      </c>
      <c r="D66" s="144" t="s">
        <v>129</v>
      </c>
      <c r="E66" s="142" t="s">
        <v>130</v>
      </c>
      <c r="F66" s="142" t="s">
        <v>39</v>
      </c>
      <c r="G66" s="142">
        <v>2</v>
      </c>
    </row>
    <row r="67" spans="1:7">
      <c r="A67" s="135"/>
      <c r="B67" s="6"/>
      <c r="C67" s="142">
        <v>2024284610</v>
      </c>
      <c r="D67" s="144"/>
      <c r="E67" s="142" t="s">
        <v>131</v>
      </c>
      <c r="F67" s="142" t="s">
        <v>39</v>
      </c>
      <c r="G67" s="142">
        <v>2</v>
      </c>
    </row>
    <row r="68" spans="1:7">
      <c r="A68" s="135"/>
      <c r="B68" s="142" t="s">
        <v>132</v>
      </c>
      <c r="C68" s="142">
        <v>2023284135</v>
      </c>
      <c r="D68" s="142" t="s">
        <v>133</v>
      </c>
      <c r="E68" s="142" t="s">
        <v>134</v>
      </c>
      <c r="F68" s="142" t="s">
        <v>54</v>
      </c>
      <c r="G68" s="142">
        <v>3</v>
      </c>
    </row>
    <row r="69" spans="1:7">
      <c r="A69" s="135"/>
      <c r="B69" s="142" t="s">
        <v>135</v>
      </c>
      <c r="C69" s="142">
        <v>2023284416</v>
      </c>
      <c r="D69" s="144" t="s">
        <v>136</v>
      </c>
      <c r="E69" s="142" t="s">
        <v>100</v>
      </c>
      <c r="F69" s="142" t="s">
        <v>51</v>
      </c>
      <c r="G69" s="142">
        <v>3</v>
      </c>
    </row>
    <row r="70" spans="1:7">
      <c r="A70" s="135"/>
      <c r="B70" s="6"/>
      <c r="C70" s="142">
        <v>2023284416</v>
      </c>
      <c r="D70" s="144"/>
      <c r="E70" s="143" t="s">
        <v>137</v>
      </c>
      <c r="F70" s="143" t="s">
        <v>39</v>
      </c>
      <c r="G70" s="143">
        <v>2</v>
      </c>
    </row>
    <row r="71" spans="1:7">
      <c r="A71" s="135"/>
      <c r="B71" s="6"/>
      <c r="C71" s="142">
        <v>2023284406</v>
      </c>
      <c r="D71" s="143" t="s">
        <v>138</v>
      </c>
      <c r="E71" s="143" t="s">
        <v>139</v>
      </c>
      <c r="F71" s="143" t="s">
        <v>54</v>
      </c>
      <c r="G71" s="143">
        <v>3</v>
      </c>
    </row>
    <row r="72" spans="1:7">
      <c r="A72" s="135"/>
      <c r="B72" s="6"/>
      <c r="C72" s="142">
        <v>2023284416</v>
      </c>
      <c r="D72" s="142" t="s">
        <v>136</v>
      </c>
      <c r="E72" s="142" t="s">
        <v>140</v>
      </c>
      <c r="F72" s="142" t="s">
        <v>64</v>
      </c>
      <c r="G72" s="142">
        <v>3</v>
      </c>
    </row>
    <row r="73" spans="1:7">
      <c r="A73" s="135"/>
      <c r="B73" s="6"/>
      <c r="C73" s="142">
        <v>2023284427</v>
      </c>
      <c r="D73" s="142" t="s">
        <v>141</v>
      </c>
      <c r="E73" s="142" t="s">
        <v>140</v>
      </c>
      <c r="F73" s="142" t="s">
        <v>64</v>
      </c>
      <c r="G73" s="142">
        <v>3</v>
      </c>
    </row>
    <row r="74" spans="1:7">
      <c r="A74" s="135"/>
      <c r="B74" s="6"/>
      <c r="C74" s="142">
        <v>2023284406</v>
      </c>
      <c r="D74" s="143" t="s">
        <v>138</v>
      </c>
      <c r="E74" s="142" t="s">
        <v>142</v>
      </c>
      <c r="F74" s="142" t="s">
        <v>47</v>
      </c>
      <c r="G74" s="142">
        <v>2</v>
      </c>
    </row>
    <row r="75" spans="1:7">
      <c r="A75" s="136" t="s">
        <v>4</v>
      </c>
      <c r="B75" s="12" t="s">
        <v>143</v>
      </c>
      <c r="C75" s="12">
        <v>2023233228</v>
      </c>
      <c r="D75" s="12" t="s">
        <v>144</v>
      </c>
      <c r="E75" s="12" t="s">
        <v>116</v>
      </c>
      <c r="F75" s="12" t="s">
        <v>49</v>
      </c>
      <c r="G75" s="12">
        <v>6</v>
      </c>
    </row>
    <row r="76" spans="1:7">
      <c r="A76" s="136"/>
      <c r="B76" s="12"/>
      <c r="C76" s="12"/>
      <c r="D76" s="12"/>
      <c r="E76" s="12" t="s">
        <v>145</v>
      </c>
      <c r="F76" s="12" t="s">
        <v>39</v>
      </c>
      <c r="G76" s="12"/>
    </row>
    <row r="77" spans="1:7">
      <c r="A77" s="136"/>
      <c r="B77" s="12"/>
      <c r="C77" s="12"/>
      <c r="D77" s="12"/>
      <c r="E77" s="12" t="s">
        <v>146</v>
      </c>
      <c r="F77" s="12" t="s">
        <v>39</v>
      </c>
      <c r="G77" s="12"/>
    </row>
    <row r="78" spans="1:7">
      <c r="A78" s="136"/>
      <c r="B78" s="12" t="s">
        <v>147</v>
      </c>
      <c r="C78" s="12">
        <v>2021293137</v>
      </c>
      <c r="D78" s="12" t="s">
        <v>148</v>
      </c>
      <c r="E78" s="12" t="s">
        <v>149</v>
      </c>
      <c r="F78" s="12" t="s">
        <v>39</v>
      </c>
      <c r="G78" s="12">
        <v>6</v>
      </c>
    </row>
    <row r="79" spans="1:7">
      <c r="A79" s="136"/>
      <c r="B79" s="12"/>
      <c r="C79" s="12"/>
      <c r="D79" s="12"/>
      <c r="E79" s="12" t="s">
        <v>150</v>
      </c>
      <c r="F79" s="12" t="s">
        <v>39</v>
      </c>
      <c r="G79" s="12"/>
    </row>
    <row r="80" spans="1:7">
      <c r="A80" s="136"/>
      <c r="B80" s="12"/>
      <c r="C80" s="12"/>
      <c r="D80" s="12"/>
      <c r="E80" s="12" t="s">
        <v>151</v>
      </c>
      <c r="F80" s="12" t="s">
        <v>47</v>
      </c>
      <c r="G80" s="12"/>
    </row>
    <row r="81" spans="1:7">
      <c r="A81" s="136"/>
      <c r="B81" s="12"/>
      <c r="C81" s="12">
        <v>2021293123</v>
      </c>
      <c r="D81" s="12" t="s">
        <v>152</v>
      </c>
      <c r="E81" s="12" t="s">
        <v>149</v>
      </c>
      <c r="F81" s="12" t="s">
        <v>39</v>
      </c>
      <c r="G81" s="12">
        <v>6</v>
      </c>
    </row>
    <row r="82" spans="1:7">
      <c r="A82" s="136"/>
      <c r="B82" s="12"/>
      <c r="C82" s="12"/>
      <c r="D82" s="12"/>
      <c r="E82" s="12" t="s">
        <v>150</v>
      </c>
      <c r="F82" s="12" t="s">
        <v>39</v>
      </c>
      <c r="G82" s="12"/>
    </row>
    <row r="83" spans="1:7">
      <c r="A83" s="136"/>
      <c r="B83" s="12"/>
      <c r="C83" s="12"/>
      <c r="D83" s="12"/>
      <c r="E83" s="12" t="s">
        <v>151</v>
      </c>
      <c r="F83" s="12" t="s">
        <v>47</v>
      </c>
      <c r="G83" s="12"/>
    </row>
    <row r="84" spans="1:7">
      <c r="A84" s="136"/>
      <c r="B84" s="12"/>
      <c r="C84" s="12">
        <v>2021293103</v>
      </c>
      <c r="D84" s="12" t="s">
        <v>153</v>
      </c>
      <c r="E84" s="12" t="s">
        <v>151</v>
      </c>
      <c r="F84" s="12" t="s">
        <v>47</v>
      </c>
      <c r="G84" s="12">
        <v>2</v>
      </c>
    </row>
    <row r="85" spans="1:7">
      <c r="A85" s="145" t="s">
        <v>5</v>
      </c>
      <c r="B85" s="146" t="s">
        <v>154</v>
      </c>
      <c r="C85" s="97">
        <v>2021313136</v>
      </c>
      <c r="D85" s="97" t="s">
        <v>155</v>
      </c>
      <c r="E85" s="17"/>
      <c r="F85" s="17">
        <v>9.18</v>
      </c>
      <c r="G85" s="97"/>
    </row>
    <row r="86" spans="1:7">
      <c r="A86" s="145"/>
      <c r="B86" s="146" t="s">
        <v>156</v>
      </c>
      <c r="C86" s="97">
        <v>2023214327</v>
      </c>
      <c r="D86" s="97" t="s">
        <v>157</v>
      </c>
      <c r="E86" s="97" t="s">
        <v>158</v>
      </c>
      <c r="F86" s="17" t="s">
        <v>39</v>
      </c>
      <c r="G86" s="97">
        <v>6</v>
      </c>
    </row>
    <row r="87" spans="1:7">
      <c r="A87" s="145"/>
      <c r="B87" s="146"/>
      <c r="C87" s="97"/>
      <c r="D87" s="97"/>
      <c r="E87" s="97" t="s">
        <v>159</v>
      </c>
      <c r="F87" s="17" t="s">
        <v>39</v>
      </c>
      <c r="G87" s="97"/>
    </row>
    <row r="88" spans="1:7">
      <c r="A88" s="145"/>
      <c r="B88" s="146"/>
      <c r="C88" s="97"/>
      <c r="D88" s="97"/>
      <c r="E88" s="97" t="s">
        <v>160</v>
      </c>
      <c r="F88" s="17" t="s">
        <v>39</v>
      </c>
      <c r="G88" s="97"/>
    </row>
    <row r="89" spans="1:7">
      <c r="A89" s="145"/>
      <c r="B89" s="146"/>
      <c r="C89" s="97"/>
      <c r="D89" s="97"/>
      <c r="E89" s="17" t="s">
        <v>161</v>
      </c>
      <c r="F89" s="17" t="s">
        <v>39</v>
      </c>
      <c r="G89" s="97"/>
    </row>
    <row r="90" spans="1:7">
      <c r="A90" s="19" t="s">
        <v>6</v>
      </c>
      <c r="B90" s="147" t="s">
        <v>162</v>
      </c>
      <c r="C90" s="148"/>
      <c r="D90" s="148"/>
      <c r="E90" s="148"/>
      <c r="F90" s="148"/>
      <c r="G90" s="149"/>
    </row>
    <row r="91" spans="1:7">
      <c r="A91" s="19" t="s">
        <v>7</v>
      </c>
      <c r="B91" s="150" t="s">
        <v>163</v>
      </c>
      <c r="C91" s="150">
        <v>2022263519</v>
      </c>
      <c r="D91" s="150" t="s">
        <v>164</v>
      </c>
      <c r="E91" s="150" t="s">
        <v>165</v>
      </c>
      <c r="F91" s="151" t="s">
        <v>39</v>
      </c>
      <c r="G91" s="150">
        <v>2</v>
      </c>
    </row>
    <row r="92" spans="1:7">
      <c r="A92" s="19"/>
      <c r="B92" s="150"/>
      <c r="C92" s="150">
        <v>2022263210</v>
      </c>
      <c r="D92" s="150" t="s">
        <v>166</v>
      </c>
      <c r="E92" s="150" t="s">
        <v>165</v>
      </c>
      <c r="F92" s="151" t="s">
        <v>39</v>
      </c>
      <c r="G92" s="150">
        <v>2</v>
      </c>
    </row>
    <row r="93" spans="1:7">
      <c r="A93" s="19"/>
      <c r="B93" s="150"/>
      <c r="C93" s="150">
        <v>2022263314</v>
      </c>
      <c r="D93" s="150" t="s">
        <v>167</v>
      </c>
      <c r="E93" s="150" t="s">
        <v>165</v>
      </c>
      <c r="F93" s="151" t="s">
        <v>39</v>
      </c>
      <c r="G93" s="150">
        <v>2</v>
      </c>
    </row>
    <row r="94" spans="1:7">
      <c r="A94" s="19"/>
      <c r="B94" s="146" t="s">
        <v>168</v>
      </c>
      <c r="C94" s="146">
        <v>2023263401</v>
      </c>
      <c r="D94" s="146" t="s">
        <v>169</v>
      </c>
      <c r="E94" s="146" t="s">
        <v>170</v>
      </c>
      <c r="F94" s="152" t="s">
        <v>171</v>
      </c>
      <c r="G94" s="146">
        <v>5</v>
      </c>
    </row>
    <row r="95" spans="1:7">
      <c r="A95" s="19"/>
      <c r="B95" s="146" t="s">
        <v>172</v>
      </c>
      <c r="C95" s="146">
        <v>2023263633</v>
      </c>
      <c r="D95" s="146" t="s">
        <v>173</v>
      </c>
      <c r="E95" s="146" t="s">
        <v>103</v>
      </c>
      <c r="F95" s="152" t="s">
        <v>64</v>
      </c>
      <c r="G95" s="146">
        <v>3</v>
      </c>
    </row>
    <row r="96" spans="1:7">
      <c r="A96" s="19"/>
      <c r="B96" s="146" t="s">
        <v>174</v>
      </c>
      <c r="C96" s="146">
        <v>2023263228</v>
      </c>
      <c r="D96" s="146" t="s">
        <v>175</v>
      </c>
      <c r="E96" s="146" t="s">
        <v>176</v>
      </c>
      <c r="F96" s="146" t="s">
        <v>177</v>
      </c>
      <c r="G96" s="146">
        <v>4</v>
      </c>
    </row>
    <row r="97" spans="1:7">
      <c r="A97" s="19"/>
      <c r="B97" s="150" t="s">
        <v>178</v>
      </c>
      <c r="C97" s="150">
        <v>2024263610</v>
      </c>
      <c r="D97" s="150" t="s">
        <v>179</v>
      </c>
      <c r="E97" s="150" t="s">
        <v>180</v>
      </c>
      <c r="F97" s="151" t="s">
        <v>181</v>
      </c>
      <c r="G97" s="150">
        <v>8</v>
      </c>
    </row>
    <row r="98" spans="1:7">
      <c r="A98" s="136" t="s">
        <v>8</v>
      </c>
      <c r="B98" s="153" t="s">
        <v>182</v>
      </c>
      <c r="C98" s="154">
        <v>2022353136</v>
      </c>
      <c r="D98" s="154" t="s">
        <v>183</v>
      </c>
      <c r="E98" s="154" t="s">
        <v>184</v>
      </c>
      <c r="F98" s="155" t="s">
        <v>47</v>
      </c>
      <c r="G98" s="12">
        <v>6</v>
      </c>
    </row>
    <row r="99" spans="1:7">
      <c r="A99" s="136"/>
      <c r="B99" s="153" t="s">
        <v>182</v>
      </c>
      <c r="C99" s="154">
        <v>2022353104</v>
      </c>
      <c r="D99" s="154" t="s">
        <v>185</v>
      </c>
      <c r="E99" s="154" t="s">
        <v>184</v>
      </c>
      <c r="F99" s="155" t="s">
        <v>47</v>
      </c>
      <c r="G99" s="12"/>
    </row>
    <row r="100" spans="1:7">
      <c r="A100" s="136"/>
      <c r="B100" s="153" t="s">
        <v>186</v>
      </c>
      <c r="C100" s="154">
        <v>2022353109</v>
      </c>
      <c r="D100" s="154" t="s">
        <v>187</v>
      </c>
      <c r="E100" s="12" t="s">
        <v>188</v>
      </c>
      <c r="F100" s="155" t="s">
        <v>39</v>
      </c>
      <c r="G100" s="12"/>
    </row>
  </sheetData>
  <mergeCells count="61">
    <mergeCell ref="A1:G1"/>
    <mergeCell ref="B90:G90"/>
    <mergeCell ref="A3:A20"/>
    <mergeCell ref="A21:A74"/>
    <mergeCell ref="A75:A84"/>
    <mergeCell ref="A85:A89"/>
    <mergeCell ref="A91:A97"/>
    <mergeCell ref="A98:A100"/>
    <mergeCell ref="B5:B12"/>
    <mergeCell ref="B13:B20"/>
    <mergeCell ref="B21:B27"/>
    <mergeCell ref="B28:B29"/>
    <mergeCell ref="B31:B32"/>
    <mergeCell ref="B33:B34"/>
    <mergeCell ref="B35:B41"/>
    <mergeCell ref="B42:B43"/>
    <mergeCell ref="B45:B46"/>
    <mergeCell ref="B49:B51"/>
    <mergeCell ref="B52:B56"/>
    <mergeCell ref="B57:B65"/>
    <mergeCell ref="B66:B67"/>
    <mergeCell ref="B69:B74"/>
    <mergeCell ref="B75:B77"/>
    <mergeCell ref="B78:B84"/>
    <mergeCell ref="B86:B89"/>
    <mergeCell ref="B91:B93"/>
    <mergeCell ref="C5:C10"/>
    <mergeCell ref="C11:C12"/>
    <mergeCell ref="C13:C18"/>
    <mergeCell ref="C19:C20"/>
    <mergeCell ref="C75:C77"/>
    <mergeCell ref="C78:C80"/>
    <mergeCell ref="C81:C83"/>
    <mergeCell ref="C86:C89"/>
    <mergeCell ref="D5:D10"/>
    <mergeCell ref="D11:D12"/>
    <mergeCell ref="D13:D18"/>
    <mergeCell ref="D19:D20"/>
    <mergeCell ref="D21:D24"/>
    <mergeCell ref="D28:D29"/>
    <mergeCell ref="D33:D34"/>
    <mergeCell ref="D36:D41"/>
    <mergeCell ref="D42:D43"/>
    <mergeCell ref="D45:D46"/>
    <mergeCell ref="D49:D50"/>
    <mergeCell ref="D52:D56"/>
    <mergeCell ref="D63:D65"/>
    <mergeCell ref="D66:D67"/>
    <mergeCell ref="D69:D70"/>
    <mergeCell ref="D75:D77"/>
    <mergeCell ref="D78:D80"/>
    <mergeCell ref="D81:D83"/>
    <mergeCell ref="D86:D89"/>
    <mergeCell ref="G5:G12"/>
    <mergeCell ref="G13:G18"/>
    <mergeCell ref="G19:G20"/>
    <mergeCell ref="G75:G77"/>
    <mergeCell ref="G78:G80"/>
    <mergeCell ref="G81:G83"/>
    <mergeCell ref="G86:G89"/>
    <mergeCell ref="G98:G100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89"/>
  <sheetViews>
    <sheetView workbookViewId="0">
      <selection activeCell="A3" sqref="A3:A41"/>
    </sheetView>
  </sheetViews>
  <sheetFormatPr defaultColWidth="9" defaultRowHeight="17.5" outlineLevelCol="7"/>
  <cols>
    <col min="1" max="1" width="28.75" style="121" customWidth="1"/>
    <col min="2" max="2" width="14.8333333333333" style="121" customWidth="1"/>
    <col min="3" max="3" width="23.0833333333333" style="121" customWidth="1"/>
    <col min="4" max="5" width="20.0833333333333" style="121" customWidth="1"/>
    <col min="6" max="6" width="15.3333333333333" style="121" customWidth="1"/>
    <col min="7" max="7" width="15.5" style="121" customWidth="1"/>
    <col min="8" max="8" width="16" style="121" customWidth="1"/>
    <col min="9" max="16384" width="8.66666666666667" style="121"/>
  </cols>
  <sheetData>
    <row r="1" ht="23" spans="1:8">
      <c r="A1" s="122" t="s">
        <v>189</v>
      </c>
      <c r="B1" s="122"/>
      <c r="C1" s="122"/>
      <c r="D1" s="122"/>
      <c r="E1" s="122"/>
      <c r="F1" s="122"/>
      <c r="G1" s="122"/>
      <c r="H1" s="122"/>
    </row>
    <row r="2" s="120" customFormat="1" ht="21" spans="1:8">
      <c r="A2" s="123" t="s">
        <v>23</v>
      </c>
      <c r="B2" s="123" t="s">
        <v>190</v>
      </c>
      <c r="C2" s="123" t="s">
        <v>24</v>
      </c>
      <c r="D2" s="123" t="s">
        <v>191</v>
      </c>
      <c r="E2" s="123" t="s">
        <v>192</v>
      </c>
      <c r="F2" s="124" t="s">
        <v>193</v>
      </c>
      <c r="G2" s="123" t="s">
        <v>194</v>
      </c>
      <c r="H2" s="123" t="s">
        <v>30</v>
      </c>
    </row>
    <row r="3" spans="1:8">
      <c r="A3" s="125" t="s">
        <v>2</v>
      </c>
      <c r="B3" s="126">
        <v>1</v>
      </c>
      <c r="C3" s="6" t="s">
        <v>195</v>
      </c>
      <c r="D3" s="10">
        <v>0</v>
      </c>
      <c r="E3" s="10">
        <v>43</v>
      </c>
      <c r="F3" s="88">
        <f t="shared" ref="F3:F66" si="0">D3/E3</f>
        <v>0</v>
      </c>
      <c r="G3" s="6">
        <f>RANK(F3,$F$3:$F$41,1)</f>
        <v>1</v>
      </c>
      <c r="H3" s="10"/>
    </row>
    <row r="4" spans="1:8">
      <c r="A4" s="127"/>
      <c r="B4" s="126">
        <v>2</v>
      </c>
      <c r="C4" s="6" t="s">
        <v>196</v>
      </c>
      <c r="D4" s="10">
        <v>0</v>
      </c>
      <c r="E4" s="10">
        <v>42</v>
      </c>
      <c r="F4" s="88">
        <f t="shared" si="0"/>
        <v>0</v>
      </c>
      <c r="G4" s="6">
        <f t="shared" ref="G4:G41" si="1">RANK(F4,$F$3:$F$41,1)</f>
        <v>1</v>
      </c>
      <c r="H4" s="10"/>
    </row>
    <row r="5" spans="1:8">
      <c r="A5" s="127"/>
      <c r="B5" s="126">
        <v>3</v>
      </c>
      <c r="C5" s="6" t="s">
        <v>40</v>
      </c>
      <c r="D5" s="10">
        <v>1</v>
      </c>
      <c r="E5" s="10">
        <v>45</v>
      </c>
      <c r="F5" s="88">
        <f t="shared" si="0"/>
        <v>0.0222222222222222</v>
      </c>
      <c r="G5" s="6">
        <f t="shared" si="1"/>
        <v>36</v>
      </c>
      <c r="H5" s="10"/>
    </row>
    <row r="6" spans="1:8">
      <c r="A6" s="127"/>
      <c r="B6" s="126">
        <v>4</v>
      </c>
      <c r="C6" s="6" t="s">
        <v>197</v>
      </c>
      <c r="D6" s="10">
        <v>0</v>
      </c>
      <c r="E6" s="10">
        <v>45</v>
      </c>
      <c r="F6" s="88">
        <f t="shared" si="0"/>
        <v>0</v>
      </c>
      <c r="G6" s="6">
        <f t="shared" si="1"/>
        <v>1</v>
      </c>
      <c r="H6" s="10"/>
    </row>
    <row r="7" spans="1:8">
      <c r="A7" s="127"/>
      <c r="B7" s="126">
        <v>5</v>
      </c>
      <c r="C7" s="6" t="s">
        <v>198</v>
      </c>
      <c r="D7" s="10">
        <v>0</v>
      </c>
      <c r="E7" s="10">
        <v>39</v>
      </c>
      <c r="F7" s="88">
        <f t="shared" si="0"/>
        <v>0</v>
      </c>
      <c r="G7" s="6">
        <f t="shared" si="1"/>
        <v>1</v>
      </c>
      <c r="H7" s="10"/>
    </row>
    <row r="8" spans="1:8">
      <c r="A8" s="127"/>
      <c r="B8" s="126">
        <v>6</v>
      </c>
      <c r="C8" s="6" t="s">
        <v>36</v>
      </c>
      <c r="D8" s="10">
        <v>2</v>
      </c>
      <c r="E8" s="10">
        <v>39</v>
      </c>
      <c r="F8" s="88">
        <f t="shared" si="0"/>
        <v>0.0512820512820513</v>
      </c>
      <c r="G8" s="6">
        <f t="shared" si="1"/>
        <v>37</v>
      </c>
      <c r="H8" s="10"/>
    </row>
    <row r="9" spans="1:8">
      <c r="A9" s="127"/>
      <c r="B9" s="126">
        <v>7</v>
      </c>
      <c r="C9" s="6" t="s">
        <v>199</v>
      </c>
      <c r="D9" s="10">
        <v>0</v>
      </c>
      <c r="E9" s="10">
        <v>40</v>
      </c>
      <c r="F9" s="88">
        <f t="shared" si="0"/>
        <v>0</v>
      </c>
      <c r="G9" s="6">
        <f t="shared" si="1"/>
        <v>1</v>
      </c>
      <c r="H9" s="10"/>
    </row>
    <row r="10" spans="1:8">
      <c r="A10" s="127"/>
      <c r="B10" s="126">
        <v>8</v>
      </c>
      <c r="C10" s="6" t="s">
        <v>200</v>
      </c>
      <c r="D10" s="10">
        <v>0</v>
      </c>
      <c r="E10" s="10">
        <v>42</v>
      </c>
      <c r="F10" s="88">
        <f t="shared" si="0"/>
        <v>0</v>
      </c>
      <c r="G10" s="6">
        <f t="shared" si="1"/>
        <v>1</v>
      </c>
      <c r="H10" s="10"/>
    </row>
    <row r="11" spans="1:8">
      <c r="A11" s="127"/>
      <c r="B11" s="126">
        <v>9</v>
      </c>
      <c r="C11" s="6" t="s">
        <v>201</v>
      </c>
      <c r="D11" s="10">
        <v>0</v>
      </c>
      <c r="E11" s="10">
        <v>40</v>
      </c>
      <c r="F11" s="88">
        <f t="shared" si="0"/>
        <v>0</v>
      </c>
      <c r="G11" s="6">
        <f t="shared" si="1"/>
        <v>1</v>
      </c>
      <c r="H11" s="10"/>
    </row>
    <row r="12" spans="1:8">
      <c r="A12" s="127"/>
      <c r="B12" s="126">
        <v>10</v>
      </c>
      <c r="C12" s="6" t="s">
        <v>202</v>
      </c>
      <c r="D12" s="10">
        <v>0</v>
      </c>
      <c r="E12" s="10">
        <v>43</v>
      </c>
      <c r="F12" s="88">
        <f t="shared" si="0"/>
        <v>0</v>
      </c>
      <c r="G12" s="6">
        <f t="shared" si="1"/>
        <v>1</v>
      </c>
      <c r="H12" s="10"/>
    </row>
    <row r="13" spans="1:8">
      <c r="A13" s="127"/>
      <c r="B13" s="126">
        <v>11</v>
      </c>
      <c r="C13" s="6" t="s">
        <v>203</v>
      </c>
      <c r="D13" s="10">
        <v>0</v>
      </c>
      <c r="E13" s="10">
        <v>43</v>
      </c>
      <c r="F13" s="88">
        <f t="shared" si="0"/>
        <v>0</v>
      </c>
      <c r="G13" s="6">
        <f t="shared" si="1"/>
        <v>1</v>
      </c>
      <c r="H13" s="10"/>
    </row>
    <row r="14" spans="1:8">
      <c r="A14" s="127"/>
      <c r="B14" s="126">
        <v>12</v>
      </c>
      <c r="C14" s="6" t="s">
        <v>204</v>
      </c>
      <c r="D14" s="10">
        <v>0</v>
      </c>
      <c r="E14" s="10">
        <v>41</v>
      </c>
      <c r="F14" s="88">
        <f t="shared" si="0"/>
        <v>0</v>
      </c>
      <c r="G14" s="6">
        <f t="shared" si="1"/>
        <v>1</v>
      </c>
      <c r="H14" s="10"/>
    </row>
    <row r="15" spans="1:8">
      <c r="A15" s="127"/>
      <c r="B15" s="126">
        <v>13</v>
      </c>
      <c r="C15" s="6" t="s">
        <v>205</v>
      </c>
      <c r="D15" s="10">
        <v>0</v>
      </c>
      <c r="E15" s="10">
        <v>44</v>
      </c>
      <c r="F15" s="88">
        <f t="shared" si="0"/>
        <v>0</v>
      </c>
      <c r="G15" s="6">
        <f t="shared" si="1"/>
        <v>1</v>
      </c>
      <c r="H15" s="10"/>
    </row>
    <row r="16" spans="1:8">
      <c r="A16" s="127"/>
      <c r="B16" s="126">
        <v>14</v>
      </c>
      <c r="C16" s="6" t="s">
        <v>206</v>
      </c>
      <c r="D16" s="10">
        <v>0</v>
      </c>
      <c r="E16" s="10">
        <v>44</v>
      </c>
      <c r="F16" s="88">
        <f t="shared" si="0"/>
        <v>0</v>
      </c>
      <c r="G16" s="6">
        <f t="shared" si="1"/>
        <v>1</v>
      </c>
      <c r="H16" s="10"/>
    </row>
    <row r="17" spans="1:8">
      <c r="A17" s="127"/>
      <c r="B17" s="126">
        <v>15</v>
      </c>
      <c r="C17" s="6" t="s">
        <v>207</v>
      </c>
      <c r="D17" s="10">
        <v>0</v>
      </c>
      <c r="E17" s="10">
        <v>44</v>
      </c>
      <c r="F17" s="88">
        <f t="shared" si="0"/>
        <v>0</v>
      </c>
      <c r="G17" s="6">
        <f t="shared" si="1"/>
        <v>1</v>
      </c>
      <c r="H17" s="10"/>
    </row>
    <row r="18" spans="1:8">
      <c r="A18" s="127"/>
      <c r="B18" s="126">
        <v>16</v>
      </c>
      <c r="C18" s="6" t="s">
        <v>208</v>
      </c>
      <c r="D18" s="10">
        <v>0</v>
      </c>
      <c r="E18" s="10">
        <v>43</v>
      </c>
      <c r="F18" s="88">
        <f t="shared" si="0"/>
        <v>0</v>
      </c>
      <c r="G18" s="6">
        <f t="shared" si="1"/>
        <v>1</v>
      </c>
      <c r="H18" s="10"/>
    </row>
    <row r="19" spans="1:8">
      <c r="A19" s="127"/>
      <c r="B19" s="126">
        <v>17</v>
      </c>
      <c r="C19" s="6" t="s">
        <v>209</v>
      </c>
      <c r="D19" s="10">
        <v>0</v>
      </c>
      <c r="E19" s="10">
        <v>42</v>
      </c>
      <c r="F19" s="88">
        <f t="shared" si="0"/>
        <v>0</v>
      </c>
      <c r="G19" s="6">
        <f t="shared" si="1"/>
        <v>1</v>
      </c>
      <c r="H19" s="10"/>
    </row>
    <row r="20" spans="1:8">
      <c r="A20" s="127"/>
      <c r="B20" s="126">
        <v>18</v>
      </c>
      <c r="C20" s="6" t="s">
        <v>210</v>
      </c>
      <c r="D20" s="10">
        <v>0</v>
      </c>
      <c r="E20" s="6">
        <v>43</v>
      </c>
      <c r="F20" s="88">
        <f t="shared" si="0"/>
        <v>0</v>
      </c>
      <c r="G20" s="6">
        <f t="shared" si="1"/>
        <v>1</v>
      </c>
      <c r="H20" s="6"/>
    </row>
    <row r="21" spans="1:8">
      <c r="A21" s="127"/>
      <c r="B21" s="126">
        <v>19</v>
      </c>
      <c r="C21" s="6" t="s">
        <v>211</v>
      </c>
      <c r="D21" s="10">
        <v>0</v>
      </c>
      <c r="E21" s="6">
        <v>42</v>
      </c>
      <c r="F21" s="88">
        <f t="shared" si="0"/>
        <v>0</v>
      </c>
      <c r="G21" s="6">
        <f t="shared" si="1"/>
        <v>1</v>
      </c>
      <c r="H21" s="6"/>
    </row>
    <row r="22" spans="1:8">
      <c r="A22" s="127"/>
      <c r="B22" s="126">
        <v>20</v>
      </c>
      <c r="C22" s="6" t="s">
        <v>212</v>
      </c>
      <c r="D22" s="10">
        <v>0</v>
      </c>
      <c r="E22" s="6">
        <v>45</v>
      </c>
      <c r="F22" s="88">
        <f t="shared" si="0"/>
        <v>0</v>
      </c>
      <c r="G22" s="6">
        <f t="shared" si="1"/>
        <v>1</v>
      </c>
      <c r="H22" s="6"/>
    </row>
    <row r="23" spans="1:8">
      <c r="A23" s="127"/>
      <c r="B23" s="126">
        <v>21</v>
      </c>
      <c r="C23" s="6" t="s">
        <v>213</v>
      </c>
      <c r="D23" s="10">
        <v>0</v>
      </c>
      <c r="E23" s="6">
        <v>43</v>
      </c>
      <c r="F23" s="88">
        <f t="shared" si="0"/>
        <v>0</v>
      </c>
      <c r="G23" s="6">
        <f t="shared" si="1"/>
        <v>1</v>
      </c>
      <c r="H23" s="6"/>
    </row>
    <row r="24" spans="1:8">
      <c r="A24" s="127"/>
      <c r="B24" s="126">
        <v>22</v>
      </c>
      <c r="C24" s="6" t="s">
        <v>214</v>
      </c>
      <c r="D24" s="10">
        <v>0</v>
      </c>
      <c r="E24" s="6">
        <v>42</v>
      </c>
      <c r="F24" s="88">
        <f t="shared" si="0"/>
        <v>0</v>
      </c>
      <c r="G24" s="6">
        <f t="shared" si="1"/>
        <v>1</v>
      </c>
      <c r="H24" s="6"/>
    </row>
    <row r="25" spans="1:8">
      <c r="A25" s="127"/>
      <c r="B25" s="126">
        <v>23</v>
      </c>
      <c r="C25" s="6" t="s">
        <v>215</v>
      </c>
      <c r="D25" s="10">
        <v>0</v>
      </c>
      <c r="E25" s="6">
        <v>40</v>
      </c>
      <c r="F25" s="88">
        <f t="shared" si="0"/>
        <v>0</v>
      </c>
      <c r="G25" s="6">
        <f t="shared" si="1"/>
        <v>1</v>
      </c>
      <c r="H25" s="6"/>
    </row>
    <row r="26" spans="1:8">
      <c r="A26" s="127"/>
      <c r="B26" s="126">
        <v>24</v>
      </c>
      <c r="C26" s="6" t="s">
        <v>216</v>
      </c>
      <c r="D26" s="10">
        <v>0</v>
      </c>
      <c r="E26" s="6">
        <v>42</v>
      </c>
      <c r="F26" s="88">
        <f t="shared" si="0"/>
        <v>0</v>
      </c>
      <c r="G26" s="6">
        <f t="shared" si="1"/>
        <v>1</v>
      </c>
      <c r="H26" s="6"/>
    </row>
    <row r="27" spans="1:8">
      <c r="A27" s="127"/>
      <c r="B27" s="126">
        <v>25</v>
      </c>
      <c r="C27" s="6" t="s">
        <v>217</v>
      </c>
      <c r="D27" s="10">
        <v>0</v>
      </c>
      <c r="E27" s="6">
        <v>42</v>
      </c>
      <c r="F27" s="88">
        <f t="shared" si="0"/>
        <v>0</v>
      </c>
      <c r="G27" s="6">
        <f t="shared" si="1"/>
        <v>1</v>
      </c>
      <c r="H27" s="6"/>
    </row>
    <row r="28" spans="1:8">
      <c r="A28" s="127"/>
      <c r="B28" s="126">
        <v>26</v>
      </c>
      <c r="C28" s="6" t="s">
        <v>218</v>
      </c>
      <c r="D28" s="10">
        <v>0</v>
      </c>
      <c r="E28" s="6">
        <v>41</v>
      </c>
      <c r="F28" s="88">
        <f t="shared" si="0"/>
        <v>0</v>
      </c>
      <c r="G28" s="6">
        <f t="shared" si="1"/>
        <v>1</v>
      </c>
      <c r="H28" s="6"/>
    </row>
    <row r="29" spans="1:8">
      <c r="A29" s="127"/>
      <c r="B29" s="126">
        <v>27</v>
      </c>
      <c r="C29" s="6" t="s">
        <v>219</v>
      </c>
      <c r="D29" s="10">
        <v>0</v>
      </c>
      <c r="E29" s="6">
        <v>43</v>
      </c>
      <c r="F29" s="88">
        <f t="shared" si="0"/>
        <v>0</v>
      </c>
      <c r="G29" s="6">
        <f t="shared" si="1"/>
        <v>1</v>
      </c>
      <c r="H29" s="6"/>
    </row>
    <row r="30" spans="1:8">
      <c r="A30" s="127"/>
      <c r="B30" s="126">
        <v>28</v>
      </c>
      <c r="C30" s="6" t="s">
        <v>220</v>
      </c>
      <c r="D30" s="10">
        <v>0</v>
      </c>
      <c r="E30" s="6">
        <v>43</v>
      </c>
      <c r="F30" s="88">
        <f t="shared" si="0"/>
        <v>0</v>
      </c>
      <c r="G30" s="6">
        <f t="shared" si="1"/>
        <v>1</v>
      </c>
      <c r="H30" s="6"/>
    </row>
    <row r="31" spans="1:8">
      <c r="A31" s="127"/>
      <c r="B31" s="126">
        <v>29</v>
      </c>
      <c r="C31" s="6" t="s">
        <v>57</v>
      </c>
      <c r="D31" s="6">
        <v>19</v>
      </c>
      <c r="E31" s="6">
        <v>40</v>
      </c>
      <c r="F31" s="88">
        <f t="shared" si="0"/>
        <v>0.475</v>
      </c>
      <c r="G31" s="6">
        <f t="shared" si="1"/>
        <v>39</v>
      </c>
      <c r="H31" s="6"/>
    </row>
    <row r="32" spans="1:8">
      <c r="A32" s="127"/>
      <c r="B32" s="126">
        <v>30</v>
      </c>
      <c r="C32" s="6" t="s">
        <v>44</v>
      </c>
      <c r="D32" s="6">
        <v>19</v>
      </c>
      <c r="E32" s="6">
        <v>43</v>
      </c>
      <c r="F32" s="88">
        <f t="shared" si="0"/>
        <v>0.441860465116279</v>
      </c>
      <c r="G32" s="6">
        <f t="shared" si="1"/>
        <v>38</v>
      </c>
      <c r="H32" s="6"/>
    </row>
    <row r="33" spans="1:8">
      <c r="A33" s="127"/>
      <c r="B33" s="126">
        <v>31</v>
      </c>
      <c r="C33" s="6" t="s">
        <v>221</v>
      </c>
      <c r="D33" s="8">
        <v>0</v>
      </c>
      <c r="E33" s="6">
        <v>41</v>
      </c>
      <c r="F33" s="88">
        <f t="shared" si="0"/>
        <v>0</v>
      </c>
      <c r="G33" s="6">
        <f t="shared" si="1"/>
        <v>1</v>
      </c>
      <c r="H33" s="6"/>
    </row>
    <row r="34" spans="1:8">
      <c r="A34" s="127"/>
      <c r="B34" s="126">
        <v>32</v>
      </c>
      <c r="C34" s="6" t="s">
        <v>222</v>
      </c>
      <c r="D34" s="8">
        <v>0</v>
      </c>
      <c r="E34" s="6">
        <v>42</v>
      </c>
      <c r="F34" s="88">
        <f t="shared" si="0"/>
        <v>0</v>
      </c>
      <c r="G34" s="6">
        <f t="shared" si="1"/>
        <v>1</v>
      </c>
      <c r="H34" s="6"/>
    </row>
    <row r="35" spans="1:8">
      <c r="A35" s="127"/>
      <c r="B35" s="126">
        <v>33</v>
      </c>
      <c r="C35" s="6" t="s">
        <v>223</v>
      </c>
      <c r="D35" s="8">
        <v>0</v>
      </c>
      <c r="E35" s="6">
        <v>42</v>
      </c>
      <c r="F35" s="88">
        <f t="shared" si="0"/>
        <v>0</v>
      </c>
      <c r="G35" s="6">
        <f t="shared" si="1"/>
        <v>1</v>
      </c>
      <c r="H35" s="6"/>
    </row>
    <row r="36" spans="1:8">
      <c r="A36" s="127"/>
      <c r="B36" s="126">
        <v>34</v>
      </c>
      <c r="C36" s="6" t="s">
        <v>224</v>
      </c>
      <c r="D36" s="8">
        <v>0</v>
      </c>
      <c r="E36" s="6">
        <v>42</v>
      </c>
      <c r="F36" s="88">
        <f t="shared" si="0"/>
        <v>0</v>
      </c>
      <c r="G36" s="6">
        <f t="shared" si="1"/>
        <v>1</v>
      </c>
      <c r="H36" s="6"/>
    </row>
    <row r="37" spans="1:8">
      <c r="A37" s="127"/>
      <c r="B37" s="126">
        <v>35</v>
      </c>
      <c r="C37" s="6" t="s">
        <v>225</v>
      </c>
      <c r="D37" s="8">
        <v>0</v>
      </c>
      <c r="E37" s="6">
        <v>40</v>
      </c>
      <c r="F37" s="88">
        <f t="shared" si="0"/>
        <v>0</v>
      </c>
      <c r="G37" s="6">
        <f t="shared" si="1"/>
        <v>1</v>
      </c>
      <c r="H37" s="6"/>
    </row>
    <row r="38" spans="1:8">
      <c r="A38" s="127"/>
      <c r="B38" s="126">
        <v>36</v>
      </c>
      <c r="C38" s="6" t="s">
        <v>226</v>
      </c>
      <c r="D38" s="8">
        <v>0</v>
      </c>
      <c r="E38" s="6">
        <v>40</v>
      </c>
      <c r="F38" s="88">
        <f t="shared" si="0"/>
        <v>0</v>
      </c>
      <c r="G38" s="6">
        <f t="shared" si="1"/>
        <v>1</v>
      </c>
      <c r="H38" s="6"/>
    </row>
    <row r="39" spans="1:8">
      <c r="A39" s="127"/>
      <c r="B39" s="126">
        <v>37</v>
      </c>
      <c r="C39" s="6" t="s">
        <v>227</v>
      </c>
      <c r="D39" s="8">
        <v>0</v>
      </c>
      <c r="E39" s="6">
        <v>41</v>
      </c>
      <c r="F39" s="88">
        <f t="shared" si="0"/>
        <v>0</v>
      </c>
      <c r="G39" s="6">
        <f t="shared" si="1"/>
        <v>1</v>
      </c>
      <c r="H39" s="6"/>
    </row>
    <row r="40" spans="1:8">
      <c r="A40" s="127"/>
      <c r="B40" s="126">
        <v>38</v>
      </c>
      <c r="C40" s="6" t="s">
        <v>228</v>
      </c>
      <c r="D40" s="8">
        <v>0</v>
      </c>
      <c r="E40" s="6">
        <v>41</v>
      </c>
      <c r="F40" s="88">
        <f t="shared" si="0"/>
        <v>0</v>
      </c>
      <c r="G40" s="6">
        <f t="shared" si="1"/>
        <v>1</v>
      </c>
      <c r="H40" s="6"/>
    </row>
    <row r="41" spans="1:8">
      <c r="A41" s="128"/>
      <c r="B41" s="126">
        <v>39</v>
      </c>
      <c r="C41" s="6" t="s">
        <v>229</v>
      </c>
      <c r="D41" s="8">
        <v>0</v>
      </c>
      <c r="E41" s="6">
        <v>39</v>
      </c>
      <c r="F41" s="88">
        <f t="shared" si="0"/>
        <v>0</v>
      </c>
      <c r="G41" s="6">
        <f t="shared" si="1"/>
        <v>1</v>
      </c>
      <c r="H41" s="6"/>
    </row>
    <row r="42" spans="1:8">
      <c r="A42" s="129" t="s">
        <v>3</v>
      </c>
      <c r="B42" s="126">
        <v>40</v>
      </c>
      <c r="C42" s="7" t="s">
        <v>230</v>
      </c>
      <c r="D42" s="8">
        <v>0</v>
      </c>
      <c r="E42" s="8">
        <v>38</v>
      </c>
      <c r="F42" s="88">
        <f t="shared" si="0"/>
        <v>0</v>
      </c>
      <c r="G42" s="6">
        <f>RANK(F42,$F$42:$F$69,1)</f>
        <v>1</v>
      </c>
      <c r="H42" s="8"/>
    </row>
    <row r="43" spans="1:8">
      <c r="A43" s="130"/>
      <c r="B43" s="126">
        <v>41</v>
      </c>
      <c r="C43" s="7" t="s">
        <v>231</v>
      </c>
      <c r="D43" s="8">
        <v>0</v>
      </c>
      <c r="E43" s="8">
        <v>47</v>
      </c>
      <c r="F43" s="88">
        <f t="shared" si="0"/>
        <v>0</v>
      </c>
      <c r="G43" s="6">
        <f>RANK(F43,$F$42:$F$69,1)</f>
        <v>1</v>
      </c>
      <c r="H43" s="8"/>
    </row>
    <row r="44" spans="1:8">
      <c r="A44" s="130"/>
      <c r="B44" s="126">
        <v>42</v>
      </c>
      <c r="C44" s="7" t="s">
        <v>232</v>
      </c>
      <c r="D44" s="8">
        <v>0</v>
      </c>
      <c r="E44" s="8">
        <v>41</v>
      </c>
      <c r="F44" s="88">
        <f t="shared" si="0"/>
        <v>0</v>
      </c>
      <c r="G44" s="6">
        <f>RANK(F44,$F$42:$F$69,1)</f>
        <v>1</v>
      </c>
      <c r="H44" s="8"/>
    </row>
    <row r="45" ht="15" customHeight="1" spans="1:8">
      <c r="A45" s="130"/>
      <c r="B45" s="126">
        <v>43</v>
      </c>
      <c r="C45" s="7" t="s">
        <v>233</v>
      </c>
      <c r="D45" s="8">
        <v>0</v>
      </c>
      <c r="E45" s="8">
        <v>36</v>
      </c>
      <c r="F45" s="88">
        <f t="shared" si="0"/>
        <v>0</v>
      </c>
      <c r="G45" s="6">
        <f>RANK(F45,$F$42:$F$69,1)</f>
        <v>1</v>
      </c>
      <c r="H45" s="8"/>
    </row>
    <row r="46" spans="1:8">
      <c r="A46" s="130"/>
      <c r="B46" s="126">
        <v>44</v>
      </c>
      <c r="C46" s="7" t="s">
        <v>67</v>
      </c>
      <c r="D46" s="8">
        <v>7</v>
      </c>
      <c r="E46" s="8">
        <v>38</v>
      </c>
      <c r="F46" s="88">
        <f t="shared" si="0"/>
        <v>0.184210526315789</v>
      </c>
      <c r="G46" s="6">
        <f>RANK(F46,$F$42:$F$69,1)</f>
        <v>26</v>
      </c>
      <c r="H46" s="8"/>
    </row>
    <row r="47" spans="1:8">
      <c r="A47" s="130"/>
      <c r="B47" s="126">
        <v>45</v>
      </c>
      <c r="C47" s="7" t="s">
        <v>80</v>
      </c>
      <c r="D47" s="8">
        <v>1</v>
      </c>
      <c r="E47" s="8">
        <v>48</v>
      </c>
      <c r="F47" s="88">
        <f t="shared" si="0"/>
        <v>0.0208333333333333</v>
      </c>
      <c r="G47" s="6">
        <f t="shared" ref="G47:G69" si="2">RANK(F47,$F$42:$F$69,1)</f>
        <v>15</v>
      </c>
      <c r="H47" s="8"/>
    </row>
    <row r="48" spans="1:8">
      <c r="A48" s="130"/>
      <c r="B48" s="126">
        <v>46</v>
      </c>
      <c r="C48" s="7" t="s">
        <v>76</v>
      </c>
      <c r="D48" s="8">
        <v>2</v>
      </c>
      <c r="E48" s="8">
        <v>49</v>
      </c>
      <c r="F48" s="88">
        <f t="shared" si="0"/>
        <v>0.0408163265306122</v>
      </c>
      <c r="G48" s="6">
        <f t="shared" si="2"/>
        <v>20</v>
      </c>
      <c r="H48" s="8"/>
    </row>
    <row r="49" spans="1:8">
      <c r="A49" s="130"/>
      <c r="B49" s="126">
        <v>47</v>
      </c>
      <c r="C49" s="7" t="s">
        <v>82</v>
      </c>
      <c r="D49" s="8">
        <v>2</v>
      </c>
      <c r="E49" s="8">
        <v>45</v>
      </c>
      <c r="F49" s="88">
        <f t="shared" si="0"/>
        <v>0.0444444444444444</v>
      </c>
      <c r="G49" s="6">
        <f t="shared" si="2"/>
        <v>22</v>
      </c>
      <c r="H49" s="9"/>
    </row>
    <row r="50" spans="1:8">
      <c r="A50" s="130"/>
      <c r="B50" s="126">
        <v>48</v>
      </c>
      <c r="C50" s="7" t="s">
        <v>87</v>
      </c>
      <c r="D50" s="8">
        <v>2</v>
      </c>
      <c r="E50" s="8">
        <v>43</v>
      </c>
      <c r="F50" s="88">
        <f t="shared" si="0"/>
        <v>0.0465116279069767</v>
      </c>
      <c r="G50" s="6">
        <f t="shared" si="2"/>
        <v>23</v>
      </c>
      <c r="H50" s="9"/>
    </row>
    <row r="51" spans="1:8">
      <c r="A51" s="130"/>
      <c r="B51" s="126">
        <v>49</v>
      </c>
      <c r="C51" s="7" t="s">
        <v>234</v>
      </c>
      <c r="D51" s="8">
        <v>0</v>
      </c>
      <c r="E51" s="8">
        <v>41</v>
      </c>
      <c r="F51" s="88">
        <f t="shared" si="0"/>
        <v>0</v>
      </c>
      <c r="G51" s="6">
        <f t="shared" si="2"/>
        <v>1</v>
      </c>
      <c r="H51" s="9"/>
    </row>
    <row r="52" spans="1:8">
      <c r="A52" s="130"/>
      <c r="B52" s="126">
        <v>50</v>
      </c>
      <c r="C52" s="7" t="s">
        <v>235</v>
      </c>
      <c r="D52" s="6">
        <v>0</v>
      </c>
      <c r="E52" s="8">
        <v>42</v>
      </c>
      <c r="F52" s="88">
        <f t="shared" si="0"/>
        <v>0</v>
      </c>
      <c r="G52" s="6">
        <f t="shared" si="2"/>
        <v>1</v>
      </c>
      <c r="H52" s="6"/>
    </row>
    <row r="53" spans="1:8">
      <c r="A53" s="130"/>
      <c r="B53" s="126">
        <v>51</v>
      </c>
      <c r="C53" s="7" t="s">
        <v>110</v>
      </c>
      <c r="D53" s="6">
        <v>3</v>
      </c>
      <c r="E53" s="8">
        <v>42</v>
      </c>
      <c r="F53" s="88">
        <f t="shared" si="0"/>
        <v>0.0714285714285714</v>
      </c>
      <c r="G53" s="6">
        <f t="shared" si="2"/>
        <v>24</v>
      </c>
      <c r="H53" s="6"/>
    </row>
    <row r="54" spans="1:8">
      <c r="A54" s="130"/>
      <c r="B54" s="126">
        <v>52</v>
      </c>
      <c r="C54" s="7" t="s">
        <v>118</v>
      </c>
      <c r="D54" s="6">
        <v>9</v>
      </c>
      <c r="E54" s="8">
        <v>40</v>
      </c>
      <c r="F54" s="88">
        <f t="shared" si="0"/>
        <v>0.225</v>
      </c>
      <c r="G54" s="6">
        <f t="shared" si="2"/>
        <v>28</v>
      </c>
      <c r="H54" s="6"/>
    </row>
    <row r="55" spans="1:8">
      <c r="A55" s="130"/>
      <c r="B55" s="126">
        <v>53</v>
      </c>
      <c r="C55" s="7" t="s">
        <v>236</v>
      </c>
      <c r="D55" s="6">
        <v>0</v>
      </c>
      <c r="E55" s="8">
        <v>41</v>
      </c>
      <c r="F55" s="88">
        <f t="shared" si="0"/>
        <v>0</v>
      </c>
      <c r="G55" s="6">
        <f t="shared" si="2"/>
        <v>1</v>
      </c>
      <c r="H55" s="6"/>
    </row>
    <row r="56" spans="1:8">
      <c r="A56" s="130"/>
      <c r="B56" s="126">
        <v>54</v>
      </c>
      <c r="C56" s="7" t="s">
        <v>112</v>
      </c>
      <c r="D56" s="6">
        <v>5</v>
      </c>
      <c r="E56" s="8">
        <v>46</v>
      </c>
      <c r="F56" s="88">
        <f t="shared" si="0"/>
        <v>0.108695652173913</v>
      </c>
      <c r="G56" s="6">
        <f t="shared" si="2"/>
        <v>25</v>
      </c>
      <c r="H56" s="6"/>
    </row>
    <row r="57" spans="1:8">
      <c r="A57" s="130"/>
      <c r="B57" s="126">
        <v>55</v>
      </c>
      <c r="C57" s="7" t="s">
        <v>237</v>
      </c>
      <c r="D57" s="6">
        <v>0</v>
      </c>
      <c r="E57" s="8">
        <v>42</v>
      </c>
      <c r="F57" s="88">
        <f t="shared" si="0"/>
        <v>0</v>
      </c>
      <c r="G57" s="6">
        <f t="shared" si="2"/>
        <v>1</v>
      </c>
      <c r="H57" s="6"/>
    </row>
    <row r="58" spans="1:8">
      <c r="A58" s="130"/>
      <c r="B58" s="126">
        <v>56</v>
      </c>
      <c r="C58" s="7" t="s">
        <v>101</v>
      </c>
      <c r="D58" s="6">
        <v>2</v>
      </c>
      <c r="E58" s="8">
        <v>46</v>
      </c>
      <c r="F58" s="88">
        <f t="shared" si="0"/>
        <v>0.0434782608695652</v>
      </c>
      <c r="G58" s="6">
        <f t="shared" si="2"/>
        <v>21</v>
      </c>
      <c r="H58" s="6"/>
    </row>
    <row r="59" spans="1:8">
      <c r="A59" s="130"/>
      <c r="B59" s="126">
        <v>57</v>
      </c>
      <c r="C59" s="7" t="s">
        <v>105</v>
      </c>
      <c r="D59" s="6">
        <v>1</v>
      </c>
      <c r="E59" s="8">
        <v>46</v>
      </c>
      <c r="F59" s="88">
        <f t="shared" si="0"/>
        <v>0.0217391304347826</v>
      </c>
      <c r="G59" s="6">
        <f t="shared" si="2"/>
        <v>16</v>
      </c>
      <c r="H59" s="6"/>
    </row>
    <row r="60" spans="1:8">
      <c r="A60" s="130"/>
      <c r="B60" s="126">
        <v>58</v>
      </c>
      <c r="C60" s="7" t="s">
        <v>108</v>
      </c>
      <c r="D60" s="6">
        <v>1</v>
      </c>
      <c r="E60" s="8">
        <v>45</v>
      </c>
      <c r="F60" s="88">
        <f t="shared" si="0"/>
        <v>0.0222222222222222</v>
      </c>
      <c r="G60" s="6">
        <f t="shared" si="2"/>
        <v>17</v>
      </c>
      <c r="H60" s="6"/>
    </row>
    <row r="61" spans="1:8">
      <c r="A61" s="130"/>
      <c r="B61" s="126">
        <v>59</v>
      </c>
      <c r="C61" s="7" t="s">
        <v>238</v>
      </c>
      <c r="D61" s="6">
        <v>0</v>
      </c>
      <c r="E61" s="8">
        <v>45</v>
      </c>
      <c r="F61" s="88">
        <f t="shared" si="0"/>
        <v>0</v>
      </c>
      <c r="G61" s="6">
        <f t="shared" si="2"/>
        <v>1</v>
      </c>
      <c r="H61" s="6"/>
    </row>
    <row r="62" spans="1:8">
      <c r="A62" s="130"/>
      <c r="B62" s="126">
        <v>60</v>
      </c>
      <c r="C62" s="7" t="s">
        <v>239</v>
      </c>
      <c r="D62" s="6">
        <v>0</v>
      </c>
      <c r="E62" s="8">
        <v>42</v>
      </c>
      <c r="F62" s="88">
        <f t="shared" si="0"/>
        <v>0</v>
      </c>
      <c r="G62" s="6">
        <f t="shared" si="2"/>
        <v>1</v>
      </c>
      <c r="H62" s="6"/>
    </row>
    <row r="63" spans="1:8">
      <c r="A63" s="130"/>
      <c r="B63" s="126">
        <v>61</v>
      </c>
      <c r="C63" s="7" t="s">
        <v>132</v>
      </c>
      <c r="D63" s="6">
        <v>1</v>
      </c>
      <c r="E63" s="8">
        <v>41</v>
      </c>
      <c r="F63" s="88">
        <f t="shared" si="0"/>
        <v>0.024390243902439</v>
      </c>
      <c r="G63" s="6">
        <f t="shared" si="2"/>
        <v>18</v>
      </c>
      <c r="H63" s="6"/>
    </row>
    <row r="64" spans="1:8">
      <c r="A64" s="130"/>
      <c r="B64" s="126">
        <v>62</v>
      </c>
      <c r="C64" s="7" t="s">
        <v>240</v>
      </c>
      <c r="D64" s="6">
        <v>0</v>
      </c>
      <c r="E64" s="8">
        <v>37</v>
      </c>
      <c r="F64" s="88">
        <f t="shared" si="0"/>
        <v>0</v>
      </c>
      <c r="G64" s="6">
        <f t="shared" si="2"/>
        <v>1</v>
      </c>
      <c r="H64" s="6"/>
    </row>
    <row r="65" spans="1:8">
      <c r="A65" s="130"/>
      <c r="B65" s="126">
        <v>63</v>
      </c>
      <c r="C65" s="7" t="s">
        <v>241</v>
      </c>
      <c r="D65" s="6">
        <v>0</v>
      </c>
      <c r="E65" s="8">
        <v>39</v>
      </c>
      <c r="F65" s="88">
        <f t="shared" si="0"/>
        <v>0</v>
      </c>
      <c r="G65" s="6">
        <f t="shared" si="2"/>
        <v>1</v>
      </c>
      <c r="H65" s="6"/>
    </row>
    <row r="66" spans="1:8">
      <c r="A66" s="130"/>
      <c r="B66" s="126">
        <v>64</v>
      </c>
      <c r="C66" s="7" t="s">
        <v>135</v>
      </c>
      <c r="D66" s="6">
        <v>6</v>
      </c>
      <c r="E66" s="8">
        <v>28</v>
      </c>
      <c r="F66" s="88">
        <f t="shared" si="0"/>
        <v>0.214285714285714</v>
      </c>
      <c r="G66" s="6">
        <f t="shared" si="2"/>
        <v>27</v>
      </c>
      <c r="H66" s="6"/>
    </row>
    <row r="67" spans="1:8">
      <c r="A67" s="130"/>
      <c r="B67" s="126">
        <v>65</v>
      </c>
      <c r="C67" s="7" t="s">
        <v>98</v>
      </c>
      <c r="D67" s="6">
        <v>1</v>
      </c>
      <c r="E67" s="8">
        <v>27</v>
      </c>
      <c r="F67" s="88">
        <f t="shared" ref="F67:F130" si="3">D67/E67</f>
        <v>0.037037037037037</v>
      </c>
      <c r="G67" s="6">
        <f t="shared" si="2"/>
        <v>19</v>
      </c>
      <c r="H67" s="6"/>
    </row>
    <row r="68" spans="1:8">
      <c r="A68" s="130"/>
      <c r="B68" s="126">
        <v>66</v>
      </c>
      <c r="C68" s="7" t="s">
        <v>242</v>
      </c>
      <c r="D68" s="6">
        <v>0</v>
      </c>
      <c r="E68" s="8">
        <v>43</v>
      </c>
      <c r="F68" s="88">
        <f t="shared" si="3"/>
        <v>0</v>
      </c>
      <c r="G68" s="6">
        <f t="shared" si="2"/>
        <v>1</v>
      </c>
      <c r="H68" s="6"/>
    </row>
    <row r="69" spans="1:8">
      <c r="A69" s="131"/>
      <c r="B69" s="126">
        <v>67</v>
      </c>
      <c r="C69" s="7" t="s">
        <v>243</v>
      </c>
      <c r="D69" s="6">
        <v>0</v>
      </c>
      <c r="E69" s="8">
        <v>42</v>
      </c>
      <c r="F69" s="88">
        <f t="shared" si="3"/>
        <v>0</v>
      </c>
      <c r="G69" s="6">
        <f t="shared" si="2"/>
        <v>1</v>
      </c>
      <c r="H69" s="6"/>
    </row>
    <row r="70" spans="1:8">
      <c r="A70" s="126" t="s">
        <v>4</v>
      </c>
      <c r="B70" s="126">
        <v>68</v>
      </c>
      <c r="C70" s="132" t="s">
        <v>143</v>
      </c>
      <c r="D70" s="132">
        <v>1</v>
      </c>
      <c r="E70" s="132">
        <v>33</v>
      </c>
      <c r="F70" s="133">
        <f t="shared" si="3"/>
        <v>0.0303030303030303</v>
      </c>
      <c r="G70" s="132">
        <v>9</v>
      </c>
      <c r="H70" s="6"/>
    </row>
    <row r="71" spans="1:8">
      <c r="A71" s="126"/>
      <c r="B71" s="126">
        <v>69</v>
      </c>
      <c r="C71" s="134" t="s">
        <v>147</v>
      </c>
      <c r="D71" s="134">
        <v>3</v>
      </c>
      <c r="E71" s="134">
        <v>41</v>
      </c>
      <c r="F71" s="133">
        <f t="shared" si="3"/>
        <v>0.0731707317073171</v>
      </c>
      <c r="G71" s="134">
        <v>10</v>
      </c>
      <c r="H71" s="6"/>
    </row>
    <row r="72" spans="1:8">
      <c r="A72" s="126"/>
      <c r="B72" s="126">
        <v>70</v>
      </c>
      <c r="C72" s="132" t="s">
        <v>244</v>
      </c>
      <c r="D72" s="132">
        <v>0</v>
      </c>
      <c r="E72" s="132">
        <v>40</v>
      </c>
      <c r="F72" s="133">
        <f t="shared" si="3"/>
        <v>0</v>
      </c>
      <c r="G72" s="132">
        <v>1</v>
      </c>
      <c r="H72" s="6"/>
    </row>
    <row r="73" spans="1:8">
      <c r="A73" s="126"/>
      <c r="B73" s="126">
        <v>71</v>
      </c>
      <c r="C73" s="132" t="s">
        <v>245</v>
      </c>
      <c r="D73" s="132">
        <v>0</v>
      </c>
      <c r="E73" s="132">
        <v>42</v>
      </c>
      <c r="F73" s="133">
        <f t="shared" si="3"/>
        <v>0</v>
      </c>
      <c r="G73" s="132">
        <v>1</v>
      </c>
      <c r="H73" s="6"/>
    </row>
    <row r="74" spans="1:8">
      <c r="A74" s="126"/>
      <c r="B74" s="126">
        <v>72</v>
      </c>
      <c r="C74" s="132" t="s">
        <v>246</v>
      </c>
      <c r="D74" s="132">
        <v>0</v>
      </c>
      <c r="E74" s="132">
        <v>39</v>
      </c>
      <c r="F74" s="133">
        <f t="shared" si="3"/>
        <v>0</v>
      </c>
      <c r="G74" s="132">
        <v>1</v>
      </c>
      <c r="H74" s="6"/>
    </row>
    <row r="75" spans="1:8">
      <c r="A75" s="126"/>
      <c r="B75" s="126">
        <v>73</v>
      </c>
      <c r="C75" s="132" t="s">
        <v>247</v>
      </c>
      <c r="D75" s="132">
        <v>0</v>
      </c>
      <c r="E75" s="132">
        <v>45</v>
      </c>
      <c r="F75" s="133">
        <f t="shared" si="3"/>
        <v>0</v>
      </c>
      <c r="G75" s="132">
        <v>1</v>
      </c>
      <c r="H75" s="6"/>
    </row>
    <row r="76" spans="1:8">
      <c r="A76" s="126"/>
      <c r="B76" s="126">
        <v>74</v>
      </c>
      <c r="C76" s="132" t="s">
        <v>143</v>
      </c>
      <c r="D76" s="132">
        <v>0</v>
      </c>
      <c r="E76" s="132">
        <v>33</v>
      </c>
      <c r="F76" s="133">
        <f t="shared" si="3"/>
        <v>0</v>
      </c>
      <c r="G76" s="132">
        <v>1</v>
      </c>
      <c r="H76" s="6"/>
    </row>
    <row r="77" spans="1:8">
      <c r="A77" s="126"/>
      <c r="B77" s="126">
        <v>75</v>
      </c>
      <c r="C77" s="134" t="s">
        <v>248</v>
      </c>
      <c r="D77" s="134">
        <v>0</v>
      </c>
      <c r="E77" s="134">
        <v>35</v>
      </c>
      <c r="F77" s="133">
        <f t="shared" si="3"/>
        <v>0</v>
      </c>
      <c r="G77" s="132">
        <v>1</v>
      </c>
      <c r="H77" s="6"/>
    </row>
    <row r="78" spans="1:8">
      <c r="A78" s="126"/>
      <c r="B78" s="126">
        <v>76</v>
      </c>
      <c r="C78" s="132" t="s">
        <v>249</v>
      </c>
      <c r="D78" s="132">
        <v>0</v>
      </c>
      <c r="E78" s="132">
        <v>34</v>
      </c>
      <c r="F78" s="133">
        <f t="shared" si="3"/>
        <v>0</v>
      </c>
      <c r="G78" s="132">
        <v>1</v>
      </c>
      <c r="H78" s="6"/>
    </row>
    <row r="79" spans="1:8">
      <c r="A79" s="126"/>
      <c r="B79" s="126">
        <v>77</v>
      </c>
      <c r="C79" s="132" t="s">
        <v>250</v>
      </c>
      <c r="D79" s="132">
        <v>0</v>
      </c>
      <c r="E79" s="132">
        <v>37</v>
      </c>
      <c r="F79" s="133">
        <f t="shared" si="3"/>
        <v>0</v>
      </c>
      <c r="G79" s="132">
        <v>1</v>
      </c>
      <c r="H79" s="6"/>
    </row>
    <row r="80" spans="1:8">
      <c r="A80" s="129" t="s">
        <v>5</v>
      </c>
      <c r="B80" s="126">
        <v>78</v>
      </c>
      <c r="C80" s="17" t="s">
        <v>251</v>
      </c>
      <c r="D80" s="17">
        <v>0</v>
      </c>
      <c r="E80" s="17">
        <v>28</v>
      </c>
      <c r="F80" s="92">
        <f t="shared" si="3"/>
        <v>0</v>
      </c>
      <c r="G80" s="17">
        <f>_xlfn.RANK.EQ(F80,$F$80:$F$120,1)</f>
        <v>1</v>
      </c>
      <c r="H80" s="10"/>
    </row>
    <row r="81" spans="1:8">
      <c r="A81" s="130"/>
      <c r="B81" s="126">
        <v>79</v>
      </c>
      <c r="C81" s="17" t="s">
        <v>252</v>
      </c>
      <c r="D81" s="17">
        <v>0</v>
      </c>
      <c r="E81" s="84">
        <v>31</v>
      </c>
      <c r="F81" s="92">
        <f t="shared" si="3"/>
        <v>0</v>
      </c>
      <c r="G81" s="17">
        <f t="shared" ref="G81:G120" si="4">_xlfn.RANK.EQ(F81,$F$80:$F$120,1)</f>
        <v>1</v>
      </c>
      <c r="H81" s="10"/>
    </row>
    <row r="82" spans="1:8">
      <c r="A82" s="130"/>
      <c r="B82" s="126">
        <v>80</v>
      </c>
      <c r="C82" s="17" t="s">
        <v>253</v>
      </c>
      <c r="D82" s="17">
        <v>0</v>
      </c>
      <c r="E82" s="84">
        <v>36</v>
      </c>
      <c r="F82" s="92">
        <f t="shared" si="3"/>
        <v>0</v>
      </c>
      <c r="G82" s="17">
        <f t="shared" si="4"/>
        <v>1</v>
      </c>
      <c r="H82" s="10"/>
    </row>
    <row r="83" spans="1:8">
      <c r="A83" s="130"/>
      <c r="B83" s="126">
        <v>81</v>
      </c>
      <c r="C83" s="17" t="s">
        <v>254</v>
      </c>
      <c r="D83" s="17">
        <v>0</v>
      </c>
      <c r="E83" s="84">
        <v>37</v>
      </c>
      <c r="F83" s="92">
        <f t="shared" si="3"/>
        <v>0</v>
      </c>
      <c r="G83" s="17">
        <f t="shared" si="4"/>
        <v>1</v>
      </c>
      <c r="H83" s="10"/>
    </row>
    <row r="84" spans="1:8">
      <c r="A84" s="130"/>
      <c r="B84" s="126">
        <v>82</v>
      </c>
      <c r="C84" s="17" t="s">
        <v>255</v>
      </c>
      <c r="D84" s="17">
        <v>0</v>
      </c>
      <c r="E84" s="84">
        <v>37</v>
      </c>
      <c r="F84" s="92">
        <f t="shared" si="3"/>
        <v>0</v>
      </c>
      <c r="G84" s="17">
        <f t="shared" si="4"/>
        <v>1</v>
      </c>
      <c r="H84" s="10"/>
    </row>
    <row r="85" spans="1:8">
      <c r="A85" s="130"/>
      <c r="B85" s="126">
        <v>83</v>
      </c>
      <c r="C85" s="17" t="s">
        <v>256</v>
      </c>
      <c r="D85" s="17">
        <v>0</v>
      </c>
      <c r="E85" s="17">
        <v>36</v>
      </c>
      <c r="F85" s="92">
        <f t="shared" si="3"/>
        <v>0</v>
      </c>
      <c r="G85" s="17">
        <f t="shared" si="4"/>
        <v>1</v>
      </c>
      <c r="H85" s="10"/>
    </row>
    <row r="86" spans="1:8">
      <c r="A86" s="130"/>
      <c r="B86" s="126">
        <v>84</v>
      </c>
      <c r="C86" s="17" t="s">
        <v>257</v>
      </c>
      <c r="D86" s="17">
        <v>0</v>
      </c>
      <c r="E86" s="17">
        <v>29</v>
      </c>
      <c r="F86" s="92">
        <f t="shared" si="3"/>
        <v>0</v>
      </c>
      <c r="G86" s="17">
        <f t="shared" si="4"/>
        <v>1</v>
      </c>
      <c r="H86" s="10"/>
    </row>
    <row r="87" spans="1:8">
      <c r="A87" s="130"/>
      <c r="B87" s="126">
        <v>85</v>
      </c>
      <c r="C87" s="17" t="s">
        <v>258</v>
      </c>
      <c r="D87" s="17">
        <v>0</v>
      </c>
      <c r="E87" s="17">
        <v>35</v>
      </c>
      <c r="F87" s="92">
        <f t="shared" si="3"/>
        <v>0</v>
      </c>
      <c r="G87" s="17">
        <f t="shared" si="4"/>
        <v>1</v>
      </c>
      <c r="H87" s="10"/>
    </row>
    <row r="88" spans="1:8">
      <c r="A88" s="130"/>
      <c r="B88" s="126">
        <v>86</v>
      </c>
      <c r="C88" s="17" t="s">
        <v>259</v>
      </c>
      <c r="D88" s="17">
        <v>0</v>
      </c>
      <c r="E88" s="17">
        <v>10</v>
      </c>
      <c r="F88" s="92">
        <f t="shared" si="3"/>
        <v>0</v>
      </c>
      <c r="G88" s="17">
        <f t="shared" si="4"/>
        <v>1</v>
      </c>
      <c r="H88" s="10"/>
    </row>
    <row r="89" spans="1:8">
      <c r="A89" s="130"/>
      <c r="B89" s="126">
        <v>87</v>
      </c>
      <c r="C89" s="17" t="s">
        <v>260</v>
      </c>
      <c r="D89" s="17">
        <v>0</v>
      </c>
      <c r="E89" s="17">
        <v>10</v>
      </c>
      <c r="F89" s="92">
        <f t="shared" si="3"/>
        <v>0</v>
      </c>
      <c r="G89" s="17">
        <f t="shared" si="4"/>
        <v>1</v>
      </c>
      <c r="H89" s="10"/>
    </row>
    <row r="90" spans="1:8">
      <c r="A90" s="130"/>
      <c r="B90" s="126">
        <v>88</v>
      </c>
      <c r="C90" s="17" t="s">
        <v>261</v>
      </c>
      <c r="D90" s="17">
        <v>0</v>
      </c>
      <c r="E90" s="17">
        <v>9</v>
      </c>
      <c r="F90" s="92">
        <f t="shared" si="3"/>
        <v>0</v>
      </c>
      <c r="G90" s="17">
        <f t="shared" si="4"/>
        <v>1</v>
      </c>
      <c r="H90" s="10"/>
    </row>
    <row r="91" spans="1:8">
      <c r="A91" s="130"/>
      <c r="B91" s="126">
        <v>89</v>
      </c>
      <c r="C91" s="17" t="s">
        <v>154</v>
      </c>
      <c r="D91" s="17">
        <v>1</v>
      </c>
      <c r="E91" s="17">
        <v>37</v>
      </c>
      <c r="F91" s="92">
        <f t="shared" si="3"/>
        <v>0.027027027027027</v>
      </c>
      <c r="G91" s="17">
        <f t="shared" si="4"/>
        <v>40</v>
      </c>
      <c r="H91" s="10"/>
    </row>
    <row r="92" spans="1:8">
      <c r="A92" s="130"/>
      <c r="B92" s="126">
        <v>90</v>
      </c>
      <c r="C92" s="17" t="s">
        <v>262</v>
      </c>
      <c r="D92" s="17">
        <v>0</v>
      </c>
      <c r="E92" s="17">
        <v>38</v>
      </c>
      <c r="F92" s="92">
        <f t="shared" si="3"/>
        <v>0</v>
      </c>
      <c r="G92" s="17">
        <f t="shared" si="4"/>
        <v>1</v>
      </c>
      <c r="H92" s="10"/>
    </row>
    <row r="93" spans="1:8">
      <c r="A93" s="130"/>
      <c r="B93" s="126">
        <v>91</v>
      </c>
      <c r="C93" s="17" t="s">
        <v>263</v>
      </c>
      <c r="D93" s="17">
        <v>0</v>
      </c>
      <c r="E93" s="17">
        <v>29</v>
      </c>
      <c r="F93" s="92">
        <f t="shared" si="3"/>
        <v>0</v>
      </c>
      <c r="G93" s="17">
        <f t="shared" si="4"/>
        <v>1</v>
      </c>
      <c r="H93" s="10"/>
    </row>
    <row r="94" spans="1:8">
      <c r="A94" s="130"/>
      <c r="B94" s="126">
        <v>92</v>
      </c>
      <c r="C94" s="17" t="s">
        <v>264</v>
      </c>
      <c r="D94" s="17">
        <v>0</v>
      </c>
      <c r="E94" s="17">
        <v>37</v>
      </c>
      <c r="F94" s="92">
        <f t="shared" si="3"/>
        <v>0</v>
      </c>
      <c r="G94" s="17">
        <f t="shared" si="4"/>
        <v>1</v>
      </c>
      <c r="H94" s="10"/>
    </row>
    <row r="95" spans="1:8">
      <c r="A95" s="130"/>
      <c r="B95" s="126">
        <v>93</v>
      </c>
      <c r="C95" s="17" t="s">
        <v>265</v>
      </c>
      <c r="D95" s="17">
        <v>0</v>
      </c>
      <c r="E95" s="17">
        <v>36</v>
      </c>
      <c r="F95" s="92">
        <f t="shared" si="3"/>
        <v>0</v>
      </c>
      <c r="G95" s="17">
        <f t="shared" si="4"/>
        <v>1</v>
      </c>
      <c r="H95" s="10"/>
    </row>
    <row r="96" spans="1:8">
      <c r="A96" s="130"/>
      <c r="B96" s="126">
        <v>94</v>
      </c>
      <c r="C96" s="17" t="s">
        <v>266</v>
      </c>
      <c r="D96" s="17">
        <v>0</v>
      </c>
      <c r="E96" s="17">
        <v>29</v>
      </c>
      <c r="F96" s="92">
        <f t="shared" si="3"/>
        <v>0</v>
      </c>
      <c r="G96" s="17">
        <f t="shared" si="4"/>
        <v>1</v>
      </c>
      <c r="H96" s="10"/>
    </row>
    <row r="97" spans="1:8">
      <c r="A97" s="130"/>
      <c r="B97" s="126">
        <v>95</v>
      </c>
      <c r="C97" s="17" t="s">
        <v>267</v>
      </c>
      <c r="D97" s="17">
        <v>0</v>
      </c>
      <c r="E97" s="17">
        <v>34</v>
      </c>
      <c r="F97" s="92">
        <f t="shared" si="3"/>
        <v>0</v>
      </c>
      <c r="G97" s="17">
        <f t="shared" si="4"/>
        <v>1</v>
      </c>
      <c r="H97" s="10"/>
    </row>
    <row r="98" spans="1:8">
      <c r="A98" s="130"/>
      <c r="B98" s="126">
        <v>96</v>
      </c>
      <c r="C98" s="17" t="s">
        <v>268</v>
      </c>
      <c r="D98" s="17">
        <v>0</v>
      </c>
      <c r="E98" s="17">
        <v>42</v>
      </c>
      <c r="F98" s="92">
        <f t="shared" si="3"/>
        <v>0</v>
      </c>
      <c r="G98" s="17">
        <f t="shared" si="4"/>
        <v>1</v>
      </c>
      <c r="H98" s="10"/>
    </row>
    <row r="99" spans="1:8">
      <c r="A99" s="130"/>
      <c r="B99" s="126">
        <v>97</v>
      </c>
      <c r="C99" s="17" t="s">
        <v>269</v>
      </c>
      <c r="D99" s="17">
        <v>0</v>
      </c>
      <c r="E99" s="17">
        <v>42</v>
      </c>
      <c r="F99" s="92">
        <f t="shared" si="3"/>
        <v>0</v>
      </c>
      <c r="G99" s="17">
        <f t="shared" si="4"/>
        <v>1</v>
      </c>
      <c r="H99" s="10"/>
    </row>
    <row r="100" spans="1:8">
      <c r="A100" s="130"/>
      <c r="B100" s="126">
        <v>98</v>
      </c>
      <c r="C100" s="17" t="s">
        <v>270</v>
      </c>
      <c r="D100" s="17">
        <v>0</v>
      </c>
      <c r="E100" s="17">
        <v>45</v>
      </c>
      <c r="F100" s="92">
        <f t="shared" si="3"/>
        <v>0</v>
      </c>
      <c r="G100" s="17">
        <f t="shared" si="4"/>
        <v>1</v>
      </c>
      <c r="H100" s="10"/>
    </row>
    <row r="101" spans="1:8">
      <c r="A101" s="130"/>
      <c r="B101" s="126">
        <v>99</v>
      </c>
      <c r="C101" s="17" t="s">
        <v>271</v>
      </c>
      <c r="D101" s="17">
        <v>0</v>
      </c>
      <c r="E101" s="17">
        <v>44</v>
      </c>
      <c r="F101" s="92">
        <f t="shared" si="3"/>
        <v>0</v>
      </c>
      <c r="G101" s="17">
        <f t="shared" si="4"/>
        <v>1</v>
      </c>
      <c r="H101" s="10"/>
    </row>
    <row r="102" spans="1:8">
      <c r="A102" s="130"/>
      <c r="B102" s="126">
        <v>100</v>
      </c>
      <c r="C102" s="17" t="s">
        <v>272</v>
      </c>
      <c r="D102" s="17">
        <v>0</v>
      </c>
      <c r="E102" s="17">
        <v>40</v>
      </c>
      <c r="F102" s="92">
        <f t="shared" si="3"/>
        <v>0</v>
      </c>
      <c r="G102" s="17">
        <f t="shared" si="4"/>
        <v>1</v>
      </c>
      <c r="H102" s="10"/>
    </row>
    <row r="103" spans="1:8">
      <c r="A103" s="130"/>
      <c r="B103" s="126">
        <v>101</v>
      </c>
      <c r="C103" s="17" t="s">
        <v>273</v>
      </c>
      <c r="D103" s="17">
        <v>0</v>
      </c>
      <c r="E103" s="17">
        <v>40</v>
      </c>
      <c r="F103" s="92">
        <f t="shared" si="3"/>
        <v>0</v>
      </c>
      <c r="G103" s="17">
        <f t="shared" si="4"/>
        <v>1</v>
      </c>
      <c r="H103" s="10"/>
    </row>
    <row r="104" spans="1:8">
      <c r="A104" s="130"/>
      <c r="B104" s="126">
        <v>102</v>
      </c>
      <c r="C104" s="17" t="s">
        <v>274</v>
      </c>
      <c r="D104" s="17">
        <v>0</v>
      </c>
      <c r="E104" s="17">
        <v>40</v>
      </c>
      <c r="F104" s="92">
        <f t="shared" si="3"/>
        <v>0</v>
      </c>
      <c r="G104" s="17">
        <f t="shared" si="4"/>
        <v>1</v>
      </c>
      <c r="H104" s="10"/>
    </row>
    <row r="105" spans="1:8">
      <c r="A105" s="130"/>
      <c r="B105" s="126">
        <v>103</v>
      </c>
      <c r="C105" s="17" t="s">
        <v>275</v>
      </c>
      <c r="D105" s="17">
        <v>0</v>
      </c>
      <c r="E105" s="17">
        <v>40</v>
      </c>
      <c r="F105" s="92">
        <f t="shared" si="3"/>
        <v>0</v>
      </c>
      <c r="G105" s="17">
        <f t="shared" si="4"/>
        <v>1</v>
      </c>
      <c r="H105" s="10"/>
    </row>
    <row r="106" spans="1:8">
      <c r="A106" s="130"/>
      <c r="B106" s="126">
        <v>104</v>
      </c>
      <c r="C106" s="17" t="s">
        <v>276</v>
      </c>
      <c r="D106" s="17">
        <v>0</v>
      </c>
      <c r="E106" s="17">
        <v>40</v>
      </c>
      <c r="F106" s="92">
        <f t="shared" si="3"/>
        <v>0</v>
      </c>
      <c r="G106" s="17">
        <f t="shared" si="4"/>
        <v>1</v>
      </c>
      <c r="H106" s="10"/>
    </row>
    <row r="107" spans="1:8">
      <c r="A107" s="130"/>
      <c r="B107" s="126">
        <v>105</v>
      </c>
      <c r="C107" s="17" t="s">
        <v>277</v>
      </c>
      <c r="D107" s="17">
        <v>0</v>
      </c>
      <c r="E107" s="17">
        <v>45</v>
      </c>
      <c r="F107" s="92">
        <f t="shared" si="3"/>
        <v>0</v>
      </c>
      <c r="G107" s="17">
        <f t="shared" si="4"/>
        <v>1</v>
      </c>
      <c r="H107" s="10"/>
    </row>
    <row r="108" spans="1:8">
      <c r="A108" s="130"/>
      <c r="B108" s="126">
        <v>106</v>
      </c>
      <c r="C108" s="17" t="s">
        <v>278</v>
      </c>
      <c r="D108" s="17">
        <v>0</v>
      </c>
      <c r="E108" s="17">
        <v>51</v>
      </c>
      <c r="F108" s="92">
        <f t="shared" si="3"/>
        <v>0</v>
      </c>
      <c r="G108" s="17">
        <f t="shared" si="4"/>
        <v>1</v>
      </c>
      <c r="H108" s="10"/>
    </row>
    <row r="109" spans="1:8">
      <c r="A109" s="130"/>
      <c r="B109" s="126">
        <v>107</v>
      </c>
      <c r="C109" s="17" t="s">
        <v>279</v>
      </c>
      <c r="D109" s="17">
        <v>0</v>
      </c>
      <c r="E109" s="17">
        <v>51</v>
      </c>
      <c r="F109" s="92">
        <f t="shared" si="3"/>
        <v>0</v>
      </c>
      <c r="G109" s="17">
        <f t="shared" si="4"/>
        <v>1</v>
      </c>
      <c r="H109" s="10"/>
    </row>
    <row r="110" spans="1:8">
      <c r="A110" s="130"/>
      <c r="B110" s="126">
        <v>108</v>
      </c>
      <c r="C110" s="17" t="s">
        <v>156</v>
      </c>
      <c r="D110" s="17">
        <v>1</v>
      </c>
      <c r="E110" s="17">
        <v>35</v>
      </c>
      <c r="F110" s="92">
        <f t="shared" si="3"/>
        <v>0.0285714285714286</v>
      </c>
      <c r="G110" s="17">
        <f t="shared" si="4"/>
        <v>41</v>
      </c>
      <c r="H110" s="10"/>
    </row>
    <row r="111" spans="1:8">
      <c r="A111" s="130"/>
      <c r="B111" s="126">
        <v>109</v>
      </c>
      <c r="C111" s="17" t="s">
        <v>280</v>
      </c>
      <c r="D111" s="17">
        <v>0</v>
      </c>
      <c r="E111" s="17">
        <v>40</v>
      </c>
      <c r="F111" s="92">
        <f t="shared" si="3"/>
        <v>0</v>
      </c>
      <c r="G111" s="17">
        <f t="shared" si="4"/>
        <v>1</v>
      </c>
      <c r="H111" s="10"/>
    </row>
    <row r="112" spans="1:8">
      <c r="A112" s="130"/>
      <c r="B112" s="126">
        <v>110</v>
      </c>
      <c r="C112" s="17" t="s">
        <v>281</v>
      </c>
      <c r="D112" s="17">
        <v>0</v>
      </c>
      <c r="E112" s="17">
        <v>40</v>
      </c>
      <c r="F112" s="92">
        <f t="shared" si="3"/>
        <v>0</v>
      </c>
      <c r="G112" s="17">
        <f t="shared" si="4"/>
        <v>1</v>
      </c>
      <c r="H112" s="10"/>
    </row>
    <row r="113" spans="1:8">
      <c r="A113" s="130"/>
      <c r="B113" s="126">
        <v>111</v>
      </c>
      <c r="C113" s="17" t="s">
        <v>282</v>
      </c>
      <c r="D113" s="17">
        <v>0</v>
      </c>
      <c r="E113" s="17">
        <v>40</v>
      </c>
      <c r="F113" s="92">
        <f t="shared" si="3"/>
        <v>0</v>
      </c>
      <c r="G113" s="17">
        <f t="shared" si="4"/>
        <v>1</v>
      </c>
      <c r="H113" s="10"/>
    </row>
    <row r="114" spans="1:8">
      <c r="A114" s="130"/>
      <c r="B114" s="126">
        <v>112</v>
      </c>
      <c r="C114" s="17" t="s">
        <v>283</v>
      </c>
      <c r="D114" s="17">
        <v>0</v>
      </c>
      <c r="E114" s="17">
        <v>40</v>
      </c>
      <c r="F114" s="92">
        <f t="shared" si="3"/>
        <v>0</v>
      </c>
      <c r="G114" s="17">
        <f t="shared" si="4"/>
        <v>1</v>
      </c>
      <c r="H114" s="10"/>
    </row>
    <row r="115" spans="1:8">
      <c r="A115" s="130"/>
      <c r="B115" s="126">
        <v>113</v>
      </c>
      <c r="C115" s="17" t="s">
        <v>284</v>
      </c>
      <c r="D115" s="17">
        <v>0</v>
      </c>
      <c r="E115" s="17">
        <v>45</v>
      </c>
      <c r="F115" s="92">
        <f t="shared" si="3"/>
        <v>0</v>
      </c>
      <c r="G115" s="17">
        <f t="shared" si="4"/>
        <v>1</v>
      </c>
      <c r="H115" s="10"/>
    </row>
    <row r="116" spans="1:8">
      <c r="A116" s="130"/>
      <c r="B116" s="126">
        <v>114</v>
      </c>
      <c r="C116" s="17" t="s">
        <v>285</v>
      </c>
      <c r="D116" s="17">
        <v>0</v>
      </c>
      <c r="E116" s="17">
        <v>40</v>
      </c>
      <c r="F116" s="92">
        <f t="shared" si="3"/>
        <v>0</v>
      </c>
      <c r="G116" s="17">
        <f t="shared" si="4"/>
        <v>1</v>
      </c>
      <c r="H116" s="10"/>
    </row>
    <row r="117" spans="1:8">
      <c r="A117" s="130"/>
      <c r="B117" s="126">
        <v>115</v>
      </c>
      <c r="C117" s="17" t="s">
        <v>286</v>
      </c>
      <c r="D117" s="17">
        <v>0</v>
      </c>
      <c r="E117" s="17">
        <v>40</v>
      </c>
      <c r="F117" s="92">
        <f t="shared" si="3"/>
        <v>0</v>
      </c>
      <c r="G117" s="17">
        <f t="shared" si="4"/>
        <v>1</v>
      </c>
      <c r="H117" s="10"/>
    </row>
    <row r="118" spans="1:8">
      <c r="A118" s="130"/>
      <c r="B118" s="126">
        <v>116</v>
      </c>
      <c r="C118" s="17" t="s">
        <v>287</v>
      </c>
      <c r="D118" s="17">
        <v>0</v>
      </c>
      <c r="E118" s="17">
        <v>41</v>
      </c>
      <c r="F118" s="92">
        <f t="shared" si="3"/>
        <v>0</v>
      </c>
      <c r="G118" s="17">
        <f t="shared" si="4"/>
        <v>1</v>
      </c>
      <c r="H118" s="10"/>
    </row>
    <row r="119" spans="1:8">
      <c r="A119" s="130"/>
      <c r="B119" s="126">
        <v>117</v>
      </c>
      <c r="C119" s="17" t="s">
        <v>288</v>
      </c>
      <c r="D119" s="17">
        <v>0</v>
      </c>
      <c r="E119" s="17">
        <v>41</v>
      </c>
      <c r="F119" s="92">
        <f t="shared" si="3"/>
        <v>0</v>
      </c>
      <c r="G119" s="17">
        <f t="shared" si="4"/>
        <v>1</v>
      </c>
      <c r="H119" s="10"/>
    </row>
    <row r="120" spans="1:8">
      <c r="A120" s="131"/>
      <c r="B120" s="126">
        <v>118</v>
      </c>
      <c r="C120" s="17" t="s">
        <v>289</v>
      </c>
      <c r="D120" s="17">
        <v>0</v>
      </c>
      <c r="E120" s="17">
        <v>40</v>
      </c>
      <c r="F120" s="92">
        <f t="shared" si="3"/>
        <v>0</v>
      </c>
      <c r="G120" s="17">
        <f t="shared" si="4"/>
        <v>1</v>
      </c>
      <c r="H120" s="10"/>
    </row>
    <row r="121" spans="1:8">
      <c r="A121" s="126" t="s">
        <v>6</v>
      </c>
      <c r="B121" s="126">
        <v>119</v>
      </c>
      <c r="C121" s="19" t="s">
        <v>290</v>
      </c>
      <c r="D121" s="15">
        <v>15</v>
      </c>
      <c r="E121" s="15">
        <v>50</v>
      </c>
      <c r="F121" s="93">
        <f t="shared" si="3"/>
        <v>0.3</v>
      </c>
      <c r="G121" s="15">
        <f>RANK(F121,$F$121:$F$163,1)</f>
        <v>42</v>
      </c>
      <c r="H121" s="10"/>
    </row>
    <row r="122" spans="1:8">
      <c r="A122" s="126"/>
      <c r="B122" s="126">
        <v>120</v>
      </c>
      <c r="C122" s="19" t="s">
        <v>291</v>
      </c>
      <c r="D122" s="15">
        <v>6</v>
      </c>
      <c r="E122" s="15">
        <v>50</v>
      </c>
      <c r="F122" s="93">
        <f t="shared" si="3"/>
        <v>0.12</v>
      </c>
      <c r="G122" s="15">
        <f t="shared" ref="G122:G163" si="5">RANK(F122,$F$121:$F$163,1)</f>
        <v>35</v>
      </c>
      <c r="H122" s="10"/>
    </row>
    <row r="123" spans="1:8">
      <c r="A123" s="126"/>
      <c r="B123" s="126">
        <v>121</v>
      </c>
      <c r="C123" s="19" t="s">
        <v>292</v>
      </c>
      <c r="D123" s="15">
        <v>2</v>
      </c>
      <c r="E123" s="15">
        <v>49</v>
      </c>
      <c r="F123" s="93">
        <f t="shared" si="3"/>
        <v>0.0408163265306122</v>
      </c>
      <c r="G123" s="15">
        <f t="shared" si="5"/>
        <v>32</v>
      </c>
      <c r="H123" s="10"/>
    </row>
    <row r="124" spans="1:8">
      <c r="A124" s="126"/>
      <c r="B124" s="126">
        <v>122</v>
      </c>
      <c r="C124" s="19" t="s">
        <v>293</v>
      </c>
      <c r="D124" s="15">
        <v>0</v>
      </c>
      <c r="E124" s="15">
        <v>49</v>
      </c>
      <c r="F124" s="93">
        <f t="shared" si="3"/>
        <v>0</v>
      </c>
      <c r="G124" s="15">
        <f t="shared" si="5"/>
        <v>1</v>
      </c>
      <c r="H124" s="10"/>
    </row>
    <row r="125" spans="1:8">
      <c r="A125" s="126"/>
      <c r="B125" s="126">
        <v>123</v>
      </c>
      <c r="C125" s="19" t="s">
        <v>294</v>
      </c>
      <c r="D125" s="15">
        <v>0</v>
      </c>
      <c r="E125" s="15">
        <v>49</v>
      </c>
      <c r="F125" s="93">
        <f t="shared" si="3"/>
        <v>0</v>
      </c>
      <c r="G125" s="15">
        <f t="shared" si="5"/>
        <v>1</v>
      </c>
      <c r="H125" s="10"/>
    </row>
    <row r="126" spans="1:8">
      <c r="A126" s="126"/>
      <c r="B126" s="126">
        <v>124</v>
      </c>
      <c r="C126" s="19" t="s">
        <v>295</v>
      </c>
      <c r="D126" s="15">
        <v>0</v>
      </c>
      <c r="E126" s="15">
        <v>33</v>
      </c>
      <c r="F126" s="93">
        <f t="shared" si="3"/>
        <v>0</v>
      </c>
      <c r="G126" s="15">
        <f t="shared" si="5"/>
        <v>1</v>
      </c>
      <c r="H126" s="135"/>
    </row>
    <row r="127" spans="1:8">
      <c r="A127" s="126"/>
      <c r="B127" s="126">
        <v>125</v>
      </c>
      <c r="C127" s="19" t="s">
        <v>296</v>
      </c>
      <c r="D127" s="15">
        <v>0</v>
      </c>
      <c r="E127" s="15">
        <v>35</v>
      </c>
      <c r="F127" s="93">
        <f t="shared" si="3"/>
        <v>0</v>
      </c>
      <c r="G127" s="15">
        <f t="shared" si="5"/>
        <v>1</v>
      </c>
      <c r="H127" s="135"/>
    </row>
    <row r="128" spans="1:8">
      <c r="A128" s="126"/>
      <c r="B128" s="126">
        <v>126</v>
      </c>
      <c r="C128" s="19" t="s">
        <v>297</v>
      </c>
      <c r="D128" s="15">
        <v>6</v>
      </c>
      <c r="E128" s="15">
        <v>30</v>
      </c>
      <c r="F128" s="93">
        <f t="shared" si="3"/>
        <v>0.2</v>
      </c>
      <c r="G128" s="15">
        <f t="shared" si="5"/>
        <v>39</v>
      </c>
      <c r="H128" s="10"/>
    </row>
    <row r="129" spans="1:8">
      <c r="A129" s="126"/>
      <c r="B129" s="126">
        <v>127</v>
      </c>
      <c r="C129" s="19" t="s">
        <v>298</v>
      </c>
      <c r="D129" s="15">
        <v>1</v>
      </c>
      <c r="E129" s="15">
        <v>39</v>
      </c>
      <c r="F129" s="93">
        <f t="shared" si="3"/>
        <v>0.0256410256410256</v>
      </c>
      <c r="G129" s="15">
        <f t="shared" si="5"/>
        <v>24</v>
      </c>
      <c r="H129" s="10"/>
    </row>
    <row r="130" spans="1:8">
      <c r="A130" s="126"/>
      <c r="B130" s="126">
        <v>128</v>
      </c>
      <c r="C130" s="19" t="s">
        <v>299</v>
      </c>
      <c r="D130" s="15">
        <v>6</v>
      </c>
      <c r="E130" s="15">
        <v>27</v>
      </c>
      <c r="F130" s="93">
        <f t="shared" si="3"/>
        <v>0.222222222222222</v>
      </c>
      <c r="G130" s="15">
        <f t="shared" si="5"/>
        <v>41</v>
      </c>
      <c r="H130" s="10"/>
    </row>
    <row r="131" spans="1:8">
      <c r="A131" s="126"/>
      <c r="B131" s="126">
        <v>129</v>
      </c>
      <c r="C131" s="19" t="s">
        <v>300</v>
      </c>
      <c r="D131" s="15">
        <v>4</v>
      </c>
      <c r="E131" s="15">
        <v>34</v>
      </c>
      <c r="F131" s="93">
        <f t="shared" ref="F131:F189" si="6">D131/E131</f>
        <v>0.117647058823529</v>
      </c>
      <c r="G131" s="15">
        <f t="shared" si="5"/>
        <v>34</v>
      </c>
      <c r="H131" s="10"/>
    </row>
    <row r="132" spans="1:8">
      <c r="A132" s="126"/>
      <c r="B132" s="126">
        <v>130</v>
      </c>
      <c r="C132" s="19" t="s">
        <v>301</v>
      </c>
      <c r="D132" s="15">
        <v>0</v>
      </c>
      <c r="E132" s="15">
        <v>34</v>
      </c>
      <c r="F132" s="93">
        <f t="shared" si="6"/>
        <v>0</v>
      </c>
      <c r="G132" s="15">
        <f t="shared" si="5"/>
        <v>1</v>
      </c>
      <c r="H132" s="10"/>
    </row>
    <row r="133" spans="1:8">
      <c r="A133" s="126"/>
      <c r="B133" s="126">
        <v>131</v>
      </c>
      <c r="C133" s="19" t="s">
        <v>302</v>
      </c>
      <c r="D133" s="15">
        <v>6</v>
      </c>
      <c r="E133" s="15">
        <v>34</v>
      </c>
      <c r="F133" s="93">
        <f t="shared" si="6"/>
        <v>0.176470588235294</v>
      </c>
      <c r="G133" s="15">
        <f t="shared" si="5"/>
        <v>38</v>
      </c>
      <c r="H133" s="10"/>
    </row>
    <row r="134" spans="1:8">
      <c r="A134" s="126"/>
      <c r="B134" s="126">
        <v>132</v>
      </c>
      <c r="C134" s="19" t="s">
        <v>303</v>
      </c>
      <c r="D134" s="15">
        <v>0</v>
      </c>
      <c r="E134" s="15">
        <v>33</v>
      </c>
      <c r="F134" s="93">
        <f t="shared" si="6"/>
        <v>0</v>
      </c>
      <c r="G134" s="15">
        <f t="shared" si="5"/>
        <v>1</v>
      </c>
      <c r="H134" s="10"/>
    </row>
    <row r="135" spans="1:8">
      <c r="A135" s="126"/>
      <c r="B135" s="126">
        <v>133</v>
      </c>
      <c r="C135" s="19" t="s">
        <v>304</v>
      </c>
      <c r="D135" s="15">
        <v>1</v>
      </c>
      <c r="E135" s="15">
        <v>45</v>
      </c>
      <c r="F135" s="93">
        <f t="shared" si="6"/>
        <v>0.0222222222222222</v>
      </c>
      <c r="G135" s="15">
        <f t="shared" si="5"/>
        <v>23</v>
      </c>
      <c r="H135" s="10"/>
    </row>
    <row r="136" spans="1:8">
      <c r="A136" s="126"/>
      <c r="B136" s="126">
        <v>134</v>
      </c>
      <c r="C136" s="19" t="s">
        <v>305</v>
      </c>
      <c r="D136" s="15">
        <v>6</v>
      </c>
      <c r="E136" s="15">
        <v>45</v>
      </c>
      <c r="F136" s="93">
        <f t="shared" si="6"/>
        <v>0.133333333333333</v>
      </c>
      <c r="G136" s="15">
        <f t="shared" si="5"/>
        <v>36</v>
      </c>
      <c r="H136" s="10"/>
    </row>
    <row r="137" spans="1:8">
      <c r="A137" s="126"/>
      <c r="B137" s="126">
        <v>135</v>
      </c>
      <c r="C137" s="19" t="s">
        <v>306</v>
      </c>
      <c r="D137" s="15">
        <v>0</v>
      </c>
      <c r="E137" s="15">
        <v>35</v>
      </c>
      <c r="F137" s="93">
        <f t="shared" si="6"/>
        <v>0</v>
      </c>
      <c r="G137" s="15">
        <f t="shared" si="5"/>
        <v>1</v>
      </c>
      <c r="H137" s="10"/>
    </row>
    <row r="138" spans="1:8">
      <c r="A138" s="126"/>
      <c r="B138" s="126">
        <v>136</v>
      </c>
      <c r="C138" s="19" t="s">
        <v>307</v>
      </c>
      <c r="D138" s="15">
        <v>1</v>
      </c>
      <c r="E138" s="15">
        <v>35</v>
      </c>
      <c r="F138" s="93">
        <f t="shared" si="6"/>
        <v>0.0285714285714286</v>
      </c>
      <c r="G138" s="15">
        <f t="shared" si="5"/>
        <v>26</v>
      </c>
      <c r="H138" s="10"/>
    </row>
    <row r="139" spans="1:8">
      <c r="A139" s="126"/>
      <c r="B139" s="126">
        <v>137</v>
      </c>
      <c r="C139" s="19" t="s">
        <v>308</v>
      </c>
      <c r="D139" s="15">
        <v>0</v>
      </c>
      <c r="E139" s="15">
        <v>35</v>
      </c>
      <c r="F139" s="93">
        <f t="shared" si="6"/>
        <v>0</v>
      </c>
      <c r="G139" s="15">
        <f t="shared" si="5"/>
        <v>1</v>
      </c>
      <c r="H139" s="10"/>
    </row>
    <row r="140" spans="1:8">
      <c r="A140" s="126"/>
      <c r="B140" s="126">
        <v>138</v>
      </c>
      <c r="C140" s="94" t="s">
        <v>309</v>
      </c>
      <c r="D140" s="15">
        <v>0</v>
      </c>
      <c r="E140" s="12">
        <v>30</v>
      </c>
      <c r="F140" s="93">
        <f t="shared" si="6"/>
        <v>0</v>
      </c>
      <c r="G140" s="15">
        <f t="shared" si="5"/>
        <v>1</v>
      </c>
      <c r="H140" s="10"/>
    </row>
    <row r="141" spans="1:8">
      <c r="A141" s="126"/>
      <c r="B141" s="126">
        <v>139</v>
      </c>
      <c r="C141" s="94" t="s">
        <v>310</v>
      </c>
      <c r="D141" s="15">
        <v>0</v>
      </c>
      <c r="E141" s="12">
        <v>30</v>
      </c>
      <c r="F141" s="93">
        <f t="shared" si="6"/>
        <v>0</v>
      </c>
      <c r="G141" s="15">
        <f t="shared" si="5"/>
        <v>1</v>
      </c>
      <c r="H141" s="10"/>
    </row>
    <row r="142" spans="1:8">
      <c r="A142" s="126"/>
      <c r="B142" s="126">
        <v>140</v>
      </c>
      <c r="C142" s="94" t="s">
        <v>311</v>
      </c>
      <c r="D142" s="15">
        <v>6</v>
      </c>
      <c r="E142" s="12">
        <v>30</v>
      </c>
      <c r="F142" s="93">
        <f t="shared" si="6"/>
        <v>0.2</v>
      </c>
      <c r="G142" s="15">
        <f t="shared" si="5"/>
        <v>39</v>
      </c>
      <c r="H142" s="10"/>
    </row>
    <row r="143" spans="1:8">
      <c r="A143" s="126"/>
      <c r="B143" s="126">
        <v>141</v>
      </c>
      <c r="C143" s="94" t="s">
        <v>312</v>
      </c>
      <c r="D143" s="15">
        <v>0</v>
      </c>
      <c r="E143" s="12">
        <v>30</v>
      </c>
      <c r="F143" s="93">
        <f t="shared" si="6"/>
        <v>0</v>
      </c>
      <c r="G143" s="15">
        <f t="shared" si="5"/>
        <v>1</v>
      </c>
      <c r="H143" s="10"/>
    </row>
    <row r="144" spans="1:8">
      <c r="A144" s="126"/>
      <c r="B144" s="126">
        <v>142</v>
      </c>
      <c r="C144" s="94" t="s">
        <v>313</v>
      </c>
      <c r="D144" s="15">
        <v>4</v>
      </c>
      <c r="E144" s="12">
        <v>30</v>
      </c>
      <c r="F144" s="93">
        <f t="shared" si="6"/>
        <v>0.133333333333333</v>
      </c>
      <c r="G144" s="15">
        <f t="shared" si="5"/>
        <v>36</v>
      </c>
      <c r="H144" s="10"/>
    </row>
    <row r="145" spans="1:8">
      <c r="A145" s="126"/>
      <c r="B145" s="126">
        <v>143</v>
      </c>
      <c r="C145" s="94" t="s">
        <v>314</v>
      </c>
      <c r="D145" s="15">
        <v>0</v>
      </c>
      <c r="E145" s="12">
        <v>30</v>
      </c>
      <c r="F145" s="93">
        <f t="shared" si="6"/>
        <v>0</v>
      </c>
      <c r="G145" s="15">
        <f t="shared" si="5"/>
        <v>1</v>
      </c>
      <c r="H145" s="10"/>
    </row>
    <row r="146" spans="1:8">
      <c r="A146" s="126"/>
      <c r="B146" s="126">
        <v>144</v>
      </c>
      <c r="C146" s="94" t="s">
        <v>315</v>
      </c>
      <c r="D146" s="15">
        <v>0</v>
      </c>
      <c r="E146" s="12">
        <v>30</v>
      </c>
      <c r="F146" s="93">
        <f t="shared" si="6"/>
        <v>0</v>
      </c>
      <c r="G146" s="15">
        <f t="shared" si="5"/>
        <v>1</v>
      </c>
      <c r="H146" s="10"/>
    </row>
    <row r="147" spans="1:8">
      <c r="A147" s="126"/>
      <c r="B147" s="126">
        <v>145</v>
      </c>
      <c r="C147" s="94" t="s">
        <v>316</v>
      </c>
      <c r="D147" s="15">
        <v>0</v>
      </c>
      <c r="E147" s="12">
        <v>30</v>
      </c>
      <c r="F147" s="93">
        <f t="shared" si="6"/>
        <v>0</v>
      </c>
      <c r="G147" s="15">
        <f t="shared" si="5"/>
        <v>1</v>
      </c>
      <c r="H147" s="10"/>
    </row>
    <row r="148" spans="1:8">
      <c r="A148" s="126"/>
      <c r="B148" s="126">
        <v>146</v>
      </c>
      <c r="C148" s="15" t="s">
        <v>317</v>
      </c>
      <c r="D148" s="15">
        <v>0</v>
      </c>
      <c r="E148" s="15">
        <v>42</v>
      </c>
      <c r="F148" s="93">
        <f t="shared" si="6"/>
        <v>0</v>
      </c>
      <c r="G148" s="15">
        <f t="shared" si="5"/>
        <v>1</v>
      </c>
      <c r="H148" s="10"/>
    </row>
    <row r="149" spans="1:8">
      <c r="A149" s="126"/>
      <c r="B149" s="126">
        <v>147</v>
      </c>
      <c r="C149" s="94" t="s">
        <v>318</v>
      </c>
      <c r="D149" s="15">
        <v>2</v>
      </c>
      <c r="E149" s="12">
        <v>42</v>
      </c>
      <c r="F149" s="93">
        <f t="shared" si="6"/>
        <v>0.0476190476190476</v>
      </c>
      <c r="G149" s="15">
        <f t="shared" si="5"/>
        <v>33</v>
      </c>
      <c r="H149" s="10"/>
    </row>
    <row r="150" spans="1:8">
      <c r="A150" s="126"/>
      <c r="B150" s="126">
        <v>148</v>
      </c>
      <c r="C150" s="94" t="s">
        <v>319</v>
      </c>
      <c r="D150" s="15">
        <v>1</v>
      </c>
      <c r="E150" s="12">
        <v>30</v>
      </c>
      <c r="F150" s="93">
        <f t="shared" si="6"/>
        <v>0.0333333333333333</v>
      </c>
      <c r="G150" s="15">
        <f t="shared" si="5"/>
        <v>30</v>
      </c>
      <c r="H150" s="10"/>
    </row>
    <row r="151" spans="1:8">
      <c r="A151" s="126"/>
      <c r="B151" s="126">
        <v>149</v>
      </c>
      <c r="C151" s="94" t="s">
        <v>320</v>
      </c>
      <c r="D151" s="15">
        <v>1</v>
      </c>
      <c r="E151" s="12">
        <v>30</v>
      </c>
      <c r="F151" s="93">
        <f t="shared" si="6"/>
        <v>0.0333333333333333</v>
      </c>
      <c r="G151" s="15">
        <f t="shared" si="5"/>
        <v>30</v>
      </c>
      <c r="H151" s="10"/>
    </row>
    <row r="152" spans="1:8">
      <c r="A152" s="126"/>
      <c r="B152" s="126">
        <v>150</v>
      </c>
      <c r="C152" s="12" t="s">
        <v>321</v>
      </c>
      <c r="D152" s="15">
        <v>0</v>
      </c>
      <c r="E152" s="12">
        <v>28</v>
      </c>
      <c r="F152" s="93">
        <f t="shared" si="6"/>
        <v>0</v>
      </c>
      <c r="G152" s="15">
        <f t="shared" si="5"/>
        <v>1</v>
      </c>
      <c r="H152" s="10"/>
    </row>
    <row r="153" spans="1:8">
      <c r="A153" s="126"/>
      <c r="B153" s="126">
        <v>151</v>
      </c>
      <c r="C153" s="12" t="s">
        <v>322</v>
      </c>
      <c r="D153" s="15">
        <v>1</v>
      </c>
      <c r="E153" s="12">
        <v>32</v>
      </c>
      <c r="F153" s="93">
        <f t="shared" si="6"/>
        <v>0.03125</v>
      </c>
      <c r="G153" s="15">
        <f t="shared" si="5"/>
        <v>29</v>
      </c>
      <c r="H153" s="10"/>
    </row>
    <row r="154" spans="1:8">
      <c r="A154" s="126"/>
      <c r="B154" s="126">
        <v>152</v>
      </c>
      <c r="C154" s="12" t="s">
        <v>323</v>
      </c>
      <c r="D154" s="15">
        <v>0</v>
      </c>
      <c r="E154" s="12">
        <v>32</v>
      </c>
      <c r="F154" s="93">
        <f t="shared" si="6"/>
        <v>0</v>
      </c>
      <c r="G154" s="15">
        <f t="shared" si="5"/>
        <v>1</v>
      </c>
      <c r="H154" s="10"/>
    </row>
    <row r="155" spans="1:8">
      <c r="A155" s="126"/>
      <c r="B155" s="126">
        <v>153</v>
      </c>
      <c r="C155" s="12" t="s">
        <v>324</v>
      </c>
      <c r="D155" s="15">
        <v>0</v>
      </c>
      <c r="E155" s="12">
        <v>32</v>
      </c>
      <c r="F155" s="93">
        <f t="shared" si="6"/>
        <v>0</v>
      </c>
      <c r="G155" s="15">
        <f t="shared" si="5"/>
        <v>1</v>
      </c>
      <c r="H155" s="10"/>
    </row>
    <row r="156" spans="1:8">
      <c r="A156" s="126"/>
      <c r="B156" s="126">
        <v>154</v>
      </c>
      <c r="C156" s="12" t="s">
        <v>325</v>
      </c>
      <c r="D156" s="15">
        <v>1</v>
      </c>
      <c r="E156" s="12">
        <v>38</v>
      </c>
      <c r="F156" s="93">
        <f t="shared" si="6"/>
        <v>0.0263157894736842</v>
      </c>
      <c r="G156" s="15">
        <f t="shared" si="5"/>
        <v>25</v>
      </c>
      <c r="H156" s="10"/>
    </row>
    <row r="157" spans="1:8">
      <c r="A157" s="126"/>
      <c r="B157" s="126">
        <v>155</v>
      </c>
      <c r="C157" s="12" t="s">
        <v>326</v>
      </c>
      <c r="D157" s="15">
        <v>0</v>
      </c>
      <c r="E157" s="12">
        <v>37</v>
      </c>
      <c r="F157" s="93">
        <f t="shared" si="6"/>
        <v>0</v>
      </c>
      <c r="G157" s="15">
        <f t="shared" si="5"/>
        <v>1</v>
      </c>
      <c r="H157" s="10"/>
    </row>
    <row r="158" spans="1:8">
      <c r="A158" s="126"/>
      <c r="B158" s="126">
        <v>156</v>
      </c>
      <c r="C158" s="12" t="s">
        <v>327</v>
      </c>
      <c r="D158" s="15">
        <v>0</v>
      </c>
      <c r="E158" s="12">
        <v>30</v>
      </c>
      <c r="F158" s="93">
        <f t="shared" si="6"/>
        <v>0</v>
      </c>
      <c r="G158" s="15">
        <f t="shared" si="5"/>
        <v>1</v>
      </c>
      <c r="H158" s="10"/>
    </row>
    <row r="159" spans="1:8">
      <c r="A159" s="126"/>
      <c r="B159" s="126">
        <v>157</v>
      </c>
      <c r="C159" s="12" t="s">
        <v>328</v>
      </c>
      <c r="D159" s="15">
        <v>0</v>
      </c>
      <c r="E159" s="12">
        <v>30</v>
      </c>
      <c r="F159" s="93">
        <f t="shared" si="6"/>
        <v>0</v>
      </c>
      <c r="G159" s="15">
        <f t="shared" si="5"/>
        <v>1</v>
      </c>
      <c r="H159" s="10"/>
    </row>
    <row r="160" spans="1:8">
      <c r="A160" s="126"/>
      <c r="B160" s="126">
        <v>158</v>
      </c>
      <c r="C160" s="12" t="s">
        <v>329</v>
      </c>
      <c r="D160" s="15">
        <v>9</v>
      </c>
      <c r="E160" s="12">
        <v>30</v>
      </c>
      <c r="F160" s="93">
        <f t="shared" si="6"/>
        <v>0.3</v>
      </c>
      <c r="G160" s="15">
        <f t="shared" si="5"/>
        <v>42</v>
      </c>
      <c r="H160" s="10"/>
    </row>
    <row r="161" spans="1:8">
      <c r="A161" s="126"/>
      <c r="B161" s="126">
        <v>159</v>
      </c>
      <c r="C161" s="12" t="s">
        <v>330</v>
      </c>
      <c r="D161" s="15">
        <v>0</v>
      </c>
      <c r="E161" s="12">
        <v>45</v>
      </c>
      <c r="F161" s="93">
        <f t="shared" si="6"/>
        <v>0</v>
      </c>
      <c r="G161" s="15">
        <f t="shared" si="5"/>
        <v>1</v>
      </c>
      <c r="H161" s="10"/>
    </row>
    <row r="162" spans="1:8">
      <c r="A162" s="126"/>
      <c r="B162" s="126">
        <v>160</v>
      </c>
      <c r="C162" s="12" t="s">
        <v>331</v>
      </c>
      <c r="D162" s="15">
        <v>1</v>
      </c>
      <c r="E162" s="12">
        <v>35</v>
      </c>
      <c r="F162" s="93">
        <f t="shared" si="6"/>
        <v>0.0285714285714286</v>
      </c>
      <c r="G162" s="15">
        <f t="shared" si="5"/>
        <v>26</v>
      </c>
      <c r="H162" s="10"/>
    </row>
    <row r="163" spans="1:8">
      <c r="A163" s="126"/>
      <c r="B163" s="126">
        <v>161</v>
      </c>
      <c r="C163" s="12" t="s">
        <v>332</v>
      </c>
      <c r="D163" s="15">
        <v>1</v>
      </c>
      <c r="E163" s="12">
        <v>35</v>
      </c>
      <c r="F163" s="93">
        <f t="shared" si="6"/>
        <v>0.0285714285714286</v>
      </c>
      <c r="G163" s="15">
        <f t="shared" si="5"/>
        <v>26</v>
      </c>
      <c r="H163" s="10"/>
    </row>
    <row r="164" spans="1:8">
      <c r="A164" s="129" t="s">
        <v>7</v>
      </c>
      <c r="B164" s="126">
        <v>162</v>
      </c>
      <c r="C164" s="94" t="s">
        <v>333</v>
      </c>
      <c r="D164" s="15">
        <v>0</v>
      </c>
      <c r="E164" s="25">
        <v>40</v>
      </c>
      <c r="F164" s="93">
        <f t="shared" si="6"/>
        <v>0</v>
      </c>
      <c r="G164" s="15">
        <f>RANK(F164,$F$164:$F$186,1)</f>
        <v>1</v>
      </c>
      <c r="H164" s="135"/>
    </row>
    <row r="165" spans="1:8">
      <c r="A165" s="130"/>
      <c r="B165" s="126">
        <v>163</v>
      </c>
      <c r="C165" s="94" t="s">
        <v>334</v>
      </c>
      <c r="D165" s="15">
        <v>0</v>
      </c>
      <c r="E165" s="25">
        <v>41</v>
      </c>
      <c r="F165" s="93">
        <f t="shared" si="6"/>
        <v>0</v>
      </c>
      <c r="G165" s="15">
        <f t="shared" ref="G165:G186" si="7">RANK(F165,$F$164:$F$186,1)</f>
        <v>1</v>
      </c>
      <c r="H165" s="10"/>
    </row>
    <row r="166" spans="1:8">
      <c r="A166" s="130"/>
      <c r="B166" s="126">
        <v>164</v>
      </c>
      <c r="C166" s="94" t="s">
        <v>335</v>
      </c>
      <c r="D166" s="15">
        <v>0</v>
      </c>
      <c r="E166" s="25">
        <v>41</v>
      </c>
      <c r="F166" s="93">
        <f t="shared" si="6"/>
        <v>0</v>
      </c>
      <c r="G166" s="15">
        <f t="shared" si="7"/>
        <v>1</v>
      </c>
      <c r="H166" s="10"/>
    </row>
    <row r="167" spans="1:8">
      <c r="A167" s="130"/>
      <c r="B167" s="126">
        <v>165</v>
      </c>
      <c r="C167" s="94" t="s">
        <v>336</v>
      </c>
      <c r="D167" s="15">
        <v>0</v>
      </c>
      <c r="E167" s="25">
        <v>39</v>
      </c>
      <c r="F167" s="93">
        <f t="shared" si="6"/>
        <v>0</v>
      </c>
      <c r="G167" s="15">
        <f t="shared" si="7"/>
        <v>1</v>
      </c>
      <c r="H167" s="10"/>
    </row>
    <row r="168" spans="1:8">
      <c r="A168" s="130"/>
      <c r="B168" s="126">
        <v>166</v>
      </c>
      <c r="C168" s="94" t="s">
        <v>337</v>
      </c>
      <c r="D168" s="97">
        <v>0</v>
      </c>
      <c r="E168" s="25">
        <v>36</v>
      </c>
      <c r="F168" s="93">
        <f t="shared" si="6"/>
        <v>0</v>
      </c>
      <c r="G168" s="15">
        <f t="shared" si="7"/>
        <v>1</v>
      </c>
      <c r="H168" s="10"/>
    </row>
    <row r="169" spans="1:8">
      <c r="A169" s="130"/>
      <c r="B169" s="126">
        <v>167</v>
      </c>
      <c r="C169" s="94" t="s">
        <v>338</v>
      </c>
      <c r="D169" s="97">
        <v>0</v>
      </c>
      <c r="E169" s="25">
        <v>36</v>
      </c>
      <c r="F169" s="93">
        <f t="shared" si="6"/>
        <v>0</v>
      </c>
      <c r="G169" s="15">
        <f t="shared" si="7"/>
        <v>1</v>
      </c>
      <c r="H169" s="10"/>
    </row>
    <row r="170" spans="1:8">
      <c r="A170" s="130"/>
      <c r="B170" s="126">
        <v>168</v>
      </c>
      <c r="C170" s="94" t="s">
        <v>339</v>
      </c>
      <c r="D170" s="97">
        <v>0</v>
      </c>
      <c r="E170" s="25">
        <v>36</v>
      </c>
      <c r="F170" s="93">
        <f t="shared" si="6"/>
        <v>0</v>
      </c>
      <c r="G170" s="15">
        <f t="shared" si="7"/>
        <v>1</v>
      </c>
      <c r="H170" s="135"/>
    </row>
    <row r="171" spans="1:8">
      <c r="A171" s="130"/>
      <c r="B171" s="126">
        <v>169</v>
      </c>
      <c r="C171" s="94" t="s">
        <v>340</v>
      </c>
      <c r="D171" s="97">
        <v>0</v>
      </c>
      <c r="E171" s="25">
        <v>36</v>
      </c>
      <c r="F171" s="93">
        <f t="shared" si="6"/>
        <v>0</v>
      </c>
      <c r="G171" s="15">
        <f t="shared" si="7"/>
        <v>1</v>
      </c>
      <c r="H171" s="10"/>
    </row>
    <row r="172" spans="1:8">
      <c r="A172" s="130"/>
      <c r="B172" s="126">
        <v>170</v>
      </c>
      <c r="C172" s="94" t="s">
        <v>163</v>
      </c>
      <c r="D172" s="97">
        <v>3</v>
      </c>
      <c r="E172" s="25">
        <v>35</v>
      </c>
      <c r="F172" s="93">
        <f t="shared" si="6"/>
        <v>0.0857142857142857</v>
      </c>
      <c r="G172" s="15">
        <f t="shared" si="7"/>
        <v>23</v>
      </c>
      <c r="H172" s="10"/>
    </row>
    <row r="173" spans="1:8">
      <c r="A173" s="130"/>
      <c r="B173" s="126">
        <v>171</v>
      </c>
      <c r="C173" s="94" t="s">
        <v>341</v>
      </c>
      <c r="D173" s="15">
        <v>0</v>
      </c>
      <c r="E173" s="25">
        <v>44</v>
      </c>
      <c r="F173" s="93">
        <f t="shared" si="6"/>
        <v>0</v>
      </c>
      <c r="G173" s="15">
        <f t="shared" si="7"/>
        <v>1</v>
      </c>
      <c r="H173" s="10"/>
    </row>
    <row r="174" spans="1:8">
      <c r="A174" s="130"/>
      <c r="B174" s="126">
        <v>172</v>
      </c>
      <c r="C174" s="94" t="s">
        <v>342</v>
      </c>
      <c r="D174" s="15">
        <v>0</v>
      </c>
      <c r="E174" s="25">
        <v>37</v>
      </c>
      <c r="F174" s="93">
        <f t="shared" si="6"/>
        <v>0</v>
      </c>
      <c r="G174" s="15">
        <f t="shared" si="7"/>
        <v>1</v>
      </c>
      <c r="H174" s="135"/>
    </row>
    <row r="175" spans="1:8">
      <c r="A175" s="130"/>
      <c r="B175" s="126">
        <v>173</v>
      </c>
      <c r="C175" s="94" t="s">
        <v>343</v>
      </c>
      <c r="D175" s="97">
        <v>0</v>
      </c>
      <c r="E175" s="25">
        <v>34</v>
      </c>
      <c r="F175" s="93">
        <f t="shared" si="6"/>
        <v>0</v>
      </c>
      <c r="G175" s="15">
        <f t="shared" si="7"/>
        <v>1</v>
      </c>
      <c r="H175" s="10"/>
    </row>
    <row r="176" spans="1:8">
      <c r="A176" s="130"/>
      <c r="B176" s="126">
        <v>174</v>
      </c>
      <c r="C176" s="94" t="s">
        <v>344</v>
      </c>
      <c r="D176" s="97">
        <v>0</v>
      </c>
      <c r="E176" s="25">
        <v>33</v>
      </c>
      <c r="F176" s="93">
        <f t="shared" si="6"/>
        <v>0</v>
      </c>
      <c r="G176" s="15">
        <f t="shared" si="7"/>
        <v>1</v>
      </c>
      <c r="H176" s="10"/>
    </row>
    <row r="177" spans="1:8">
      <c r="A177" s="130"/>
      <c r="B177" s="126">
        <v>175</v>
      </c>
      <c r="C177" s="94" t="s">
        <v>168</v>
      </c>
      <c r="D177" s="97">
        <v>1</v>
      </c>
      <c r="E177" s="25">
        <v>32</v>
      </c>
      <c r="F177" s="93">
        <f t="shared" si="6"/>
        <v>0.03125</v>
      </c>
      <c r="G177" s="15">
        <f t="shared" si="7"/>
        <v>21</v>
      </c>
      <c r="H177" s="10"/>
    </row>
    <row r="178" spans="1:8">
      <c r="A178" s="130"/>
      <c r="B178" s="126">
        <v>176</v>
      </c>
      <c r="C178" s="94" t="s">
        <v>172</v>
      </c>
      <c r="D178" s="97">
        <v>1</v>
      </c>
      <c r="E178" s="25">
        <v>33</v>
      </c>
      <c r="F178" s="93">
        <f t="shared" si="6"/>
        <v>0.0303030303030303</v>
      </c>
      <c r="G178" s="15">
        <f t="shared" si="7"/>
        <v>20</v>
      </c>
      <c r="H178" s="10"/>
    </row>
    <row r="179" spans="1:8">
      <c r="A179" s="130"/>
      <c r="B179" s="126">
        <v>177</v>
      </c>
      <c r="C179" s="94" t="s">
        <v>345</v>
      </c>
      <c r="D179" s="97">
        <v>0</v>
      </c>
      <c r="E179" s="25">
        <v>34</v>
      </c>
      <c r="F179" s="93">
        <f t="shared" si="6"/>
        <v>0</v>
      </c>
      <c r="G179" s="15">
        <f t="shared" si="7"/>
        <v>1</v>
      </c>
      <c r="H179" s="10"/>
    </row>
    <row r="180" spans="1:8">
      <c r="A180" s="130"/>
      <c r="B180" s="126">
        <v>178</v>
      </c>
      <c r="C180" s="94" t="s">
        <v>346</v>
      </c>
      <c r="D180" s="97">
        <v>1</v>
      </c>
      <c r="E180" s="25">
        <v>31</v>
      </c>
      <c r="F180" s="93">
        <f t="shared" si="6"/>
        <v>0.032258064516129</v>
      </c>
      <c r="G180" s="15">
        <f t="shared" si="7"/>
        <v>22</v>
      </c>
      <c r="H180" s="10"/>
    </row>
    <row r="181" spans="1:8">
      <c r="A181" s="130"/>
      <c r="B181" s="126">
        <v>179</v>
      </c>
      <c r="C181" s="97" t="s">
        <v>347</v>
      </c>
      <c r="D181" s="97">
        <v>0</v>
      </c>
      <c r="E181" s="25">
        <v>34</v>
      </c>
      <c r="F181" s="93">
        <f t="shared" si="6"/>
        <v>0</v>
      </c>
      <c r="G181" s="15">
        <f t="shared" si="7"/>
        <v>1</v>
      </c>
      <c r="H181" s="10"/>
    </row>
    <row r="182" spans="1:8">
      <c r="A182" s="130"/>
      <c r="B182" s="126">
        <v>180</v>
      </c>
      <c r="C182" s="97" t="s">
        <v>348</v>
      </c>
      <c r="D182" s="97">
        <v>0</v>
      </c>
      <c r="E182" s="25">
        <v>33</v>
      </c>
      <c r="F182" s="93">
        <f t="shared" si="6"/>
        <v>0</v>
      </c>
      <c r="G182" s="15">
        <f t="shared" si="7"/>
        <v>1</v>
      </c>
      <c r="H182" s="10"/>
    </row>
    <row r="183" spans="1:8">
      <c r="A183" s="130"/>
      <c r="B183" s="126">
        <v>181</v>
      </c>
      <c r="C183" s="97" t="s">
        <v>349</v>
      </c>
      <c r="D183" s="97">
        <v>0</v>
      </c>
      <c r="E183" s="25">
        <v>33</v>
      </c>
      <c r="F183" s="93">
        <f t="shared" si="6"/>
        <v>0</v>
      </c>
      <c r="G183" s="15">
        <f t="shared" si="7"/>
        <v>1</v>
      </c>
      <c r="H183" s="10"/>
    </row>
    <row r="184" spans="1:8">
      <c r="A184" s="130"/>
      <c r="B184" s="126">
        <v>182</v>
      </c>
      <c r="C184" s="97" t="s">
        <v>350</v>
      </c>
      <c r="D184" s="97">
        <v>0</v>
      </c>
      <c r="E184" s="25">
        <v>33</v>
      </c>
      <c r="F184" s="93">
        <f t="shared" si="6"/>
        <v>0</v>
      </c>
      <c r="G184" s="15">
        <f t="shared" si="7"/>
        <v>1</v>
      </c>
      <c r="H184" s="10"/>
    </row>
    <row r="185" spans="1:8">
      <c r="A185" s="130"/>
      <c r="B185" s="126">
        <v>183</v>
      </c>
      <c r="C185" s="97" t="s">
        <v>351</v>
      </c>
      <c r="D185" s="97">
        <v>0</v>
      </c>
      <c r="E185" s="25">
        <v>32</v>
      </c>
      <c r="F185" s="93">
        <f t="shared" si="6"/>
        <v>0</v>
      </c>
      <c r="G185" s="15">
        <f t="shared" si="7"/>
        <v>1</v>
      </c>
      <c r="H185" s="10"/>
    </row>
    <row r="186" spans="1:8">
      <c r="A186" s="131"/>
      <c r="B186" s="126">
        <v>184</v>
      </c>
      <c r="C186" s="97" t="s">
        <v>178</v>
      </c>
      <c r="D186" s="97">
        <v>1</v>
      </c>
      <c r="E186" s="25">
        <v>35</v>
      </c>
      <c r="F186" s="93">
        <f t="shared" si="6"/>
        <v>0.0285714285714286</v>
      </c>
      <c r="G186" s="15">
        <f t="shared" si="7"/>
        <v>19</v>
      </c>
      <c r="H186" s="10"/>
    </row>
    <row r="187" spans="1:8">
      <c r="A187" s="136" t="s">
        <v>8</v>
      </c>
      <c r="B187" s="137">
        <v>185</v>
      </c>
      <c r="C187" s="12" t="s">
        <v>182</v>
      </c>
      <c r="D187" s="12">
        <v>3</v>
      </c>
      <c r="E187" s="12">
        <v>46</v>
      </c>
      <c r="F187" s="98">
        <f t="shared" si="6"/>
        <v>0.0652173913043478</v>
      </c>
      <c r="G187" s="15">
        <f>RANK(F187,$F$187:$F$189,1)</f>
        <v>3</v>
      </c>
      <c r="H187" s="12"/>
    </row>
    <row r="188" spans="1:8">
      <c r="A188" s="136"/>
      <c r="B188" s="137">
        <v>186</v>
      </c>
      <c r="C188" s="12" t="s">
        <v>352</v>
      </c>
      <c r="D188" s="12">
        <v>0</v>
      </c>
      <c r="E188" s="12">
        <v>45</v>
      </c>
      <c r="F188" s="98">
        <f t="shared" si="6"/>
        <v>0</v>
      </c>
      <c r="G188" s="15">
        <f>RANK(F188,$F$187:$F$189,1)</f>
        <v>1</v>
      </c>
      <c r="H188" s="12"/>
    </row>
    <row r="189" spans="1:8">
      <c r="A189" s="136"/>
      <c r="B189" s="137">
        <v>187</v>
      </c>
      <c r="C189" s="12" t="s">
        <v>353</v>
      </c>
      <c r="D189" s="12">
        <v>0</v>
      </c>
      <c r="E189" s="12">
        <v>44</v>
      </c>
      <c r="F189" s="98">
        <f t="shared" si="6"/>
        <v>0</v>
      </c>
      <c r="G189" s="15">
        <f>RANK(F189,$F$187:$F$189,1)</f>
        <v>1</v>
      </c>
      <c r="H189" s="12"/>
    </row>
  </sheetData>
  <mergeCells count="8">
    <mergeCell ref="A1:H1"/>
    <mergeCell ref="A3:A41"/>
    <mergeCell ref="A42:A69"/>
    <mergeCell ref="A70:A79"/>
    <mergeCell ref="A80:A120"/>
    <mergeCell ref="A121:A163"/>
    <mergeCell ref="A164:A186"/>
    <mergeCell ref="A187:A18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E16" sqref="E16"/>
    </sheetView>
  </sheetViews>
  <sheetFormatPr defaultColWidth="9" defaultRowHeight="15"/>
  <cols>
    <col min="1" max="1" width="23.6666666666667" style="100" customWidth="1"/>
    <col min="2" max="2" width="17.8333333333333" style="100" customWidth="1"/>
    <col min="3" max="3" width="13.25" style="100" customWidth="1"/>
    <col min="4" max="4" width="15.75" style="100" customWidth="1"/>
    <col min="5" max="5" width="12.75" style="100" customWidth="1"/>
    <col min="6" max="6" width="23.5833333333333" style="100" customWidth="1"/>
    <col min="7" max="9" width="12.1666666666667" style="100" customWidth="1"/>
    <col min="10" max="16384" width="9" style="100"/>
  </cols>
  <sheetData>
    <row r="1" ht="23" spans="1:9">
      <c r="A1" s="39" t="s">
        <v>354</v>
      </c>
      <c r="B1" s="39"/>
      <c r="C1" s="39"/>
      <c r="D1" s="39"/>
      <c r="E1" s="39"/>
      <c r="F1" s="39"/>
      <c r="G1" s="39"/>
      <c r="H1" s="39"/>
      <c r="I1" s="39"/>
    </row>
    <row r="2" s="75" customFormat="1" ht="21" spans="1:9">
      <c r="A2" s="40" t="s">
        <v>23</v>
      </c>
      <c r="B2" s="40" t="s">
        <v>33</v>
      </c>
      <c r="C2" s="40" t="s">
        <v>25</v>
      </c>
      <c r="D2" s="40" t="s">
        <v>26</v>
      </c>
      <c r="E2" s="40" t="s">
        <v>27</v>
      </c>
      <c r="F2" s="101" t="s">
        <v>355</v>
      </c>
      <c r="G2" s="40" t="s">
        <v>35</v>
      </c>
      <c r="H2" s="40" t="s">
        <v>356</v>
      </c>
      <c r="I2" s="40" t="s">
        <v>357</v>
      </c>
    </row>
    <row r="3" s="99" customFormat="1" ht="17.5" spans="1:9">
      <c r="A3" s="102" t="s">
        <v>2</v>
      </c>
      <c r="B3" s="103" t="s">
        <v>229</v>
      </c>
      <c r="C3" s="104">
        <v>2024364338</v>
      </c>
      <c r="D3" s="105" t="s">
        <v>358</v>
      </c>
      <c r="E3" s="104" t="s">
        <v>359</v>
      </c>
      <c r="F3" s="104" t="s">
        <v>49</v>
      </c>
      <c r="G3" s="104">
        <v>2</v>
      </c>
      <c r="H3" s="104" t="s">
        <v>360</v>
      </c>
      <c r="I3" s="42"/>
    </row>
    <row r="4" customFormat="1" ht="17.5" spans="1:9">
      <c r="A4" s="106"/>
      <c r="B4" s="107"/>
      <c r="C4" s="105">
        <v>2024364325</v>
      </c>
      <c r="D4" s="108"/>
      <c r="E4" s="104" t="s">
        <v>92</v>
      </c>
      <c r="F4" s="104" t="s">
        <v>39</v>
      </c>
      <c r="G4" s="105">
        <v>4</v>
      </c>
      <c r="H4" s="105" t="s">
        <v>361</v>
      </c>
      <c r="I4" s="35"/>
    </row>
    <row r="5" customFormat="1" ht="17.5" spans="1:9">
      <c r="A5" s="109"/>
      <c r="B5" s="110"/>
      <c r="C5" s="108"/>
      <c r="D5" s="104" t="s">
        <v>362</v>
      </c>
      <c r="E5" s="104" t="s">
        <v>363</v>
      </c>
      <c r="F5" s="104" t="s">
        <v>39</v>
      </c>
      <c r="G5" s="108"/>
      <c r="H5" s="108"/>
      <c r="I5" s="35"/>
    </row>
    <row r="6" ht="17.5" spans="1:9">
      <c r="A6" s="35" t="s">
        <v>3</v>
      </c>
      <c r="B6" s="111" t="s">
        <v>364</v>
      </c>
      <c r="C6" s="112"/>
      <c r="D6" s="112"/>
      <c r="E6" s="112"/>
      <c r="F6" s="112"/>
      <c r="G6" s="112"/>
      <c r="H6" s="112"/>
      <c r="I6" s="117"/>
    </row>
    <row r="7" ht="17.5" spans="1:9">
      <c r="A7" s="42" t="s">
        <v>4</v>
      </c>
      <c r="B7" s="113"/>
      <c r="C7" s="114"/>
      <c r="D7" s="114"/>
      <c r="E7" s="114"/>
      <c r="F7" s="114"/>
      <c r="G7" s="114"/>
      <c r="H7" s="114"/>
      <c r="I7" s="118"/>
    </row>
    <row r="8" ht="17.5" spans="1:9">
      <c r="A8" s="42" t="s">
        <v>5</v>
      </c>
      <c r="B8" s="113"/>
      <c r="C8" s="114"/>
      <c r="D8" s="114"/>
      <c r="E8" s="114"/>
      <c r="F8" s="114"/>
      <c r="G8" s="114"/>
      <c r="H8" s="114"/>
      <c r="I8" s="118"/>
    </row>
    <row r="9" ht="17.5" spans="1:9">
      <c r="A9" s="42" t="s">
        <v>6</v>
      </c>
      <c r="B9" s="113"/>
      <c r="C9" s="114"/>
      <c r="D9" s="114"/>
      <c r="E9" s="114"/>
      <c r="F9" s="114"/>
      <c r="G9" s="114"/>
      <c r="H9" s="114"/>
      <c r="I9" s="118"/>
    </row>
    <row r="10" ht="17.5" spans="1:9">
      <c r="A10" s="42" t="s">
        <v>7</v>
      </c>
      <c r="B10" s="113"/>
      <c r="C10" s="114"/>
      <c r="D10" s="114"/>
      <c r="E10" s="114"/>
      <c r="F10" s="114"/>
      <c r="G10" s="114"/>
      <c r="H10" s="114"/>
      <c r="I10" s="118"/>
    </row>
    <row r="11" ht="17.5" spans="1:9">
      <c r="A11" s="42" t="s">
        <v>8</v>
      </c>
      <c r="B11" s="115"/>
      <c r="C11" s="116"/>
      <c r="D11" s="116"/>
      <c r="E11" s="116"/>
      <c r="F11" s="116"/>
      <c r="G11" s="116"/>
      <c r="H11" s="116"/>
      <c r="I11" s="119"/>
    </row>
    <row r="21" s="99" customFormat="1" ht="14"/>
  </sheetData>
  <mergeCells count="8">
    <mergeCell ref="A1:I1"/>
    <mergeCell ref="A3:A5"/>
    <mergeCell ref="B3:B5"/>
    <mergeCell ref="C4:C5"/>
    <mergeCell ref="D3:D4"/>
    <mergeCell ref="G4:G5"/>
    <mergeCell ref="H4:H5"/>
    <mergeCell ref="B6:I1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opLeftCell="A187" workbookViewId="0">
      <selection activeCell="H202" sqref="H202"/>
    </sheetView>
  </sheetViews>
  <sheetFormatPr defaultColWidth="9" defaultRowHeight="17.5" outlineLevelCol="7"/>
  <cols>
    <col min="1" max="1" width="20.3333333333333" style="2" customWidth="1"/>
    <col min="2" max="2" width="14.8333333333333" style="2" customWidth="1"/>
    <col min="3" max="4" width="18.0833333333333" style="2" customWidth="1"/>
    <col min="5" max="5" width="25.0833333333333" style="2" customWidth="1"/>
    <col min="6" max="6" width="18.0833333333333" style="2" customWidth="1"/>
    <col min="7" max="7" width="22.5833333333333" style="2" customWidth="1"/>
    <col min="8" max="8" width="16.5833333333333" style="2" customWidth="1"/>
    <col min="9" max="16384" width="8.66666666666667" style="2"/>
  </cols>
  <sheetData>
    <row r="1" s="86" customFormat="1" ht="23" spans="1:8">
      <c r="A1" s="3" t="s">
        <v>365</v>
      </c>
      <c r="B1" s="3"/>
      <c r="C1" s="3"/>
      <c r="D1" s="3"/>
      <c r="E1" s="3"/>
      <c r="F1" s="3"/>
      <c r="G1" s="3"/>
      <c r="H1" s="3"/>
    </row>
    <row r="2" s="1" customFormat="1" ht="21" spans="1:8">
      <c r="A2" s="4" t="s">
        <v>23</v>
      </c>
      <c r="B2" s="4" t="s">
        <v>190</v>
      </c>
      <c r="C2" s="4" t="s">
        <v>24</v>
      </c>
      <c r="D2" s="4" t="s">
        <v>366</v>
      </c>
      <c r="E2" s="4" t="s">
        <v>192</v>
      </c>
      <c r="F2" s="87" t="s">
        <v>367</v>
      </c>
      <c r="G2" s="4" t="s">
        <v>368</v>
      </c>
      <c r="H2" s="4" t="s">
        <v>30</v>
      </c>
    </row>
    <row r="3" s="2" customFormat="1" spans="1:8">
      <c r="A3" s="5" t="s">
        <v>2</v>
      </c>
      <c r="B3" s="5">
        <v>1</v>
      </c>
      <c r="C3" s="6" t="s">
        <v>195</v>
      </c>
      <c r="D3" s="10"/>
      <c r="E3" s="10">
        <v>43</v>
      </c>
      <c r="F3" s="88">
        <f t="shared" ref="F3:F29" si="0">D3/E3</f>
        <v>0</v>
      </c>
      <c r="G3" s="6">
        <f>RANK(F3,$F$3:$F$90,1)</f>
        <v>1</v>
      </c>
      <c r="H3" s="10"/>
    </row>
    <row r="4" s="2" customFormat="1" spans="1:8">
      <c r="A4" s="5"/>
      <c r="B4" s="5">
        <v>2</v>
      </c>
      <c r="C4" s="6" t="s">
        <v>196</v>
      </c>
      <c r="D4" s="10"/>
      <c r="E4" s="10">
        <v>42</v>
      </c>
      <c r="F4" s="88">
        <f t="shared" si="0"/>
        <v>0</v>
      </c>
      <c r="G4" s="6">
        <f>RANK(F4,$F$3:$F$90,1)</f>
        <v>1</v>
      </c>
      <c r="H4" s="10"/>
    </row>
    <row r="5" s="2" customFormat="1" spans="1:8">
      <c r="A5" s="5"/>
      <c r="B5" s="5">
        <v>3</v>
      </c>
      <c r="C5" s="6" t="s">
        <v>40</v>
      </c>
      <c r="D5" s="10"/>
      <c r="E5" s="10">
        <v>45</v>
      </c>
      <c r="F5" s="88">
        <f t="shared" si="0"/>
        <v>0</v>
      </c>
      <c r="G5" s="6">
        <f>RANK(F5,$F$3:$F$90,1)</f>
        <v>1</v>
      </c>
      <c r="H5" s="10"/>
    </row>
    <row r="6" s="2" customFormat="1" spans="1:8">
      <c r="A6" s="5"/>
      <c r="B6" s="5">
        <v>4</v>
      </c>
      <c r="C6" s="6" t="s">
        <v>197</v>
      </c>
      <c r="D6" s="10"/>
      <c r="E6" s="10">
        <v>45</v>
      </c>
      <c r="F6" s="88">
        <f t="shared" si="0"/>
        <v>0</v>
      </c>
      <c r="G6" s="6">
        <f>RANK(F6,$F$3:$F$90,1)</f>
        <v>1</v>
      </c>
      <c r="H6" s="10"/>
    </row>
    <row r="7" s="2" customFormat="1" spans="1:8">
      <c r="A7" s="5"/>
      <c r="B7" s="5">
        <v>5</v>
      </c>
      <c r="C7" s="6" t="s">
        <v>198</v>
      </c>
      <c r="D7" s="10"/>
      <c r="E7" s="10">
        <v>39</v>
      </c>
      <c r="F7" s="88">
        <f t="shared" si="0"/>
        <v>0</v>
      </c>
      <c r="G7" s="6">
        <f>RANK(F7,$F$3:$F$90,1)</f>
        <v>1</v>
      </c>
      <c r="H7" s="10"/>
    </row>
    <row r="8" s="2" customFormat="1" spans="1:8">
      <c r="A8" s="5"/>
      <c r="B8" s="5">
        <v>6</v>
      </c>
      <c r="C8" s="6" t="s">
        <v>36</v>
      </c>
      <c r="D8" s="10"/>
      <c r="E8" s="10">
        <v>39</v>
      </c>
      <c r="F8" s="88">
        <f t="shared" si="0"/>
        <v>0</v>
      </c>
      <c r="G8" s="6">
        <f>RANK(F8,$F$3:$F$90,1)</f>
        <v>1</v>
      </c>
      <c r="H8" s="10"/>
    </row>
    <row r="9" s="2" customFormat="1" spans="1:8">
      <c r="A9" s="5"/>
      <c r="B9" s="5">
        <v>7</v>
      </c>
      <c r="C9" s="6" t="s">
        <v>199</v>
      </c>
      <c r="D9" s="10"/>
      <c r="E9" s="10">
        <v>40</v>
      </c>
      <c r="F9" s="88">
        <f t="shared" si="0"/>
        <v>0</v>
      </c>
      <c r="G9" s="6">
        <f>RANK(F9,$F$3:$F$90,1)</f>
        <v>1</v>
      </c>
      <c r="H9" s="10"/>
    </row>
    <row r="10" s="2" customFormat="1" spans="1:8">
      <c r="A10" s="5"/>
      <c r="B10" s="5">
        <v>8</v>
      </c>
      <c r="C10" s="6" t="s">
        <v>200</v>
      </c>
      <c r="D10" s="10"/>
      <c r="E10" s="10">
        <v>42</v>
      </c>
      <c r="F10" s="88">
        <f t="shared" si="0"/>
        <v>0</v>
      </c>
      <c r="G10" s="6">
        <f>RANK(F10,$F$3:$F$90,1)</f>
        <v>1</v>
      </c>
      <c r="H10" s="10"/>
    </row>
    <row r="11" s="2" customFormat="1" spans="1:8">
      <c r="A11" s="5"/>
      <c r="B11" s="5">
        <v>9</v>
      </c>
      <c r="C11" s="6" t="s">
        <v>201</v>
      </c>
      <c r="D11" s="10"/>
      <c r="E11" s="10">
        <v>40</v>
      </c>
      <c r="F11" s="88">
        <f t="shared" si="0"/>
        <v>0</v>
      </c>
      <c r="G11" s="6">
        <f>RANK(F11,$F$3:$F$90,1)</f>
        <v>1</v>
      </c>
      <c r="H11" s="10"/>
    </row>
    <row r="12" s="2" customFormat="1" spans="1:8">
      <c r="A12" s="5"/>
      <c r="B12" s="5">
        <v>10</v>
      </c>
      <c r="C12" s="6" t="s">
        <v>202</v>
      </c>
      <c r="D12" s="10"/>
      <c r="E12" s="10">
        <v>43</v>
      </c>
      <c r="F12" s="88">
        <f t="shared" si="0"/>
        <v>0</v>
      </c>
      <c r="G12" s="6">
        <f>RANK(F12,$F$3:$F$90,1)</f>
        <v>1</v>
      </c>
      <c r="H12" s="10"/>
    </row>
    <row r="13" s="2" customFormat="1" spans="1:8">
      <c r="A13" s="5"/>
      <c r="B13" s="5">
        <v>11</v>
      </c>
      <c r="C13" s="6" t="s">
        <v>203</v>
      </c>
      <c r="D13" s="10"/>
      <c r="E13" s="10">
        <v>43</v>
      </c>
      <c r="F13" s="88">
        <f t="shared" si="0"/>
        <v>0</v>
      </c>
      <c r="G13" s="6">
        <f>RANK(F13,$F$3:$F$90,1)</f>
        <v>1</v>
      </c>
      <c r="H13" s="10"/>
    </row>
    <row r="14" s="2" customFormat="1" spans="1:8">
      <c r="A14" s="5"/>
      <c r="B14" s="5">
        <v>12</v>
      </c>
      <c r="C14" s="6" t="s">
        <v>204</v>
      </c>
      <c r="D14" s="10"/>
      <c r="E14" s="10">
        <v>41</v>
      </c>
      <c r="F14" s="88">
        <f t="shared" si="0"/>
        <v>0</v>
      </c>
      <c r="G14" s="6">
        <f>RANK(F14,$F$3:$F$90,1)</f>
        <v>1</v>
      </c>
      <c r="H14" s="10"/>
    </row>
    <row r="15" s="2" customFormat="1" spans="1:8">
      <c r="A15" s="5"/>
      <c r="B15" s="5">
        <v>13</v>
      </c>
      <c r="C15" s="6" t="s">
        <v>205</v>
      </c>
      <c r="D15" s="10"/>
      <c r="E15" s="10">
        <v>44</v>
      </c>
      <c r="F15" s="88">
        <f t="shared" si="0"/>
        <v>0</v>
      </c>
      <c r="G15" s="6">
        <f>RANK(F15,$F$3:$F$90,1)</f>
        <v>1</v>
      </c>
      <c r="H15" s="6"/>
    </row>
    <row r="16" s="2" customFormat="1" spans="1:8">
      <c r="A16" s="5"/>
      <c r="B16" s="5">
        <v>14</v>
      </c>
      <c r="C16" s="6" t="s">
        <v>206</v>
      </c>
      <c r="D16" s="10"/>
      <c r="E16" s="10">
        <v>44</v>
      </c>
      <c r="F16" s="88">
        <f t="shared" si="0"/>
        <v>0</v>
      </c>
      <c r="G16" s="6">
        <f>RANK(F16,$F$3:$F$90,1)</f>
        <v>1</v>
      </c>
      <c r="H16" s="6"/>
    </row>
    <row r="17" s="2" customFormat="1" spans="1:8">
      <c r="A17" s="5"/>
      <c r="B17" s="5">
        <v>15</v>
      </c>
      <c r="C17" s="6" t="s">
        <v>207</v>
      </c>
      <c r="D17" s="10"/>
      <c r="E17" s="10">
        <v>44</v>
      </c>
      <c r="F17" s="88">
        <f t="shared" si="0"/>
        <v>0</v>
      </c>
      <c r="G17" s="6">
        <f>RANK(F17,$F$3:$F$90,1)</f>
        <v>1</v>
      </c>
      <c r="H17" s="6"/>
    </row>
    <row r="18" s="2" customFormat="1" spans="1:8">
      <c r="A18" s="5"/>
      <c r="B18" s="5">
        <v>16</v>
      </c>
      <c r="C18" s="6" t="s">
        <v>208</v>
      </c>
      <c r="D18" s="10"/>
      <c r="E18" s="10">
        <v>43</v>
      </c>
      <c r="F18" s="88">
        <f t="shared" si="0"/>
        <v>0</v>
      </c>
      <c r="G18" s="6">
        <f>RANK(F18,$F$3:$F$90,1)</f>
        <v>1</v>
      </c>
      <c r="H18" s="6"/>
    </row>
    <row r="19" s="2" customFormat="1" spans="1:8">
      <c r="A19" s="5"/>
      <c r="B19" s="5">
        <v>17</v>
      </c>
      <c r="C19" s="6" t="s">
        <v>209</v>
      </c>
      <c r="D19" s="10"/>
      <c r="E19" s="10">
        <v>42</v>
      </c>
      <c r="F19" s="88">
        <f t="shared" si="0"/>
        <v>0</v>
      </c>
      <c r="G19" s="6">
        <f>RANK(F19,$F$3:$F$90,1)</f>
        <v>1</v>
      </c>
      <c r="H19" s="6"/>
    </row>
    <row r="20" s="2" customFormat="1" spans="1:8">
      <c r="A20" s="5"/>
      <c r="B20" s="5">
        <v>18</v>
      </c>
      <c r="C20" s="6" t="s">
        <v>210</v>
      </c>
      <c r="D20" s="10"/>
      <c r="E20" s="6">
        <v>43</v>
      </c>
      <c r="F20" s="88">
        <f t="shared" si="0"/>
        <v>0</v>
      </c>
      <c r="G20" s="6">
        <f>RANK(F20,$F$3:$F$90,1)</f>
        <v>1</v>
      </c>
      <c r="H20" s="6"/>
    </row>
    <row r="21" s="2" customFormat="1" spans="1:8">
      <c r="A21" s="5"/>
      <c r="B21" s="5">
        <v>19</v>
      </c>
      <c r="C21" s="6" t="s">
        <v>211</v>
      </c>
      <c r="D21" s="10"/>
      <c r="E21" s="6">
        <v>42</v>
      </c>
      <c r="F21" s="88">
        <f t="shared" si="0"/>
        <v>0</v>
      </c>
      <c r="G21" s="6">
        <f>RANK(F21,$F$3:$F$90,1)</f>
        <v>1</v>
      </c>
      <c r="H21" s="6"/>
    </row>
    <row r="22" s="2" customFormat="1" spans="1:8">
      <c r="A22" s="5"/>
      <c r="B22" s="5">
        <v>20</v>
      </c>
      <c r="C22" s="6" t="s">
        <v>212</v>
      </c>
      <c r="D22" s="10"/>
      <c r="E22" s="6">
        <v>45</v>
      </c>
      <c r="F22" s="88">
        <f t="shared" si="0"/>
        <v>0</v>
      </c>
      <c r="G22" s="6">
        <f>RANK(F22,$F$3:$F$90,1)</f>
        <v>1</v>
      </c>
      <c r="H22" s="6"/>
    </row>
    <row r="23" s="2" customFormat="1" spans="1:8">
      <c r="A23" s="5"/>
      <c r="B23" s="5">
        <v>21</v>
      </c>
      <c r="C23" s="6" t="s">
        <v>213</v>
      </c>
      <c r="D23" s="10"/>
      <c r="E23" s="6">
        <v>43</v>
      </c>
      <c r="F23" s="88">
        <f t="shared" si="0"/>
        <v>0</v>
      </c>
      <c r="G23" s="6">
        <f>RANK(F23,$F$3:$F$90,1)</f>
        <v>1</v>
      </c>
      <c r="H23" s="6"/>
    </row>
    <row r="24" s="2" customFormat="1" spans="1:8">
      <c r="A24" s="5"/>
      <c r="B24" s="5">
        <v>22</v>
      </c>
      <c r="C24" s="6" t="s">
        <v>214</v>
      </c>
      <c r="D24" s="10"/>
      <c r="E24" s="6">
        <v>42</v>
      </c>
      <c r="F24" s="88">
        <f t="shared" si="0"/>
        <v>0</v>
      </c>
      <c r="G24" s="6">
        <f>RANK(F24,$F$3:$F$90,1)</f>
        <v>1</v>
      </c>
      <c r="H24" s="6"/>
    </row>
    <row r="25" s="2" customFormat="1" spans="1:8">
      <c r="A25" s="5"/>
      <c r="B25" s="5">
        <v>23</v>
      </c>
      <c r="C25" s="6" t="s">
        <v>215</v>
      </c>
      <c r="D25" s="6"/>
      <c r="E25" s="6">
        <v>40</v>
      </c>
      <c r="F25" s="88">
        <f t="shared" si="0"/>
        <v>0</v>
      </c>
      <c r="G25" s="6">
        <f>RANK(F25,$F$3:$F$90,1)</f>
        <v>1</v>
      </c>
      <c r="H25" s="6"/>
    </row>
    <row r="26" s="2" customFormat="1" spans="1:8">
      <c r="A26" s="5"/>
      <c r="B26" s="5">
        <v>24</v>
      </c>
      <c r="C26" s="6" t="s">
        <v>216</v>
      </c>
      <c r="D26" s="6"/>
      <c r="E26" s="6">
        <v>42</v>
      </c>
      <c r="F26" s="88">
        <f t="shared" si="0"/>
        <v>0</v>
      </c>
      <c r="G26" s="6">
        <f>RANK(F26,$F$3:$F$90,1)</f>
        <v>1</v>
      </c>
      <c r="H26" s="6"/>
    </row>
    <row r="27" s="2" customFormat="1" spans="1:8">
      <c r="A27" s="5"/>
      <c r="B27" s="5">
        <v>25</v>
      </c>
      <c r="C27" s="6" t="s">
        <v>217</v>
      </c>
      <c r="D27" s="6"/>
      <c r="E27" s="6">
        <v>42</v>
      </c>
      <c r="F27" s="88">
        <f t="shared" si="0"/>
        <v>0</v>
      </c>
      <c r="G27" s="6">
        <f>RANK(F27,$F$3:$F$90,1)</f>
        <v>1</v>
      </c>
      <c r="H27" s="6"/>
    </row>
    <row r="28" s="2" customFormat="1" spans="1:8">
      <c r="A28" s="5"/>
      <c r="B28" s="5">
        <v>26</v>
      </c>
      <c r="C28" s="6" t="s">
        <v>218</v>
      </c>
      <c r="D28" s="6"/>
      <c r="E28" s="6">
        <v>41</v>
      </c>
      <c r="F28" s="88">
        <f t="shared" si="0"/>
        <v>0</v>
      </c>
      <c r="G28" s="6">
        <f>RANK(F28,$F$3:$F$90,1)</f>
        <v>1</v>
      </c>
      <c r="H28" s="6"/>
    </row>
    <row r="29" s="2" customFormat="1" spans="1:8">
      <c r="A29" s="5"/>
      <c r="B29" s="5">
        <v>27</v>
      </c>
      <c r="C29" s="6" t="s">
        <v>219</v>
      </c>
      <c r="D29" s="6"/>
      <c r="E29" s="6">
        <v>43</v>
      </c>
      <c r="F29" s="88">
        <f t="shared" si="0"/>
        <v>0</v>
      </c>
      <c r="G29" s="6">
        <f>RANK(F29,$F$3:$F$90,1)</f>
        <v>1</v>
      </c>
      <c r="H29" s="6"/>
    </row>
    <row r="30" s="2" customFormat="1" spans="1:8">
      <c r="A30" s="5"/>
      <c r="B30" s="5">
        <v>28</v>
      </c>
      <c r="C30" s="6" t="s">
        <v>220</v>
      </c>
      <c r="D30" s="6"/>
      <c r="E30" s="6">
        <v>43</v>
      </c>
      <c r="F30" s="88">
        <v>0</v>
      </c>
      <c r="G30" s="6">
        <f>RANK(F30,$F$3:$F$90,1)</f>
        <v>1</v>
      </c>
      <c r="H30" s="6"/>
    </row>
    <row r="31" s="2" customFormat="1" spans="1:8">
      <c r="A31" s="5"/>
      <c r="B31" s="5">
        <v>29</v>
      </c>
      <c r="C31" s="6" t="s">
        <v>57</v>
      </c>
      <c r="D31" s="6"/>
      <c r="E31" s="6">
        <v>40</v>
      </c>
      <c r="F31" s="88">
        <v>0</v>
      </c>
      <c r="G31" s="6">
        <f>RANK(F31,$F$3:$F$90,1)</f>
        <v>1</v>
      </c>
      <c r="H31" s="6"/>
    </row>
    <row r="32" s="2" customFormat="1" spans="1:8">
      <c r="A32" s="5"/>
      <c r="B32" s="5">
        <v>30</v>
      </c>
      <c r="C32" s="6" t="s">
        <v>44</v>
      </c>
      <c r="D32" s="6"/>
      <c r="E32" s="6">
        <v>43</v>
      </c>
      <c r="F32" s="88">
        <v>0</v>
      </c>
      <c r="G32" s="6">
        <f>RANK(F32,$F$3:$F$90,1)</f>
        <v>1</v>
      </c>
      <c r="H32" s="6"/>
    </row>
    <row r="33" s="2" customFormat="1" spans="1:8">
      <c r="A33" s="5"/>
      <c r="B33" s="5">
        <v>31</v>
      </c>
      <c r="C33" s="6" t="s">
        <v>221</v>
      </c>
      <c r="D33" s="6"/>
      <c r="E33" s="6">
        <v>41</v>
      </c>
      <c r="F33" s="88">
        <v>0</v>
      </c>
      <c r="G33" s="6">
        <f>RANK(F33,$F$3:$F$90,1)</f>
        <v>1</v>
      </c>
      <c r="H33" s="6"/>
    </row>
    <row r="34" s="2" customFormat="1" spans="1:8">
      <c r="A34" s="5"/>
      <c r="B34" s="5">
        <v>32</v>
      </c>
      <c r="C34" s="6" t="s">
        <v>222</v>
      </c>
      <c r="D34" s="6"/>
      <c r="E34" s="6">
        <v>42</v>
      </c>
      <c r="F34" s="88">
        <v>0</v>
      </c>
      <c r="G34" s="6">
        <f>RANK(F34,$F$3:$F$90,1)</f>
        <v>1</v>
      </c>
      <c r="H34" s="6"/>
    </row>
    <row r="35" s="2" customFormat="1" spans="1:8">
      <c r="A35" s="5"/>
      <c r="B35" s="5">
        <v>33</v>
      </c>
      <c r="C35" s="6" t="s">
        <v>223</v>
      </c>
      <c r="D35" s="6"/>
      <c r="E35" s="6">
        <v>42</v>
      </c>
      <c r="F35" s="88">
        <v>0</v>
      </c>
      <c r="G35" s="6">
        <f>RANK(F35,$F$3:$F$90,1)</f>
        <v>1</v>
      </c>
      <c r="H35" s="6"/>
    </row>
    <row r="36" s="2" customFormat="1" spans="1:8">
      <c r="A36" s="5"/>
      <c r="B36" s="5">
        <v>34</v>
      </c>
      <c r="C36" s="6" t="s">
        <v>224</v>
      </c>
      <c r="D36" s="6"/>
      <c r="E36" s="6">
        <v>42</v>
      </c>
      <c r="F36" s="88">
        <v>0</v>
      </c>
      <c r="G36" s="6">
        <f>RANK(F36,$F$3:$F$90,1)</f>
        <v>1</v>
      </c>
      <c r="H36" s="6"/>
    </row>
    <row r="37" s="2" customFormat="1" spans="1:8">
      <c r="A37" s="5"/>
      <c r="B37" s="5">
        <v>35</v>
      </c>
      <c r="C37" s="6" t="s">
        <v>225</v>
      </c>
      <c r="D37" s="6"/>
      <c r="E37" s="6">
        <v>40</v>
      </c>
      <c r="F37" s="88">
        <v>0</v>
      </c>
      <c r="G37" s="6">
        <f>RANK(F37,$F$3:$F$90,1)</f>
        <v>1</v>
      </c>
      <c r="H37" s="6"/>
    </row>
    <row r="38" s="2" customFormat="1" spans="1:8">
      <c r="A38" s="5"/>
      <c r="B38" s="5">
        <v>36</v>
      </c>
      <c r="C38" s="6" t="s">
        <v>226</v>
      </c>
      <c r="D38" s="6"/>
      <c r="E38" s="6">
        <v>40</v>
      </c>
      <c r="F38" s="88">
        <v>0</v>
      </c>
      <c r="G38" s="6">
        <f>RANK(F38,$F$3:$F$90,1)</f>
        <v>1</v>
      </c>
      <c r="H38" s="6"/>
    </row>
    <row r="39" s="2" customFormat="1" spans="1:8">
      <c r="A39" s="5"/>
      <c r="B39" s="5">
        <v>37</v>
      </c>
      <c r="C39" s="6" t="s">
        <v>227</v>
      </c>
      <c r="D39" s="6"/>
      <c r="E39" s="6">
        <v>41</v>
      </c>
      <c r="F39" s="88">
        <v>0</v>
      </c>
      <c r="G39" s="6">
        <f>RANK(F39,$F$3:$F$90,1)</f>
        <v>1</v>
      </c>
      <c r="H39" s="6"/>
    </row>
    <row r="40" s="2" customFormat="1" spans="1:8">
      <c r="A40" s="5"/>
      <c r="B40" s="5">
        <v>38</v>
      </c>
      <c r="C40" s="6" t="s">
        <v>228</v>
      </c>
      <c r="D40" s="6"/>
      <c r="E40" s="6">
        <v>41</v>
      </c>
      <c r="F40" s="88">
        <v>0</v>
      </c>
      <c r="G40" s="6">
        <f>RANK(F40,$F$3:$F$90,1)</f>
        <v>1</v>
      </c>
      <c r="H40" s="6"/>
    </row>
    <row r="41" s="2" customFormat="1" spans="1:8">
      <c r="A41" s="5"/>
      <c r="B41" s="5">
        <v>39</v>
      </c>
      <c r="C41" s="6" t="s">
        <v>229</v>
      </c>
      <c r="D41" s="6">
        <v>6</v>
      </c>
      <c r="E41" s="6">
        <v>39</v>
      </c>
      <c r="F41" s="88">
        <v>0.1538</v>
      </c>
      <c r="G41" s="6">
        <v>39</v>
      </c>
      <c r="H41" s="6"/>
    </row>
    <row r="42" s="2" customFormat="1" spans="1:8">
      <c r="A42" s="5" t="s">
        <v>3</v>
      </c>
      <c r="B42" s="5">
        <v>1</v>
      </c>
      <c r="C42" s="7" t="s">
        <v>230</v>
      </c>
      <c r="D42" s="8">
        <v>0</v>
      </c>
      <c r="E42" s="10">
        <v>38</v>
      </c>
      <c r="F42" s="88">
        <f t="shared" ref="F42:F82" si="1">D42/E42</f>
        <v>0</v>
      </c>
      <c r="G42" s="6">
        <f>RANK(F42,$F$3:$F$30,1)</f>
        <v>1</v>
      </c>
      <c r="H42" s="8"/>
    </row>
    <row r="43" s="2" customFormat="1" spans="1:8">
      <c r="A43" s="5"/>
      <c r="B43" s="5">
        <v>2</v>
      </c>
      <c r="C43" s="7" t="s">
        <v>231</v>
      </c>
      <c r="D43" s="8">
        <v>0</v>
      </c>
      <c r="E43" s="10">
        <v>47</v>
      </c>
      <c r="F43" s="88">
        <f t="shared" si="1"/>
        <v>0</v>
      </c>
      <c r="G43" s="6">
        <f>RANK(F43,$F$3:$F$30,1)</f>
        <v>1</v>
      </c>
      <c r="H43" s="8"/>
    </row>
    <row r="44" s="2" customFormat="1" spans="1:8">
      <c r="A44" s="5"/>
      <c r="B44" s="5">
        <v>3</v>
      </c>
      <c r="C44" s="7" t="s">
        <v>232</v>
      </c>
      <c r="D44" s="8">
        <v>0</v>
      </c>
      <c r="E44" s="10">
        <v>41</v>
      </c>
      <c r="F44" s="88">
        <f t="shared" si="1"/>
        <v>0</v>
      </c>
      <c r="G44" s="6">
        <f>RANK(F44,$F$3:$F$30,1)</f>
        <v>1</v>
      </c>
      <c r="H44" s="8"/>
    </row>
    <row r="45" s="2" customFormat="1" spans="1:8">
      <c r="A45" s="5"/>
      <c r="B45" s="5">
        <v>4</v>
      </c>
      <c r="C45" s="7" t="s">
        <v>233</v>
      </c>
      <c r="D45" s="8">
        <v>0</v>
      </c>
      <c r="E45" s="10">
        <v>36</v>
      </c>
      <c r="F45" s="88">
        <f t="shared" si="1"/>
        <v>0</v>
      </c>
      <c r="G45" s="6">
        <f>RANK(F45,$F$3:$F$30,1)</f>
        <v>1</v>
      </c>
      <c r="H45" s="8"/>
    </row>
    <row r="46" s="2" customFormat="1" spans="1:8">
      <c r="A46" s="5"/>
      <c r="B46" s="5">
        <v>5</v>
      </c>
      <c r="C46" s="7" t="s">
        <v>67</v>
      </c>
      <c r="D46" s="8">
        <v>0</v>
      </c>
      <c r="E46" s="10">
        <v>38</v>
      </c>
      <c r="F46" s="88">
        <f t="shared" si="1"/>
        <v>0</v>
      </c>
      <c r="G46" s="6">
        <f>RANK(F46,$F$3:$F$30,1)</f>
        <v>1</v>
      </c>
      <c r="H46" s="8"/>
    </row>
    <row r="47" s="2" customFormat="1" spans="1:8">
      <c r="A47" s="5"/>
      <c r="B47" s="5">
        <v>6</v>
      </c>
      <c r="C47" s="7" t="s">
        <v>80</v>
      </c>
      <c r="D47" s="8">
        <v>0</v>
      </c>
      <c r="E47" s="10">
        <v>48</v>
      </c>
      <c r="F47" s="88">
        <f t="shared" si="1"/>
        <v>0</v>
      </c>
      <c r="G47" s="6">
        <f>RANK(F47,$F$3:$F$30,1)</f>
        <v>1</v>
      </c>
      <c r="H47" s="8"/>
    </row>
    <row r="48" s="2" customFormat="1" spans="1:8">
      <c r="A48" s="5"/>
      <c r="B48" s="5">
        <v>7</v>
      </c>
      <c r="C48" s="7" t="s">
        <v>76</v>
      </c>
      <c r="D48" s="8">
        <v>0</v>
      </c>
      <c r="E48" s="10">
        <v>49</v>
      </c>
      <c r="F48" s="88">
        <f t="shared" si="1"/>
        <v>0</v>
      </c>
      <c r="G48" s="6">
        <f>RANK(F48,$F$3:$F$30,1)</f>
        <v>1</v>
      </c>
      <c r="H48" s="8"/>
    </row>
    <row r="49" s="2" customFormat="1" spans="1:8">
      <c r="A49" s="5"/>
      <c r="B49" s="5">
        <v>8</v>
      </c>
      <c r="C49" s="7" t="s">
        <v>82</v>
      </c>
      <c r="D49" s="8">
        <v>0</v>
      </c>
      <c r="E49" s="10">
        <v>45</v>
      </c>
      <c r="F49" s="88">
        <f t="shared" si="1"/>
        <v>0</v>
      </c>
      <c r="G49" s="6">
        <f>RANK(F49,$F$3:$F$30,1)</f>
        <v>1</v>
      </c>
      <c r="H49" s="9"/>
    </row>
    <row r="50" s="2" customFormat="1" spans="1:8">
      <c r="A50" s="5"/>
      <c r="B50" s="5">
        <v>9</v>
      </c>
      <c r="C50" s="7" t="s">
        <v>87</v>
      </c>
      <c r="D50" s="8">
        <v>0</v>
      </c>
      <c r="E50" s="10">
        <v>43</v>
      </c>
      <c r="F50" s="88">
        <f t="shared" si="1"/>
        <v>0</v>
      </c>
      <c r="G50" s="6">
        <f>RANK(F50,$F$3:$F$30,1)</f>
        <v>1</v>
      </c>
      <c r="H50" s="9"/>
    </row>
    <row r="51" s="2" customFormat="1" spans="1:8">
      <c r="A51" s="5"/>
      <c r="B51" s="5">
        <v>10</v>
      </c>
      <c r="C51" s="7" t="s">
        <v>234</v>
      </c>
      <c r="D51" s="8">
        <v>0</v>
      </c>
      <c r="E51" s="10">
        <v>41</v>
      </c>
      <c r="F51" s="88">
        <f t="shared" si="1"/>
        <v>0</v>
      </c>
      <c r="G51" s="6">
        <f>RANK(F51,$F$3:$F$30,1)</f>
        <v>1</v>
      </c>
      <c r="H51" s="9"/>
    </row>
    <row r="52" s="2" customFormat="1" spans="1:8">
      <c r="A52" s="5"/>
      <c r="B52" s="5">
        <v>11</v>
      </c>
      <c r="C52" s="7" t="s">
        <v>235</v>
      </c>
      <c r="D52" s="6">
        <v>0</v>
      </c>
      <c r="E52" s="10">
        <v>42</v>
      </c>
      <c r="F52" s="88">
        <f t="shared" si="1"/>
        <v>0</v>
      </c>
      <c r="G52" s="6">
        <f>RANK(F52,$F$3:$F$30,1)</f>
        <v>1</v>
      </c>
      <c r="H52" s="6"/>
    </row>
    <row r="53" s="2" customFormat="1" spans="1:8">
      <c r="A53" s="5"/>
      <c r="B53" s="5">
        <v>12</v>
      </c>
      <c r="C53" s="7" t="s">
        <v>110</v>
      </c>
      <c r="D53" s="6">
        <v>0</v>
      </c>
      <c r="E53" s="10">
        <v>42</v>
      </c>
      <c r="F53" s="88">
        <f t="shared" si="1"/>
        <v>0</v>
      </c>
      <c r="G53" s="6">
        <f>RANK(F53,$F$3:$F$30,1)</f>
        <v>1</v>
      </c>
      <c r="H53" s="6"/>
    </row>
    <row r="54" s="2" customFormat="1" spans="1:8">
      <c r="A54" s="5"/>
      <c r="B54" s="5">
        <v>13</v>
      </c>
      <c r="C54" s="7" t="s">
        <v>118</v>
      </c>
      <c r="D54" s="6">
        <v>0</v>
      </c>
      <c r="E54" s="10">
        <v>40</v>
      </c>
      <c r="F54" s="88">
        <f t="shared" si="1"/>
        <v>0</v>
      </c>
      <c r="G54" s="6">
        <f>RANK(F54,$F$3:$F$30,1)</f>
        <v>1</v>
      </c>
      <c r="H54" s="6"/>
    </row>
    <row r="55" s="2" customFormat="1" spans="1:8">
      <c r="A55" s="5"/>
      <c r="B55" s="5">
        <v>14</v>
      </c>
      <c r="C55" s="7" t="s">
        <v>236</v>
      </c>
      <c r="D55" s="6">
        <v>0</v>
      </c>
      <c r="E55" s="10">
        <v>41</v>
      </c>
      <c r="F55" s="88">
        <f t="shared" si="1"/>
        <v>0</v>
      </c>
      <c r="G55" s="6">
        <f>RANK(F55,$F$3:$F$30,1)</f>
        <v>1</v>
      </c>
      <c r="H55" s="6"/>
    </row>
    <row r="56" s="2" customFormat="1" spans="1:8">
      <c r="A56" s="5"/>
      <c r="B56" s="5">
        <v>15</v>
      </c>
      <c r="C56" s="7" t="s">
        <v>112</v>
      </c>
      <c r="D56" s="6">
        <v>0</v>
      </c>
      <c r="E56" s="10">
        <v>46</v>
      </c>
      <c r="F56" s="88">
        <f t="shared" si="1"/>
        <v>0</v>
      </c>
      <c r="G56" s="6">
        <f>RANK(F56,$F$3:$F$30,1)</f>
        <v>1</v>
      </c>
      <c r="H56" s="6"/>
    </row>
    <row r="57" s="2" customFormat="1" spans="1:8">
      <c r="A57" s="5"/>
      <c r="B57" s="5">
        <v>16</v>
      </c>
      <c r="C57" s="7" t="s">
        <v>237</v>
      </c>
      <c r="D57" s="8">
        <v>0</v>
      </c>
      <c r="E57" s="10">
        <v>42</v>
      </c>
      <c r="F57" s="88">
        <f t="shared" si="1"/>
        <v>0</v>
      </c>
      <c r="G57" s="6">
        <f>RANK(F57,$F$3:$F$30,1)</f>
        <v>1</v>
      </c>
      <c r="H57" s="6"/>
    </row>
    <row r="58" s="2" customFormat="1" spans="1:8">
      <c r="A58" s="5"/>
      <c r="B58" s="5">
        <v>17</v>
      </c>
      <c r="C58" s="7" t="s">
        <v>101</v>
      </c>
      <c r="D58" s="8">
        <v>0</v>
      </c>
      <c r="E58" s="10">
        <v>46</v>
      </c>
      <c r="F58" s="88">
        <f t="shared" si="1"/>
        <v>0</v>
      </c>
      <c r="G58" s="6">
        <f>RANK(F58,$F$3:$F$30,1)</f>
        <v>1</v>
      </c>
      <c r="H58" s="6"/>
    </row>
    <row r="59" s="2" customFormat="1" spans="1:8">
      <c r="A59" s="5"/>
      <c r="B59" s="5">
        <v>18</v>
      </c>
      <c r="C59" s="7" t="s">
        <v>105</v>
      </c>
      <c r="D59" s="8">
        <v>0</v>
      </c>
      <c r="E59" s="10">
        <v>46</v>
      </c>
      <c r="F59" s="88">
        <f t="shared" si="1"/>
        <v>0</v>
      </c>
      <c r="G59" s="6">
        <f>RANK(F59,$F$3:$F$30,1)</f>
        <v>1</v>
      </c>
      <c r="H59" s="6"/>
    </row>
    <row r="60" s="2" customFormat="1" spans="1:8">
      <c r="A60" s="5"/>
      <c r="B60" s="5">
        <v>19</v>
      </c>
      <c r="C60" s="7" t="s">
        <v>108</v>
      </c>
      <c r="D60" s="8">
        <v>0</v>
      </c>
      <c r="E60" s="10">
        <v>45</v>
      </c>
      <c r="F60" s="88">
        <f t="shared" si="1"/>
        <v>0</v>
      </c>
      <c r="G60" s="6">
        <f>RANK(F60,$F$3:$F$30,1)</f>
        <v>1</v>
      </c>
      <c r="H60" s="6"/>
    </row>
    <row r="61" s="2" customFormat="1" spans="1:8">
      <c r="A61" s="5"/>
      <c r="B61" s="5">
        <v>20</v>
      </c>
      <c r="C61" s="7" t="s">
        <v>238</v>
      </c>
      <c r="D61" s="6">
        <v>0</v>
      </c>
      <c r="E61" s="10">
        <v>45</v>
      </c>
      <c r="F61" s="88">
        <f t="shared" si="1"/>
        <v>0</v>
      </c>
      <c r="G61" s="6">
        <f>RANK(F61,$F$3:$F$30,1)</f>
        <v>1</v>
      </c>
      <c r="H61" s="6"/>
    </row>
    <row r="62" s="2" customFormat="1" spans="1:8">
      <c r="A62" s="5"/>
      <c r="B62" s="5">
        <v>21</v>
      </c>
      <c r="C62" s="7" t="s">
        <v>239</v>
      </c>
      <c r="D62" s="8">
        <v>0</v>
      </c>
      <c r="E62" s="10">
        <v>42</v>
      </c>
      <c r="F62" s="88">
        <f t="shared" si="1"/>
        <v>0</v>
      </c>
      <c r="G62" s="6">
        <f>RANK(F62,$F$3:$F$30,1)</f>
        <v>1</v>
      </c>
      <c r="H62" s="6"/>
    </row>
    <row r="63" s="2" customFormat="1" spans="1:8">
      <c r="A63" s="5"/>
      <c r="B63" s="5">
        <v>22</v>
      </c>
      <c r="C63" s="7" t="s">
        <v>132</v>
      </c>
      <c r="D63" s="8">
        <v>0</v>
      </c>
      <c r="E63" s="10">
        <v>41</v>
      </c>
      <c r="F63" s="88">
        <f t="shared" si="1"/>
        <v>0</v>
      </c>
      <c r="G63" s="6">
        <f>RANK(F63,$F$3:$F$30,1)</f>
        <v>1</v>
      </c>
      <c r="H63" s="6"/>
    </row>
    <row r="64" s="2" customFormat="1" spans="1:8">
      <c r="A64" s="5"/>
      <c r="B64" s="5">
        <v>23</v>
      </c>
      <c r="C64" s="7" t="s">
        <v>240</v>
      </c>
      <c r="D64" s="8">
        <v>0</v>
      </c>
      <c r="E64" s="10">
        <v>37</v>
      </c>
      <c r="F64" s="88">
        <f t="shared" si="1"/>
        <v>0</v>
      </c>
      <c r="G64" s="6">
        <f>RANK(F64,$F$3:$F$30,1)</f>
        <v>1</v>
      </c>
      <c r="H64" s="6"/>
    </row>
    <row r="65" s="2" customFormat="1" spans="1:8">
      <c r="A65" s="5"/>
      <c r="B65" s="5">
        <v>24</v>
      </c>
      <c r="C65" s="7" t="s">
        <v>241</v>
      </c>
      <c r="D65" s="8">
        <v>0</v>
      </c>
      <c r="E65" s="10">
        <v>39</v>
      </c>
      <c r="F65" s="88">
        <f t="shared" si="1"/>
        <v>0</v>
      </c>
      <c r="G65" s="6">
        <f>RANK(F65,$F$3:$F$30,1)</f>
        <v>1</v>
      </c>
      <c r="H65" s="6"/>
    </row>
    <row r="66" s="2" customFormat="1" spans="1:8">
      <c r="A66" s="5"/>
      <c r="B66" s="5">
        <v>25</v>
      </c>
      <c r="C66" s="7" t="s">
        <v>135</v>
      </c>
      <c r="D66" s="8">
        <v>0</v>
      </c>
      <c r="E66" s="10">
        <v>28</v>
      </c>
      <c r="F66" s="88">
        <f t="shared" si="1"/>
        <v>0</v>
      </c>
      <c r="G66" s="6">
        <f>RANK(F66,$F$3:$F$30,1)</f>
        <v>1</v>
      </c>
      <c r="H66" s="6"/>
    </row>
    <row r="67" s="2" customFormat="1" spans="1:8">
      <c r="A67" s="5"/>
      <c r="B67" s="5">
        <v>26</v>
      </c>
      <c r="C67" s="7" t="s">
        <v>98</v>
      </c>
      <c r="D67" s="8">
        <v>0</v>
      </c>
      <c r="E67" s="10">
        <v>27</v>
      </c>
      <c r="F67" s="88">
        <f t="shared" si="1"/>
        <v>0</v>
      </c>
      <c r="G67" s="6">
        <f>RANK(F67,$F$3:$F$30,1)</f>
        <v>1</v>
      </c>
      <c r="H67" s="6"/>
    </row>
    <row r="68" s="2" customFormat="1" spans="1:8">
      <c r="A68" s="5"/>
      <c r="B68" s="5">
        <v>27</v>
      </c>
      <c r="C68" s="7" t="s">
        <v>242</v>
      </c>
      <c r="D68" s="8">
        <v>0</v>
      </c>
      <c r="E68" s="10">
        <v>43</v>
      </c>
      <c r="F68" s="88">
        <f t="shared" si="1"/>
        <v>0</v>
      </c>
      <c r="G68" s="6">
        <f>RANK(F68,$F$3:$F$30,1)</f>
        <v>1</v>
      </c>
      <c r="H68" s="6"/>
    </row>
    <row r="69" s="2" customFormat="1" spans="1:8">
      <c r="A69" s="5"/>
      <c r="B69" s="5">
        <v>28</v>
      </c>
      <c r="C69" s="7" t="s">
        <v>243</v>
      </c>
      <c r="D69" s="8">
        <v>0</v>
      </c>
      <c r="E69" s="10">
        <v>42</v>
      </c>
      <c r="F69" s="88">
        <f t="shared" si="1"/>
        <v>0</v>
      </c>
      <c r="G69" s="6">
        <f>RANK(F69,$F$3:$F$30,1)</f>
        <v>1</v>
      </c>
      <c r="H69" s="6"/>
    </row>
    <row r="70" s="2" customFormat="1" spans="1:8">
      <c r="A70" s="5"/>
      <c r="B70" s="5">
        <v>29</v>
      </c>
      <c r="C70" s="10" t="s">
        <v>369</v>
      </c>
      <c r="D70" s="6">
        <v>0</v>
      </c>
      <c r="E70" s="10">
        <v>42</v>
      </c>
      <c r="F70" s="88">
        <f t="shared" si="1"/>
        <v>0</v>
      </c>
      <c r="G70" s="6">
        <f>RANK(F70,$F$3:$F$43,1)</f>
        <v>1</v>
      </c>
      <c r="H70" s="6"/>
    </row>
    <row r="71" s="2" customFormat="1" spans="1:8">
      <c r="A71" s="5"/>
      <c r="B71" s="5">
        <v>30</v>
      </c>
      <c r="C71" s="10" t="s">
        <v>89</v>
      </c>
      <c r="D71" s="6">
        <v>0</v>
      </c>
      <c r="E71" s="10">
        <v>41</v>
      </c>
      <c r="F71" s="88">
        <f t="shared" si="1"/>
        <v>0</v>
      </c>
      <c r="G71" s="6">
        <f>RANK(F71,$F$3:$F$43,1)</f>
        <v>1</v>
      </c>
      <c r="H71" s="6"/>
    </row>
    <row r="72" s="2" customFormat="1" spans="1:8">
      <c r="A72" s="5"/>
      <c r="B72" s="5">
        <v>31</v>
      </c>
      <c r="C72" s="10" t="s">
        <v>370</v>
      </c>
      <c r="D72" s="6">
        <v>0</v>
      </c>
      <c r="E72" s="10">
        <v>50</v>
      </c>
      <c r="F72" s="88">
        <f t="shared" si="1"/>
        <v>0</v>
      </c>
      <c r="G72" s="6">
        <f>RANK(F72,$F$3:$F$43,1)</f>
        <v>1</v>
      </c>
      <c r="H72" s="6"/>
    </row>
    <row r="73" s="2" customFormat="1" spans="1:8">
      <c r="A73" s="5"/>
      <c r="B73" s="5">
        <v>32</v>
      </c>
      <c r="C73" s="10" t="s">
        <v>371</v>
      </c>
      <c r="D73" s="6">
        <v>0</v>
      </c>
      <c r="E73" s="10">
        <v>41</v>
      </c>
      <c r="F73" s="88">
        <f t="shared" si="1"/>
        <v>0</v>
      </c>
      <c r="G73" s="6">
        <f>RANK(F73,$F$3:$F$43,1)</f>
        <v>1</v>
      </c>
      <c r="H73" s="6"/>
    </row>
    <row r="74" s="2" customFormat="1" spans="1:8">
      <c r="A74" s="5"/>
      <c r="B74" s="5">
        <v>33</v>
      </c>
      <c r="C74" s="10" t="s">
        <v>372</v>
      </c>
      <c r="D74" s="6">
        <v>0</v>
      </c>
      <c r="E74" s="10">
        <v>42</v>
      </c>
      <c r="F74" s="88">
        <f t="shared" si="1"/>
        <v>0</v>
      </c>
      <c r="G74" s="6">
        <f>RANK(F74,$F$3:$F$43,1)</f>
        <v>1</v>
      </c>
      <c r="H74" s="6"/>
    </row>
    <row r="75" s="2" customFormat="1" spans="1:8">
      <c r="A75" s="5"/>
      <c r="B75" s="5">
        <v>34</v>
      </c>
      <c r="C75" s="10" t="s">
        <v>373</v>
      </c>
      <c r="D75" s="6">
        <v>0</v>
      </c>
      <c r="E75" s="10">
        <v>42</v>
      </c>
      <c r="F75" s="88">
        <f t="shared" si="1"/>
        <v>0</v>
      </c>
      <c r="G75" s="6">
        <f>RANK(F75,$F$3:$F$43,1)</f>
        <v>1</v>
      </c>
      <c r="H75" s="6"/>
    </row>
    <row r="76" s="2" customFormat="1" spans="1:8">
      <c r="A76" s="5"/>
      <c r="B76" s="5">
        <v>35</v>
      </c>
      <c r="C76" s="10" t="s">
        <v>94</v>
      </c>
      <c r="D76" s="6">
        <v>0</v>
      </c>
      <c r="E76" s="10">
        <v>39</v>
      </c>
      <c r="F76" s="88">
        <f t="shared" si="1"/>
        <v>0</v>
      </c>
      <c r="G76" s="6">
        <f>RANK(F76,$F$3:$F$43,1)</f>
        <v>1</v>
      </c>
      <c r="H76" s="6"/>
    </row>
    <row r="77" s="2" customFormat="1" spans="1:8">
      <c r="A77" s="5"/>
      <c r="B77" s="5">
        <v>36</v>
      </c>
      <c r="C77" s="10" t="s">
        <v>374</v>
      </c>
      <c r="D77" s="6">
        <v>0</v>
      </c>
      <c r="E77" s="10">
        <v>44</v>
      </c>
      <c r="F77" s="88">
        <f t="shared" si="1"/>
        <v>0</v>
      </c>
      <c r="G77" s="6">
        <f>RANK(F77,$F$3:$F$43,1)</f>
        <v>1</v>
      </c>
      <c r="H77" s="6"/>
    </row>
    <row r="78" s="2" customFormat="1" spans="1:8">
      <c r="A78" s="5"/>
      <c r="B78" s="5">
        <v>37</v>
      </c>
      <c r="C78" s="10" t="s">
        <v>375</v>
      </c>
      <c r="D78" s="6">
        <v>0</v>
      </c>
      <c r="E78" s="10">
        <v>44</v>
      </c>
      <c r="F78" s="88">
        <f t="shared" si="1"/>
        <v>0</v>
      </c>
      <c r="G78" s="6">
        <f>RANK(F78,$F$3:$F$43,1)</f>
        <v>1</v>
      </c>
      <c r="H78" s="6"/>
    </row>
    <row r="79" s="2" customFormat="1" spans="1:8">
      <c r="A79" s="5"/>
      <c r="B79" s="5">
        <v>38</v>
      </c>
      <c r="C79" s="10" t="s">
        <v>376</v>
      </c>
      <c r="D79" s="6">
        <v>0</v>
      </c>
      <c r="E79" s="10">
        <v>44</v>
      </c>
      <c r="F79" s="88">
        <f t="shared" si="1"/>
        <v>0</v>
      </c>
      <c r="G79" s="6">
        <f>RANK(F79,$F$3:$F$43,1)</f>
        <v>1</v>
      </c>
      <c r="H79" s="6"/>
    </row>
    <row r="80" s="2" customFormat="1" spans="1:8">
      <c r="A80" s="5"/>
      <c r="B80" s="5">
        <v>39</v>
      </c>
      <c r="C80" s="10" t="s">
        <v>377</v>
      </c>
      <c r="D80" s="6">
        <v>0</v>
      </c>
      <c r="E80" s="10">
        <v>46</v>
      </c>
      <c r="F80" s="88">
        <f t="shared" si="1"/>
        <v>0</v>
      </c>
      <c r="G80" s="6">
        <f>RANK(F80,$F$3:$F$43,1)</f>
        <v>1</v>
      </c>
      <c r="H80" s="6"/>
    </row>
    <row r="81" s="2" customFormat="1" spans="1:8">
      <c r="A81" s="5"/>
      <c r="B81" s="5">
        <v>40</v>
      </c>
      <c r="C81" s="10" t="s">
        <v>378</v>
      </c>
      <c r="D81" s="6">
        <v>0</v>
      </c>
      <c r="E81" s="10">
        <v>43</v>
      </c>
      <c r="F81" s="88">
        <f t="shared" si="1"/>
        <v>0</v>
      </c>
      <c r="G81" s="6">
        <f>RANK(F81,$F$3:$F$43,1)</f>
        <v>1</v>
      </c>
      <c r="H81" s="6"/>
    </row>
    <row r="82" s="2" customFormat="1" spans="1:8">
      <c r="A82" s="5"/>
      <c r="B82" s="5">
        <v>41</v>
      </c>
      <c r="C82" s="10" t="s">
        <v>128</v>
      </c>
      <c r="D82" s="6">
        <v>0</v>
      </c>
      <c r="E82" s="10">
        <v>43</v>
      </c>
      <c r="F82" s="88">
        <f t="shared" si="1"/>
        <v>0</v>
      </c>
      <c r="G82" s="6">
        <f>RANK(F82,$F$3:$F$43,1)</f>
        <v>1</v>
      </c>
      <c r="H82" s="6"/>
    </row>
    <row r="83" s="2" customFormat="1" spans="1:8">
      <c r="A83" s="5" t="s">
        <v>379</v>
      </c>
      <c r="B83" s="5">
        <v>1</v>
      </c>
      <c r="C83" s="15" t="s">
        <v>380</v>
      </c>
      <c r="D83" s="15">
        <v>0</v>
      </c>
      <c r="E83" s="15">
        <v>33</v>
      </c>
      <c r="F83" s="89" t="s">
        <v>381</v>
      </c>
      <c r="G83" s="15">
        <v>1</v>
      </c>
      <c r="H83" s="90"/>
    </row>
    <row r="84" s="2" customFormat="1" spans="1:8">
      <c r="A84" s="5"/>
      <c r="B84" s="5">
        <v>2</v>
      </c>
      <c r="C84" s="12" t="s">
        <v>147</v>
      </c>
      <c r="D84" s="12">
        <v>0</v>
      </c>
      <c r="E84" s="12">
        <v>41</v>
      </c>
      <c r="F84" s="89" t="s">
        <v>381</v>
      </c>
      <c r="G84" s="12">
        <v>1</v>
      </c>
      <c r="H84" s="90"/>
    </row>
    <row r="85" s="2" customFormat="1" spans="1:8">
      <c r="A85" s="5"/>
      <c r="B85" s="5">
        <v>3</v>
      </c>
      <c r="C85" s="15" t="s">
        <v>244</v>
      </c>
      <c r="D85" s="15">
        <v>0</v>
      </c>
      <c r="E85" s="15">
        <v>40</v>
      </c>
      <c r="F85" s="89" t="s">
        <v>381</v>
      </c>
      <c r="G85" s="15">
        <v>1</v>
      </c>
      <c r="H85" s="90"/>
    </row>
    <row r="86" s="2" customFormat="1" spans="1:8">
      <c r="A86" s="5"/>
      <c r="B86" s="5">
        <v>4</v>
      </c>
      <c r="C86" s="15" t="s">
        <v>245</v>
      </c>
      <c r="D86" s="15">
        <v>0</v>
      </c>
      <c r="E86" s="15">
        <v>42</v>
      </c>
      <c r="F86" s="91">
        <v>0</v>
      </c>
      <c r="G86" s="15">
        <v>1</v>
      </c>
      <c r="H86" s="90"/>
    </row>
    <row r="87" s="2" customFormat="1" spans="1:8">
      <c r="A87" s="5"/>
      <c r="B87" s="5">
        <v>5</v>
      </c>
      <c r="C87" s="15" t="s">
        <v>246</v>
      </c>
      <c r="D87" s="15">
        <v>0</v>
      </c>
      <c r="E87" s="15">
        <v>39</v>
      </c>
      <c r="F87" s="89" t="s">
        <v>381</v>
      </c>
      <c r="G87" s="15">
        <v>1</v>
      </c>
      <c r="H87" s="90"/>
    </row>
    <row r="88" s="2" customFormat="1" spans="1:8">
      <c r="A88" s="5"/>
      <c r="B88" s="5">
        <v>6</v>
      </c>
      <c r="C88" s="15" t="s">
        <v>247</v>
      </c>
      <c r="D88" s="15">
        <v>0</v>
      </c>
      <c r="E88" s="15">
        <v>45</v>
      </c>
      <c r="F88" s="89" t="s">
        <v>381</v>
      </c>
      <c r="G88" s="15">
        <v>1</v>
      </c>
      <c r="H88" s="90"/>
    </row>
    <row r="89" s="2" customFormat="1" spans="1:8">
      <c r="A89" s="5"/>
      <c r="B89" s="5">
        <v>7</v>
      </c>
      <c r="C89" s="15" t="s">
        <v>143</v>
      </c>
      <c r="D89" s="15">
        <v>0</v>
      </c>
      <c r="E89" s="15">
        <v>33</v>
      </c>
      <c r="F89" s="89" t="s">
        <v>381</v>
      </c>
      <c r="G89" s="15">
        <v>1</v>
      </c>
      <c r="H89" s="90"/>
    </row>
    <row r="90" s="2" customFormat="1" spans="1:8">
      <c r="A90" s="5"/>
      <c r="B90" s="5">
        <v>8</v>
      </c>
      <c r="C90" s="12" t="s">
        <v>248</v>
      </c>
      <c r="D90" s="12">
        <v>0</v>
      </c>
      <c r="E90" s="12">
        <v>35</v>
      </c>
      <c r="F90" s="89" t="s">
        <v>381</v>
      </c>
      <c r="G90" s="12">
        <v>1</v>
      </c>
      <c r="H90" s="90"/>
    </row>
    <row r="91" s="2" customFormat="1" spans="1:8">
      <c r="A91" s="5"/>
      <c r="B91" s="5">
        <v>9</v>
      </c>
      <c r="C91" s="15" t="s">
        <v>250</v>
      </c>
      <c r="D91" s="15">
        <v>0</v>
      </c>
      <c r="E91" s="15">
        <v>38</v>
      </c>
      <c r="F91" s="89" t="s">
        <v>381</v>
      </c>
      <c r="G91" s="15">
        <v>1</v>
      </c>
      <c r="H91" s="90"/>
    </row>
    <row r="92" s="2" customFormat="1" spans="1:8">
      <c r="A92" s="5"/>
      <c r="B92" s="5">
        <v>10</v>
      </c>
      <c r="C92" s="15" t="s">
        <v>249</v>
      </c>
      <c r="D92" s="15">
        <v>0</v>
      </c>
      <c r="E92" s="15">
        <v>34</v>
      </c>
      <c r="F92" s="89" t="s">
        <v>381</v>
      </c>
      <c r="G92" s="15">
        <v>1</v>
      </c>
      <c r="H92" s="90"/>
    </row>
    <row r="93" s="2" customFormat="1" spans="1:8">
      <c r="A93" s="16" t="s">
        <v>5</v>
      </c>
      <c r="B93" s="5">
        <v>1</v>
      </c>
      <c r="C93" s="17" t="s">
        <v>251</v>
      </c>
      <c r="D93" s="17">
        <v>0</v>
      </c>
      <c r="E93" s="17">
        <v>28</v>
      </c>
      <c r="F93" s="92">
        <f t="shared" ref="F93:F156" si="2">D93/E93</f>
        <v>0</v>
      </c>
      <c r="G93" s="17">
        <f>_xlfn.RANK.EQ(F93,F:F,1)</f>
        <v>1</v>
      </c>
      <c r="H93" s="17"/>
    </row>
    <row r="94" s="2" customFormat="1" spans="1:8">
      <c r="A94" s="16"/>
      <c r="B94" s="5">
        <f>B93+1</f>
        <v>2</v>
      </c>
      <c r="C94" s="17" t="s">
        <v>252</v>
      </c>
      <c r="D94" s="17">
        <v>0</v>
      </c>
      <c r="E94" s="84">
        <v>31</v>
      </c>
      <c r="F94" s="92">
        <f t="shared" si="2"/>
        <v>0</v>
      </c>
      <c r="G94" s="17">
        <f>_xlfn.RANK.EQ(F94,F:F,1)</f>
        <v>1</v>
      </c>
      <c r="H94" s="17"/>
    </row>
    <row r="95" s="2" customFormat="1" spans="1:8">
      <c r="A95" s="16"/>
      <c r="B95" s="5">
        <f t="shared" ref="B95:B134" si="3">B94+1</f>
        <v>3</v>
      </c>
      <c r="C95" s="17" t="s">
        <v>253</v>
      </c>
      <c r="D95" s="17">
        <v>0</v>
      </c>
      <c r="E95" s="84">
        <v>36</v>
      </c>
      <c r="F95" s="92">
        <f t="shared" si="2"/>
        <v>0</v>
      </c>
      <c r="G95" s="17">
        <f>_xlfn.RANK.EQ(F95,F:F,1)</f>
        <v>1</v>
      </c>
      <c r="H95" s="17"/>
    </row>
    <row r="96" s="2" customFormat="1" spans="1:8">
      <c r="A96" s="16"/>
      <c r="B96" s="5">
        <f t="shared" si="3"/>
        <v>4</v>
      </c>
      <c r="C96" s="17" t="s">
        <v>254</v>
      </c>
      <c r="D96" s="17">
        <v>0</v>
      </c>
      <c r="E96" s="84">
        <v>35</v>
      </c>
      <c r="F96" s="92">
        <f t="shared" si="2"/>
        <v>0</v>
      </c>
      <c r="G96" s="17">
        <f>_xlfn.RANK.EQ(F96,F:F,1)</f>
        <v>1</v>
      </c>
      <c r="H96" s="17"/>
    </row>
    <row r="97" s="2" customFormat="1" spans="1:8">
      <c r="A97" s="16"/>
      <c r="B97" s="5">
        <f t="shared" si="3"/>
        <v>5</v>
      </c>
      <c r="C97" s="17" t="s">
        <v>255</v>
      </c>
      <c r="D97" s="17">
        <v>0</v>
      </c>
      <c r="E97" s="84">
        <v>37</v>
      </c>
      <c r="F97" s="92">
        <f t="shared" si="2"/>
        <v>0</v>
      </c>
      <c r="G97" s="17">
        <f>_xlfn.RANK.EQ(F97,F:F,1)</f>
        <v>1</v>
      </c>
      <c r="H97" s="17"/>
    </row>
    <row r="98" s="2" customFormat="1" spans="1:8">
      <c r="A98" s="16"/>
      <c r="B98" s="5">
        <f t="shared" si="3"/>
        <v>6</v>
      </c>
      <c r="C98" s="17" t="s">
        <v>256</v>
      </c>
      <c r="D98" s="17">
        <v>0</v>
      </c>
      <c r="E98" s="17">
        <v>36</v>
      </c>
      <c r="F98" s="92">
        <f t="shared" si="2"/>
        <v>0</v>
      </c>
      <c r="G98" s="17">
        <f>_xlfn.RANK.EQ(F98,F:F,1)</f>
        <v>1</v>
      </c>
      <c r="H98" s="17"/>
    </row>
    <row r="99" s="2" customFormat="1" spans="1:8">
      <c r="A99" s="16"/>
      <c r="B99" s="5">
        <f t="shared" si="3"/>
        <v>7</v>
      </c>
      <c r="C99" s="17" t="s">
        <v>257</v>
      </c>
      <c r="D99" s="17">
        <v>0</v>
      </c>
      <c r="E99" s="17">
        <v>29</v>
      </c>
      <c r="F99" s="92">
        <f t="shared" si="2"/>
        <v>0</v>
      </c>
      <c r="G99" s="17">
        <f>_xlfn.RANK.EQ(F99,F:F,1)</f>
        <v>1</v>
      </c>
      <c r="H99" s="17"/>
    </row>
    <row r="100" s="2" customFormat="1" spans="1:8">
      <c r="A100" s="16"/>
      <c r="B100" s="5">
        <f t="shared" si="3"/>
        <v>8</v>
      </c>
      <c r="C100" s="17" t="s">
        <v>258</v>
      </c>
      <c r="D100" s="17">
        <v>0</v>
      </c>
      <c r="E100" s="17">
        <v>35</v>
      </c>
      <c r="F100" s="92">
        <f t="shared" si="2"/>
        <v>0</v>
      </c>
      <c r="G100" s="17">
        <f>_xlfn.RANK.EQ(F100,F:F,1)</f>
        <v>1</v>
      </c>
      <c r="H100" s="17"/>
    </row>
    <row r="101" s="2" customFormat="1" spans="1:8">
      <c r="A101" s="16"/>
      <c r="B101" s="5">
        <f t="shared" si="3"/>
        <v>9</v>
      </c>
      <c r="C101" s="17" t="s">
        <v>259</v>
      </c>
      <c r="D101" s="17">
        <v>0</v>
      </c>
      <c r="E101" s="17">
        <v>10</v>
      </c>
      <c r="F101" s="92">
        <f t="shared" si="2"/>
        <v>0</v>
      </c>
      <c r="G101" s="17">
        <f>_xlfn.RANK.EQ(F101,F:F,1)</f>
        <v>1</v>
      </c>
      <c r="H101" s="17"/>
    </row>
    <row r="102" s="2" customFormat="1" spans="1:8">
      <c r="A102" s="16"/>
      <c r="B102" s="5">
        <f t="shared" si="3"/>
        <v>10</v>
      </c>
      <c r="C102" s="17" t="s">
        <v>260</v>
      </c>
      <c r="D102" s="17">
        <v>0</v>
      </c>
      <c r="E102" s="17">
        <v>10</v>
      </c>
      <c r="F102" s="92">
        <f t="shared" si="2"/>
        <v>0</v>
      </c>
      <c r="G102" s="17">
        <f>_xlfn.RANK.EQ(F102,F:F,1)</f>
        <v>1</v>
      </c>
      <c r="H102" s="17"/>
    </row>
    <row r="103" s="2" customFormat="1" spans="1:8">
      <c r="A103" s="16"/>
      <c r="B103" s="5">
        <f t="shared" si="3"/>
        <v>11</v>
      </c>
      <c r="C103" s="17" t="s">
        <v>261</v>
      </c>
      <c r="D103" s="17">
        <v>0</v>
      </c>
      <c r="E103" s="17">
        <v>9</v>
      </c>
      <c r="F103" s="92">
        <f t="shared" si="2"/>
        <v>0</v>
      </c>
      <c r="G103" s="17">
        <f>_xlfn.RANK.EQ(F103,F:F,1)</f>
        <v>1</v>
      </c>
      <c r="H103" s="17"/>
    </row>
    <row r="104" s="2" customFormat="1" spans="1:8">
      <c r="A104" s="16"/>
      <c r="B104" s="5">
        <f t="shared" si="3"/>
        <v>12</v>
      </c>
      <c r="C104" s="17" t="s">
        <v>154</v>
      </c>
      <c r="D104" s="17">
        <v>0</v>
      </c>
      <c r="E104" s="17">
        <v>41</v>
      </c>
      <c r="F104" s="92">
        <f t="shared" si="2"/>
        <v>0</v>
      </c>
      <c r="G104" s="17">
        <f>_xlfn.RANK.EQ(F104,F:F,1)</f>
        <v>1</v>
      </c>
      <c r="H104" s="17"/>
    </row>
    <row r="105" s="2" customFormat="1" spans="1:8">
      <c r="A105" s="16"/>
      <c r="B105" s="5">
        <f t="shared" si="3"/>
        <v>13</v>
      </c>
      <c r="C105" s="17" t="s">
        <v>262</v>
      </c>
      <c r="D105" s="17">
        <v>0</v>
      </c>
      <c r="E105" s="17">
        <v>38</v>
      </c>
      <c r="F105" s="92">
        <f t="shared" si="2"/>
        <v>0</v>
      </c>
      <c r="G105" s="17">
        <f>_xlfn.RANK.EQ(F105,F:F,1)</f>
        <v>1</v>
      </c>
      <c r="H105" s="17"/>
    </row>
    <row r="106" s="2" customFormat="1" spans="1:8">
      <c r="A106" s="16"/>
      <c r="B106" s="5">
        <f t="shared" si="3"/>
        <v>14</v>
      </c>
      <c r="C106" s="17" t="s">
        <v>263</v>
      </c>
      <c r="D106" s="17">
        <v>0</v>
      </c>
      <c r="E106" s="17">
        <v>29</v>
      </c>
      <c r="F106" s="92">
        <f t="shared" si="2"/>
        <v>0</v>
      </c>
      <c r="G106" s="17">
        <f>_xlfn.RANK.EQ(F106,F:F,1)</f>
        <v>1</v>
      </c>
      <c r="H106" s="17"/>
    </row>
    <row r="107" s="2" customFormat="1" spans="1:8">
      <c r="A107" s="16"/>
      <c r="B107" s="5">
        <f t="shared" si="3"/>
        <v>15</v>
      </c>
      <c r="C107" s="17" t="s">
        <v>264</v>
      </c>
      <c r="D107" s="17">
        <v>0</v>
      </c>
      <c r="E107" s="17">
        <v>37</v>
      </c>
      <c r="F107" s="92">
        <f t="shared" si="2"/>
        <v>0</v>
      </c>
      <c r="G107" s="17">
        <f>_xlfn.RANK.EQ(F107,F:F,1)</f>
        <v>1</v>
      </c>
      <c r="H107" s="17"/>
    </row>
    <row r="108" s="2" customFormat="1" spans="1:8">
      <c r="A108" s="16"/>
      <c r="B108" s="5">
        <f t="shared" si="3"/>
        <v>16</v>
      </c>
      <c r="C108" s="17" t="s">
        <v>265</v>
      </c>
      <c r="D108" s="17">
        <v>0</v>
      </c>
      <c r="E108" s="17">
        <v>36</v>
      </c>
      <c r="F108" s="92">
        <f t="shared" si="2"/>
        <v>0</v>
      </c>
      <c r="G108" s="17">
        <f>_xlfn.RANK.EQ(F108,F:F,1)</f>
        <v>1</v>
      </c>
      <c r="H108" s="17"/>
    </row>
    <row r="109" s="2" customFormat="1" spans="1:8">
      <c r="A109" s="16"/>
      <c r="B109" s="5">
        <f t="shared" si="3"/>
        <v>17</v>
      </c>
      <c r="C109" s="17" t="s">
        <v>266</v>
      </c>
      <c r="D109" s="17">
        <v>0</v>
      </c>
      <c r="E109" s="17">
        <v>29</v>
      </c>
      <c r="F109" s="92">
        <f t="shared" si="2"/>
        <v>0</v>
      </c>
      <c r="G109" s="17">
        <f>_xlfn.RANK.EQ(F109,F:F,1)</f>
        <v>1</v>
      </c>
      <c r="H109" s="17"/>
    </row>
    <row r="110" s="2" customFormat="1" spans="1:8">
      <c r="A110" s="16"/>
      <c r="B110" s="5">
        <f t="shared" si="3"/>
        <v>18</v>
      </c>
      <c r="C110" s="17" t="s">
        <v>267</v>
      </c>
      <c r="D110" s="17">
        <v>0</v>
      </c>
      <c r="E110" s="17">
        <v>34</v>
      </c>
      <c r="F110" s="92">
        <f t="shared" si="2"/>
        <v>0</v>
      </c>
      <c r="G110" s="17">
        <f>_xlfn.RANK.EQ(F110,F:F,1)</f>
        <v>1</v>
      </c>
      <c r="H110" s="17"/>
    </row>
    <row r="111" s="2" customFormat="1" spans="1:8">
      <c r="A111" s="16"/>
      <c r="B111" s="5">
        <f t="shared" si="3"/>
        <v>19</v>
      </c>
      <c r="C111" s="17" t="s">
        <v>268</v>
      </c>
      <c r="D111" s="17">
        <v>0</v>
      </c>
      <c r="E111" s="17">
        <v>42</v>
      </c>
      <c r="F111" s="92">
        <f t="shared" si="2"/>
        <v>0</v>
      </c>
      <c r="G111" s="17">
        <f>_xlfn.RANK.EQ(F111,F:F,1)</f>
        <v>1</v>
      </c>
      <c r="H111" s="17"/>
    </row>
    <row r="112" s="2" customFormat="1" spans="1:8">
      <c r="A112" s="16"/>
      <c r="B112" s="5">
        <f t="shared" si="3"/>
        <v>20</v>
      </c>
      <c r="C112" s="17" t="s">
        <v>269</v>
      </c>
      <c r="D112" s="17">
        <v>0</v>
      </c>
      <c r="E112" s="17">
        <v>42</v>
      </c>
      <c r="F112" s="92">
        <f t="shared" si="2"/>
        <v>0</v>
      </c>
      <c r="G112" s="17">
        <f>_xlfn.RANK.EQ(F112,F:F,1)</f>
        <v>1</v>
      </c>
      <c r="H112" s="17"/>
    </row>
    <row r="113" s="2" customFormat="1" spans="1:8">
      <c r="A113" s="16"/>
      <c r="B113" s="5">
        <f t="shared" si="3"/>
        <v>21</v>
      </c>
      <c r="C113" s="17" t="s">
        <v>270</v>
      </c>
      <c r="D113" s="17">
        <v>0</v>
      </c>
      <c r="E113" s="17">
        <v>45</v>
      </c>
      <c r="F113" s="92">
        <f t="shared" si="2"/>
        <v>0</v>
      </c>
      <c r="G113" s="17">
        <f>_xlfn.RANK.EQ(F113,F:F,1)</f>
        <v>1</v>
      </c>
      <c r="H113" s="17"/>
    </row>
    <row r="114" s="2" customFormat="1" spans="1:8">
      <c r="A114" s="16"/>
      <c r="B114" s="5">
        <f t="shared" si="3"/>
        <v>22</v>
      </c>
      <c r="C114" s="17" t="s">
        <v>271</v>
      </c>
      <c r="D114" s="17">
        <v>0</v>
      </c>
      <c r="E114" s="17">
        <v>44</v>
      </c>
      <c r="F114" s="92">
        <f t="shared" si="2"/>
        <v>0</v>
      </c>
      <c r="G114" s="17">
        <f>_xlfn.RANK.EQ(F114,F:F,1)</f>
        <v>1</v>
      </c>
      <c r="H114" s="17"/>
    </row>
    <row r="115" s="2" customFormat="1" spans="1:8">
      <c r="A115" s="16"/>
      <c r="B115" s="5">
        <f t="shared" si="3"/>
        <v>23</v>
      </c>
      <c r="C115" s="17" t="s">
        <v>272</v>
      </c>
      <c r="D115" s="17">
        <v>0</v>
      </c>
      <c r="E115" s="17">
        <v>40</v>
      </c>
      <c r="F115" s="92">
        <f t="shared" si="2"/>
        <v>0</v>
      </c>
      <c r="G115" s="17">
        <f>_xlfn.RANK.EQ(F115,F:F,1)</f>
        <v>1</v>
      </c>
      <c r="H115" s="17"/>
    </row>
    <row r="116" s="2" customFormat="1" spans="1:8">
      <c r="A116" s="16"/>
      <c r="B116" s="5">
        <f t="shared" si="3"/>
        <v>24</v>
      </c>
      <c r="C116" s="17" t="s">
        <v>273</v>
      </c>
      <c r="D116" s="17">
        <v>0</v>
      </c>
      <c r="E116" s="17">
        <v>40</v>
      </c>
      <c r="F116" s="92">
        <f t="shared" si="2"/>
        <v>0</v>
      </c>
      <c r="G116" s="17">
        <f>_xlfn.RANK.EQ(F116,F:F,1)</f>
        <v>1</v>
      </c>
      <c r="H116" s="17"/>
    </row>
    <row r="117" s="2" customFormat="1" spans="1:8">
      <c r="A117" s="16"/>
      <c r="B117" s="5">
        <f t="shared" si="3"/>
        <v>25</v>
      </c>
      <c r="C117" s="17" t="s">
        <v>274</v>
      </c>
      <c r="D117" s="17">
        <v>0</v>
      </c>
      <c r="E117" s="17">
        <v>40</v>
      </c>
      <c r="F117" s="92">
        <f t="shared" si="2"/>
        <v>0</v>
      </c>
      <c r="G117" s="17">
        <f>_xlfn.RANK.EQ(F117,F:F,1)</f>
        <v>1</v>
      </c>
      <c r="H117" s="17"/>
    </row>
    <row r="118" s="2" customFormat="1" spans="1:8">
      <c r="A118" s="16"/>
      <c r="B118" s="5">
        <f t="shared" si="3"/>
        <v>26</v>
      </c>
      <c r="C118" s="17" t="s">
        <v>275</v>
      </c>
      <c r="D118" s="17">
        <v>0</v>
      </c>
      <c r="E118" s="17">
        <v>40</v>
      </c>
      <c r="F118" s="92">
        <f t="shared" si="2"/>
        <v>0</v>
      </c>
      <c r="G118" s="17">
        <f>_xlfn.RANK.EQ(F118,F:F,1)</f>
        <v>1</v>
      </c>
      <c r="H118" s="17"/>
    </row>
    <row r="119" s="2" customFormat="1" spans="1:8">
      <c r="A119" s="16"/>
      <c r="B119" s="5">
        <f t="shared" si="3"/>
        <v>27</v>
      </c>
      <c r="C119" s="17" t="s">
        <v>276</v>
      </c>
      <c r="D119" s="17">
        <v>0</v>
      </c>
      <c r="E119" s="17">
        <v>40</v>
      </c>
      <c r="F119" s="92">
        <f t="shared" si="2"/>
        <v>0</v>
      </c>
      <c r="G119" s="17">
        <f>_xlfn.RANK.EQ(F119,F:F,1)</f>
        <v>1</v>
      </c>
      <c r="H119" s="17"/>
    </row>
    <row r="120" s="2" customFormat="1" spans="1:8">
      <c r="A120" s="16"/>
      <c r="B120" s="5">
        <f t="shared" si="3"/>
        <v>28</v>
      </c>
      <c r="C120" s="17" t="s">
        <v>277</v>
      </c>
      <c r="D120" s="17">
        <v>0</v>
      </c>
      <c r="E120" s="17">
        <v>45</v>
      </c>
      <c r="F120" s="92">
        <f t="shared" si="2"/>
        <v>0</v>
      </c>
      <c r="G120" s="17">
        <f>_xlfn.RANK.EQ(F120,F:F,1)</f>
        <v>1</v>
      </c>
      <c r="H120" s="17"/>
    </row>
    <row r="121" s="2" customFormat="1" spans="1:8">
      <c r="A121" s="16"/>
      <c r="B121" s="5">
        <f t="shared" si="3"/>
        <v>29</v>
      </c>
      <c r="C121" s="17" t="s">
        <v>278</v>
      </c>
      <c r="D121" s="17">
        <v>0</v>
      </c>
      <c r="E121" s="17">
        <v>51</v>
      </c>
      <c r="F121" s="92">
        <f t="shared" si="2"/>
        <v>0</v>
      </c>
      <c r="G121" s="17">
        <f>_xlfn.RANK.EQ(F121,F:F,1)</f>
        <v>1</v>
      </c>
      <c r="H121" s="17"/>
    </row>
    <row r="122" s="2" customFormat="1" spans="1:8">
      <c r="A122" s="16"/>
      <c r="B122" s="5">
        <f t="shared" si="3"/>
        <v>30</v>
      </c>
      <c r="C122" s="17" t="s">
        <v>279</v>
      </c>
      <c r="D122" s="17">
        <v>0</v>
      </c>
      <c r="E122" s="17">
        <v>51</v>
      </c>
      <c r="F122" s="92">
        <f t="shared" si="2"/>
        <v>0</v>
      </c>
      <c r="G122" s="17">
        <f>_xlfn.RANK.EQ(F122,F:F,1)</f>
        <v>1</v>
      </c>
      <c r="H122" s="17"/>
    </row>
    <row r="123" s="2" customFormat="1" spans="1:8">
      <c r="A123" s="16"/>
      <c r="B123" s="5">
        <f t="shared" si="3"/>
        <v>31</v>
      </c>
      <c r="C123" s="17" t="s">
        <v>156</v>
      </c>
      <c r="D123" s="17">
        <v>0</v>
      </c>
      <c r="E123" s="17">
        <v>35</v>
      </c>
      <c r="F123" s="92">
        <f t="shared" si="2"/>
        <v>0</v>
      </c>
      <c r="G123" s="17">
        <f>_xlfn.RANK.EQ(F123,F:F,1)</f>
        <v>1</v>
      </c>
      <c r="H123" s="17"/>
    </row>
    <row r="124" s="2" customFormat="1" spans="1:8">
      <c r="A124" s="16"/>
      <c r="B124" s="5">
        <f t="shared" ref="B124:B133" si="4">B123+1</f>
        <v>32</v>
      </c>
      <c r="C124" s="17" t="s">
        <v>280</v>
      </c>
      <c r="D124" s="17">
        <v>0</v>
      </c>
      <c r="E124" s="17">
        <v>40</v>
      </c>
      <c r="F124" s="92">
        <f t="shared" si="2"/>
        <v>0</v>
      </c>
      <c r="G124" s="17">
        <f>_xlfn.RANK.EQ(F124,F:F,1)</f>
        <v>1</v>
      </c>
      <c r="H124" s="17"/>
    </row>
    <row r="125" s="2" customFormat="1" spans="1:8">
      <c r="A125" s="16"/>
      <c r="B125" s="5">
        <f t="shared" si="4"/>
        <v>33</v>
      </c>
      <c r="C125" s="17" t="s">
        <v>281</v>
      </c>
      <c r="D125" s="17">
        <v>0</v>
      </c>
      <c r="E125" s="17">
        <v>40</v>
      </c>
      <c r="F125" s="92">
        <f t="shared" si="2"/>
        <v>0</v>
      </c>
      <c r="G125" s="17">
        <f>_xlfn.RANK.EQ(F125,F:F,1)</f>
        <v>1</v>
      </c>
      <c r="H125" s="17"/>
    </row>
    <row r="126" s="2" customFormat="1" spans="1:8">
      <c r="A126" s="16"/>
      <c r="B126" s="5">
        <f t="shared" si="4"/>
        <v>34</v>
      </c>
      <c r="C126" s="17" t="s">
        <v>282</v>
      </c>
      <c r="D126" s="17">
        <v>0</v>
      </c>
      <c r="E126" s="17">
        <v>40</v>
      </c>
      <c r="F126" s="92">
        <f t="shared" si="2"/>
        <v>0</v>
      </c>
      <c r="G126" s="17">
        <f>_xlfn.RANK.EQ(F126,F:F,1)</f>
        <v>1</v>
      </c>
      <c r="H126" s="17"/>
    </row>
    <row r="127" s="2" customFormat="1" spans="1:8">
      <c r="A127" s="16"/>
      <c r="B127" s="5">
        <f t="shared" si="4"/>
        <v>35</v>
      </c>
      <c r="C127" s="17" t="s">
        <v>283</v>
      </c>
      <c r="D127" s="17">
        <v>0</v>
      </c>
      <c r="E127" s="17">
        <v>40</v>
      </c>
      <c r="F127" s="92">
        <f t="shared" si="2"/>
        <v>0</v>
      </c>
      <c r="G127" s="17">
        <f>_xlfn.RANK.EQ(F127,F:F,1)</f>
        <v>1</v>
      </c>
      <c r="H127" s="17"/>
    </row>
    <row r="128" s="2" customFormat="1" spans="1:8">
      <c r="A128" s="16"/>
      <c r="B128" s="5">
        <f t="shared" si="4"/>
        <v>36</v>
      </c>
      <c r="C128" s="17" t="s">
        <v>284</v>
      </c>
      <c r="D128" s="17">
        <v>0</v>
      </c>
      <c r="E128" s="17">
        <v>45</v>
      </c>
      <c r="F128" s="92">
        <f t="shared" si="2"/>
        <v>0</v>
      </c>
      <c r="G128" s="17">
        <f>_xlfn.RANK.EQ(F128,F:F,1)</f>
        <v>1</v>
      </c>
      <c r="H128" s="17"/>
    </row>
    <row r="129" s="2" customFormat="1" spans="1:8">
      <c r="A129" s="16"/>
      <c r="B129" s="5">
        <f t="shared" si="4"/>
        <v>37</v>
      </c>
      <c r="C129" s="17" t="s">
        <v>285</v>
      </c>
      <c r="D129" s="17">
        <v>0</v>
      </c>
      <c r="E129" s="17">
        <v>40</v>
      </c>
      <c r="F129" s="92">
        <f t="shared" si="2"/>
        <v>0</v>
      </c>
      <c r="G129" s="17">
        <f>_xlfn.RANK.EQ(F129,F:F,1)</f>
        <v>1</v>
      </c>
      <c r="H129" s="17"/>
    </row>
    <row r="130" s="2" customFormat="1" spans="1:8">
      <c r="A130" s="16"/>
      <c r="B130" s="5">
        <f t="shared" si="4"/>
        <v>38</v>
      </c>
      <c r="C130" s="17" t="s">
        <v>286</v>
      </c>
      <c r="D130" s="17">
        <v>0</v>
      </c>
      <c r="E130" s="17">
        <v>40</v>
      </c>
      <c r="F130" s="92">
        <f t="shared" si="2"/>
        <v>0</v>
      </c>
      <c r="G130" s="17">
        <f>_xlfn.RANK.EQ(F130,F:F,1)</f>
        <v>1</v>
      </c>
      <c r="H130" s="17"/>
    </row>
    <row r="131" s="2" customFormat="1" spans="1:8">
      <c r="A131" s="16"/>
      <c r="B131" s="5">
        <f t="shared" si="4"/>
        <v>39</v>
      </c>
      <c r="C131" s="17" t="s">
        <v>287</v>
      </c>
      <c r="D131" s="17">
        <v>0</v>
      </c>
      <c r="E131" s="17">
        <v>41</v>
      </c>
      <c r="F131" s="92">
        <f t="shared" si="2"/>
        <v>0</v>
      </c>
      <c r="G131" s="17">
        <f>_xlfn.RANK.EQ(F131,F:F,1)</f>
        <v>1</v>
      </c>
      <c r="H131" s="17"/>
    </row>
    <row r="132" s="2" customFormat="1" spans="1:8">
      <c r="A132" s="16"/>
      <c r="B132" s="5">
        <f t="shared" si="4"/>
        <v>40</v>
      </c>
      <c r="C132" s="17" t="s">
        <v>288</v>
      </c>
      <c r="D132" s="17">
        <v>0</v>
      </c>
      <c r="E132" s="17">
        <v>41</v>
      </c>
      <c r="F132" s="92">
        <f t="shared" si="2"/>
        <v>0</v>
      </c>
      <c r="G132" s="17">
        <f>_xlfn.RANK.EQ(F132,F:F,1)</f>
        <v>1</v>
      </c>
      <c r="H132" s="17"/>
    </row>
    <row r="133" s="2" customFormat="1" spans="1:8">
      <c r="A133" s="16"/>
      <c r="B133" s="5">
        <f t="shared" si="4"/>
        <v>41</v>
      </c>
      <c r="C133" s="17" t="s">
        <v>289</v>
      </c>
      <c r="D133" s="17">
        <v>0</v>
      </c>
      <c r="E133" s="17">
        <v>40</v>
      </c>
      <c r="F133" s="92">
        <f t="shared" si="2"/>
        <v>0</v>
      </c>
      <c r="G133" s="17">
        <f>_xlfn.RANK.EQ(F133,F:F,1)</f>
        <v>1</v>
      </c>
      <c r="H133" s="17"/>
    </row>
    <row r="134" s="2" customFormat="1" spans="1:8">
      <c r="A134" s="5" t="s">
        <v>6</v>
      </c>
      <c r="B134" s="5">
        <v>1</v>
      </c>
      <c r="C134" s="19" t="s">
        <v>290</v>
      </c>
      <c r="D134" s="15">
        <v>0</v>
      </c>
      <c r="E134" s="15">
        <v>50</v>
      </c>
      <c r="F134" s="93">
        <f t="shared" si="2"/>
        <v>0</v>
      </c>
      <c r="G134" s="15">
        <f>RANK(F134,$F$3:$F$33,1)</f>
        <v>1</v>
      </c>
      <c r="H134" s="15"/>
    </row>
    <row r="135" s="2" customFormat="1" spans="1:8">
      <c r="A135" s="5"/>
      <c r="B135" s="5">
        <v>2</v>
      </c>
      <c r="C135" s="19" t="s">
        <v>291</v>
      </c>
      <c r="D135" s="15">
        <v>0</v>
      </c>
      <c r="E135" s="15">
        <v>50</v>
      </c>
      <c r="F135" s="93">
        <f t="shared" si="2"/>
        <v>0</v>
      </c>
      <c r="G135" s="15">
        <f>RANK(F135,$F$3:$F$33,1)</f>
        <v>1</v>
      </c>
      <c r="H135" s="15"/>
    </row>
    <row r="136" s="2" customFormat="1" spans="1:8">
      <c r="A136" s="5"/>
      <c r="B136" s="5">
        <v>3</v>
      </c>
      <c r="C136" s="19" t="s">
        <v>292</v>
      </c>
      <c r="D136" s="15">
        <v>0</v>
      </c>
      <c r="E136" s="15">
        <v>49</v>
      </c>
      <c r="F136" s="93">
        <f t="shared" si="2"/>
        <v>0</v>
      </c>
      <c r="G136" s="15">
        <f>RANK(F136,$F$3:$F$33,1)</f>
        <v>1</v>
      </c>
      <c r="H136" s="15"/>
    </row>
    <row r="137" s="2" customFormat="1" spans="1:8">
      <c r="A137" s="5"/>
      <c r="B137" s="5">
        <v>4</v>
      </c>
      <c r="C137" s="19" t="s">
        <v>293</v>
      </c>
      <c r="D137" s="15">
        <v>0</v>
      </c>
      <c r="E137" s="15">
        <v>49</v>
      </c>
      <c r="F137" s="93">
        <f t="shared" si="2"/>
        <v>0</v>
      </c>
      <c r="G137" s="15">
        <f>RANK(F137,$F$3:$F$33,1)</f>
        <v>1</v>
      </c>
      <c r="H137" s="15"/>
    </row>
    <row r="138" s="2" customFormat="1" spans="1:8">
      <c r="A138" s="5"/>
      <c r="B138" s="5">
        <v>5</v>
      </c>
      <c r="C138" s="19" t="s">
        <v>294</v>
      </c>
      <c r="D138" s="15">
        <v>0</v>
      </c>
      <c r="E138" s="15">
        <v>49</v>
      </c>
      <c r="F138" s="93">
        <f t="shared" si="2"/>
        <v>0</v>
      </c>
      <c r="G138" s="15">
        <f>RANK(F138,$F$3:$F$33,1)</f>
        <v>1</v>
      </c>
      <c r="H138" s="15"/>
    </row>
    <row r="139" s="2" customFormat="1" spans="1:8">
      <c r="A139" s="5"/>
      <c r="B139" s="5">
        <v>6</v>
      </c>
      <c r="C139" s="19" t="s">
        <v>295</v>
      </c>
      <c r="D139" s="15">
        <v>0</v>
      </c>
      <c r="E139" s="15">
        <v>33</v>
      </c>
      <c r="F139" s="93">
        <f t="shared" si="2"/>
        <v>0</v>
      </c>
      <c r="G139" s="15">
        <f>RANK(F139,$F$3:$F$33,1)</f>
        <v>1</v>
      </c>
      <c r="H139" s="15"/>
    </row>
    <row r="140" s="2" customFormat="1" spans="1:8">
      <c r="A140" s="5"/>
      <c r="B140" s="5">
        <v>7</v>
      </c>
      <c r="C140" s="19" t="s">
        <v>296</v>
      </c>
      <c r="D140" s="15">
        <v>0</v>
      </c>
      <c r="E140" s="15">
        <v>35</v>
      </c>
      <c r="F140" s="93">
        <f t="shared" si="2"/>
        <v>0</v>
      </c>
      <c r="G140" s="15">
        <f>RANK(F140,$F$3:$F$33,1)</f>
        <v>1</v>
      </c>
      <c r="H140" s="15"/>
    </row>
    <row r="141" s="2" customFormat="1" spans="1:8">
      <c r="A141" s="5"/>
      <c r="B141" s="5">
        <v>8</v>
      </c>
      <c r="C141" s="19" t="s">
        <v>297</v>
      </c>
      <c r="D141" s="15">
        <v>0</v>
      </c>
      <c r="E141" s="15">
        <v>30</v>
      </c>
      <c r="F141" s="93">
        <f t="shared" si="2"/>
        <v>0</v>
      </c>
      <c r="G141" s="15">
        <f>RANK(F141,$F$3:$F$33,1)</f>
        <v>1</v>
      </c>
      <c r="H141" s="15"/>
    </row>
    <row r="142" s="2" customFormat="1" spans="1:8">
      <c r="A142" s="5"/>
      <c r="B142" s="5">
        <v>9</v>
      </c>
      <c r="C142" s="19" t="s">
        <v>298</v>
      </c>
      <c r="D142" s="15">
        <v>0</v>
      </c>
      <c r="E142" s="15">
        <v>39</v>
      </c>
      <c r="F142" s="93">
        <f t="shared" si="2"/>
        <v>0</v>
      </c>
      <c r="G142" s="15">
        <f>RANK(F142,$F$3:$F$33,1)</f>
        <v>1</v>
      </c>
      <c r="H142" s="15"/>
    </row>
    <row r="143" s="2" customFormat="1" spans="1:8">
      <c r="A143" s="5"/>
      <c r="B143" s="5">
        <v>10</v>
      </c>
      <c r="C143" s="19" t="s">
        <v>299</v>
      </c>
      <c r="D143" s="15">
        <v>0</v>
      </c>
      <c r="E143" s="15">
        <v>27</v>
      </c>
      <c r="F143" s="93">
        <f t="shared" si="2"/>
        <v>0</v>
      </c>
      <c r="G143" s="15">
        <f>RANK(F143,$F$3:$F$33,1)</f>
        <v>1</v>
      </c>
      <c r="H143" s="15"/>
    </row>
    <row r="144" s="2" customFormat="1" spans="1:8">
      <c r="A144" s="5"/>
      <c r="B144" s="5">
        <v>11</v>
      </c>
      <c r="C144" s="19" t="s">
        <v>300</v>
      </c>
      <c r="D144" s="15">
        <v>0</v>
      </c>
      <c r="E144" s="15">
        <v>34</v>
      </c>
      <c r="F144" s="93">
        <f t="shared" si="2"/>
        <v>0</v>
      </c>
      <c r="G144" s="15">
        <f>RANK(F144,$F$3:$F$33,1)</f>
        <v>1</v>
      </c>
      <c r="H144" s="15"/>
    </row>
    <row r="145" s="2" customFormat="1" spans="1:8">
      <c r="A145" s="5"/>
      <c r="B145" s="5">
        <v>12</v>
      </c>
      <c r="C145" s="19" t="s">
        <v>301</v>
      </c>
      <c r="D145" s="15">
        <v>0</v>
      </c>
      <c r="E145" s="15">
        <v>34</v>
      </c>
      <c r="F145" s="93">
        <f t="shared" si="2"/>
        <v>0</v>
      </c>
      <c r="G145" s="15">
        <f>RANK(F145,$F$3:$F$33,1)</f>
        <v>1</v>
      </c>
      <c r="H145" s="15"/>
    </row>
    <row r="146" s="2" customFormat="1" spans="1:8">
      <c r="A146" s="5"/>
      <c r="B146" s="5">
        <v>13</v>
      </c>
      <c r="C146" s="19" t="s">
        <v>302</v>
      </c>
      <c r="D146" s="15">
        <v>0</v>
      </c>
      <c r="E146" s="15">
        <v>34</v>
      </c>
      <c r="F146" s="93">
        <f t="shared" si="2"/>
        <v>0</v>
      </c>
      <c r="G146" s="15">
        <f>RANK(F146,$F$3:$F$33,1)</f>
        <v>1</v>
      </c>
      <c r="H146" s="15"/>
    </row>
    <row r="147" s="2" customFormat="1" spans="1:8">
      <c r="A147" s="5"/>
      <c r="B147" s="5">
        <v>14</v>
      </c>
      <c r="C147" s="19" t="s">
        <v>303</v>
      </c>
      <c r="D147" s="15">
        <v>0</v>
      </c>
      <c r="E147" s="15">
        <v>33</v>
      </c>
      <c r="F147" s="93">
        <f t="shared" si="2"/>
        <v>0</v>
      </c>
      <c r="G147" s="15">
        <f>RANK(F147,$F$3:$F$33,1)</f>
        <v>1</v>
      </c>
      <c r="H147" s="15"/>
    </row>
    <row r="148" s="2" customFormat="1" spans="1:8">
      <c r="A148" s="5"/>
      <c r="B148" s="5">
        <v>15</v>
      </c>
      <c r="C148" s="19" t="s">
        <v>304</v>
      </c>
      <c r="D148" s="15">
        <v>0</v>
      </c>
      <c r="E148" s="15">
        <v>45</v>
      </c>
      <c r="F148" s="93">
        <f t="shared" si="2"/>
        <v>0</v>
      </c>
      <c r="G148" s="15">
        <f>RANK(F148,$F$3:$F$33,1)</f>
        <v>1</v>
      </c>
      <c r="H148" s="15"/>
    </row>
    <row r="149" s="2" customFormat="1" spans="1:8">
      <c r="A149" s="5"/>
      <c r="B149" s="5">
        <v>16</v>
      </c>
      <c r="C149" s="19" t="s">
        <v>305</v>
      </c>
      <c r="D149" s="15">
        <v>0</v>
      </c>
      <c r="E149" s="15">
        <v>45</v>
      </c>
      <c r="F149" s="93">
        <f t="shared" si="2"/>
        <v>0</v>
      </c>
      <c r="G149" s="15">
        <f>RANK(F149,$F$3:$F$33,1)</f>
        <v>1</v>
      </c>
      <c r="H149" s="15"/>
    </row>
    <row r="150" s="2" customFormat="1" spans="1:8">
      <c r="A150" s="5"/>
      <c r="B150" s="5">
        <v>17</v>
      </c>
      <c r="C150" s="19" t="s">
        <v>306</v>
      </c>
      <c r="D150" s="15">
        <v>0</v>
      </c>
      <c r="E150" s="15">
        <v>35</v>
      </c>
      <c r="F150" s="93">
        <f t="shared" si="2"/>
        <v>0</v>
      </c>
      <c r="G150" s="15">
        <f>RANK(F150,$F$3:$F$33,1)</f>
        <v>1</v>
      </c>
      <c r="H150" s="15"/>
    </row>
    <row r="151" s="2" customFormat="1" spans="1:8">
      <c r="A151" s="5"/>
      <c r="B151" s="5">
        <v>18</v>
      </c>
      <c r="C151" s="19" t="s">
        <v>307</v>
      </c>
      <c r="D151" s="15">
        <v>0</v>
      </c>
      <c r="E151" s="15">
        <v>35</v>
      </c>
      <c r="F151" s="93">
        <f t="shared" si="2"/>
        <v>0</v>
      </c>
      <c r="G151" s="15">
        <f>RANK(F151,$F$3:$F$33,1)</f>
        <v>1</v>
      </c>
      <c r="H151" s="15"/>
    </row>
    <row r="152" s="2" customFormat="1" spans="1:8">
      <c r="A152" s="5"/>
      <c r="B152" s="5">
        <v>19</v>
      </c>
      <c r="C152" s="19" t="s">
        <v>308</v>
      </c>
      <c r="D152" s="15">
        <v>0</v>
      </c>
      <c r="E152" s="15">
        <v>35</v>
      </c>
      <c r="F152" s="93">
        <f t="shared" si="2"/>
        <v>0</v>
      </c>
      <c r="G152" s="15">
        <f>RANK(F152,$F$3:$F$33,1)</f>
        <v>1</v>
      </c>
      <c r="H152" s="15"/>
    </row>
    <row r="153" s="2" customFormat="1" spans="1:8">
      <c r="A153" s="5"/>
      <c r="B153" s="5">
        <v>20</v>
      </c>
      <c r="C153" s="94" t="s">
        <v>309</v>
      </c>
      <c r="D153" s="15">
        <v>0</v>
      </c>
      <c r="E153" s="12">
        <v>30</v>
      </c>
      <c r="F153" s="93">
        <f t="shared" si="2"/>
        <v>0</v>
      </c>
      <c r="G153" s="15">
        <f>RANK(F153,$F$3:$F$33,1)</f>
        <v>1</v>
      </c>
      <c r="H153" s="15"/>
    </row>
    <row r="154" s="2" customFormat="1" spans="1:8">
      <c r="A154" s="5"/>
      <c r="B154" s="5">
        <v>21</v>
      </c>
      <c r="C154" s="94" t="s">
        <v>310</v>
      </c>
      <c r="D154" s="15">
        <v>0</v>
      </c>
      <c r="E154" s="12">
        <v>30</v>
      </c>
      <c r="F154" s="93">
        <f t="shared" si="2"/>
        <v>0</v>
      </c>
      <c r="G154" s="15">
        <f>RANK(F154,$F$3:$F$33,1)</f>
        <v>1</v>
      </c>
      <c r="H154" s="15"/>
    </row>
    <row r="155" s="2" customFormat="1" spans="1:8">
      <c r="A155" s="5"/>
      <c r="B155" s="5">
        <v>22</v>
      </c>
      <c r="C155" s="94" t="s">
        <v>311</v>
      </c>
      <c r="D155" s="15">
        <v>0</v>
      </c>
      <c r="E155" s="12">
        <v>30</v>
      </c>
      <c r="F155" s="93">
        <f t="shared" si="2"/>
        <v>0</v>
      </c>
      <c r="G155" s="15">
        <f>RANK(F155,$F$3:$F$33,1)</f>
        <v>1</v>
      </c>
      <c r="H155" s="15"/>
    </row>
    <row r="156" s="2" customFormat="1" spans="1:8">
      <c r="A156" s="5"/>
      <c r="B156" s="5">
        <v>23</v>
      </c>
      <c r="C156" s="94" t="s">
        <v>312</v>
      </c>
      <c r="D156" s="15">
        <v>0</v>
      </c>
      <c r="E156" s="12">
        <v>30</v>
      </c>
      <c r="F156" s="93">
        <f t="shared" si="2"/>
        <v>0</v>
      </c>
      <c r="G156" s="15">
        <f>RANK(F156,$F$3:$F$33,1)</f>
        <v>1</v>
      </c>
      <c r="H156" s="15"/>
    </row>
    <row r="157" s="2" customFormat="1" spans="1:8">
      <c r="A157" s="5"/>
      <c r="B157" s="5">
        <v>24</v>
      </c>
      <c r="C157" s="94" t="s">
        <v>313</v>
      </c>
      <c r="D157" s="15">
        <v>0</v>
      </c>
      <c r="E157" s="12">
        <v>30</v>
      </c>
      <c r="F157" s="93">
        <f t="shared" ref="F157:F202" si="5">D157/E157</f>
        <v>0</v>
      </c>
      <c r="G157" s="15">
        <f>RANK(F157,$F$3:$F$33,1)</f>
        <v>1</v>
      </c>
      <c r="H157" s="15"/>
    </row>
    <row r="158" s="2" customFormat="1" spans="1:8">
      <c r="A158" s="5"/>
      <c r="B158" s="5">
        <v>25</v>
      </c>
      <c r="C158" s="94" t="s">
        <v>314</v>
      </c>
      <c r="D158" s="15">
        <v>0</v>
      </c>
      <c r="E158" s="12">
        <v>30</v>
      </c>
      <c r="F158" s="93">
        <f t="shared" si="5"/>
        <v>0</v>
      </c>
      <c r="G158" s="15">
        <f>RANK(F158,$F$3:$F$33,1)</f>
        <v>1</v>
      </c>
      <c r="H158" s="15"/>
    </row>
    <row r="159" s="2" customFormat="1" spans="1:8">
      <c r="A159" s="5"/>
      <c r="B159" s="5">
        <v>26</v>
      </c>
      <c r="C159" s="94" t="s">
        <v>315</v>
      </c>
      <c r="D159" s="15">
        <v>0</v>
      </c>
      <c r="E159" s="12">
        <v>30</v>
      </c>
      <c r="F159" s="93">
        <f t="shared" si="5"/>
        <v>0</v>
      </c>
      <c r="G159" s="15">
        <f>RANK(F159,$F$3:$F$33,1)</f>
        <v>1</v>
      </c>
      <c r="H159" s="15"/>
    </row>
    <row r="160" s="2" customFormat="1" spans="1:8">
      <c r="A160" s="5"/>
      <c r="B160" s="5">
        <v>27</v>
      </c>
      <c r="C160" s="94" t="s">
        <v>316</v>
      </c>
      <c r="D160" s="15">
        <v>0</v>
      </c>
      <c r="E160" s="12">
        <v>30</v>
      </c>
      <c r="F160" s="93">
        <f t="shared" si="5"/>
        <v>0</v>
      </c>
      <c r="G160" s="15">
        <f>RANK(F160,$F$3:$F$33,1)</f>
        <v>1</v>
      </c>
      <c r="H160" s="15"/>
    </row>
    <row r="161" s="2" customFormat="1" spans="1:8">
      <c r="A161" s="5"/>
      <c r="B161" s="5">
        <v>28</v>
      </c>
      <c r="C161" s="15" t="s">
        <v>317</v>
      </c>
      <c r="D161" s="15">
        <v>0</v>
      </c>
      <c r="E161" s="15">
        <v>42</v>
      </c>
      <c r="F161" s="93">
        <f t="shared" si="5"/>
        <v>0</v>
      </c>
      <c r="G161" s="15">
        <f>RANK(F161,$F$3:$F$33,1)</f>
        <v>1</v>
      </c>
      <c r="H161" s="15"/>
    </row>
    <row r="162" s="2" customFormat="1" spans="1:8">
      <c r="A162" s="5"/>
      <c r="B162" s="5">
        <v>29</v>
      </c>
      <c r="C162" s="94" t="s">
        <v>318</v>
      </c>
      <c r="D162" s="15">
        <v>0</v>
      </c>
      <c r="E162" s="12">
        <v>42</v>
      </c>
      <c r="F162" s="93">
        <f t="shared" si="5"/>
        <v>0</v>
      </c>
      <c r="G162" s="15">
        <f>RANK(F162,$F$3:$F$33,1)</f>
        <v>1</v>
      </c>
      <c r="H162" s="15"/>
    </row>
    <row r="163" s="2" customFormat="1" spans="1:8">
      <c r="A163" s="5"/>
      <c r="B163" s="5">
        <v>30</v>
      </c>
      <c r="C163" s="94" t="s">
        <v>319</v>
      </c>
      <c r="D163" s="15">
        <v>0</v>
      </c>
      <c r="E163" s="12">
        <v>30</v>
      </c>
      <c r="F163" s="93">
        <f t="shared" si="5"/>
        <v>0</v>
      </c>
      <c r="G163" s="15">
        <f>RANK(F163,$F$3:$F$33,1)</f>
        <v>1</v>
      </c>
      <c r="H163" s="15"/>
    </row>
    <row r="164" s="2" customFormat="1" spans="1:8">
      <c r="A164" s="5"/>
      <c r="B164" s="5">
        <v>31</v>
      </c>
      <c r="C164" s="94" t="s">
        <v>320</v>
      </c>
      <c r="D164" s="15">
        <v>0</v>
      </c>
      <c r="E164" s="12">
        <v>30</v>
      </c>
      <c r="F164" s="93">
        <f t="shared" si="5"/>
        <v>0</v>
      </c>
      <c r="G164" s="15">
        <f>RANK(F164,$F$3:$F$33,1)</f>
        <v>1</v>
      </c>
      <c r="H164" s="15"/>
    </row>
    <row r="165" s="2" customFormat="1" spans="1:8">
      <c r="A165" s="5"/>
      <c r="B165" s="5">
        <v>32</v>
      </c>
      <c r="C165" s="12" t="s">
        <v>321</v>
      </c>
      <c r="D165" s="15">
        <v>0</v>
      </c>
      <c r="E165" s="12">
        <v>28</v>
      </c>
      <c r="F165" s="93">
        <f t="shared" si="5"/>
        <v>0</v>
      </c>
      <c r="G165" s="15">
        <f>RANK(F165,$F$3:$F$33,1)</f>
        <v>1</v>
      </c>
      <c r="H165" s="15"/>
    </row>
    <row r="166" s="2" customFormat="1" spans="1:8">
      <c r="A166" s="5"/>
      <c r="B166" s="5">
        <v>33</v>
      </c>
      <c r="C166" s="12" t="s">
        <v>322</v>
      </c>
      <c r="D166" s="15">
        <v>0</v>
      </c>
      <c r="E166" s="12">
        <v>32</v>
      </c>
      <c r="F166" s="93">
        <f t="shared" si="5"/>
        <v>0</v>
      </c>
      <c r="G166" s="15">
        <f>RANK(F166,$F$3:$F$33,1)</f>
        <v>1</v>
      </c>
      <c r="H166" s="15"/>
    </row>
    <row r="167" s="2" customFormat="1" spans="1:8">
      <c r="A167" s="5"/>
      <c r="B167" s="5">
        <v>34</v>
      </c>
      <c r="C167" s="12" t="s">
        <v>323</v>
      </c>
      <c r="D167" s="15">
        <v>0</v>
      </c>
      <c r="E167" s="12">
        <v>32</v>
      </c>
      <c r="F167" s="93">
        <f t="shared" si="5"/>
        <v>0</v>
      </c>
      <c r="G167" s="15">
        <f>RANK(F167,$F$3:$F$33,1)</f>
        <v>1</v>
      </c>
      <c r="H167" s="15"/>
    </row>
    <row r="168" s="2" customFormat="1" spans="1:8">
      <c r="A168" s="5"/>
      <c r="B168" s="5">
        <v>35</v>
      </c>
      <c r="C168" s="12" t="s">
        <v>324</v>
      </c>
      <c r="D168" s="15">
        <v>0</v>
      </c>
      <c r="E168" s="12">
        <v>32</v>
      </c>
      <c r="F168" s="93">
        <f t="shared" si="5"/>
        <v>0</v>
      </c>
      <c r="G168" s="15">
        <f>RANK(F168,$F$3:$F$33,1)</f>
        <v>1</v>
      </c>
      <c r="H168" s="15"/>
    </row>
    <row r="169" s="2" customFormat="1" spans="1:8">
      <c r="A169" s="5"/>
      <c r="B169" s="5">
        <v>36</v>
      </c>
      <c r="C169" s="12" t="s">
        <v>325</v>
      </c>
      <c r="D169" s="15">
        <v>0</v>
      </c>
      <c r="E169" s="12">
        <v>38</v>
      </c>
      <c r="F169" s="93">
        <f t="shared" si="5"/>
        <v>0</v>
      </c>
      <c r="G169" s="15">
        <f>RANK(F169,$F$3:$F$33,1)</f>
        <v>1</v>
      </c>
      <c r="H169" s="15"/>
    </row>
    <row r="170" s="2" customFormat="1" spans="1:8">
      <c r="A170" s="5"/>
      <c r="B170" s="5">
        <v>37</v>
      </c>
      <c r="C170" s="12" t="s">
        <v>326</v>
      </c>
      <c r="D170" s="15">
        <v>0</v>
      </c>
      <c r="E170" s="12">
        <v>37</v>
      </c>
      <c r="F170" s="93">
        <f t="shared" si="5"/>
        <v>0</v>
      </c>
      <c r="G170" s="15">
        <f>RANK(F170,$F$3:$F$33,1)</f>
        <v>1</v>
      </c>
      <c r="H170" s="15"/>
    </row>
    <row r="171" s="2" customFormat="1" spans="1:8">
      <c r="A171" s="5"/>
      <c r="B171" s="5">
        <v>38</v>
      </c>
      <c r="C171" s="12" t="s">
        <v>327</v>
      </c>
      <c r="D171" s="15">
        <v>0</v>
      </c>
      <c r="E171" s="12">
        <v>30</v>
      </c>
      <c r="F171" s="93">
        <f t="shared" si="5"/>
        <v>0</v>
      </c>
      <c r="G171" s="15">
        <f>RANK(F171,$F$3:$F$33,1)</f>
        <v>1</v>
      </c>
      <c r="H171" s="15"/>
    </row>
    <row r="172" s="2" customFormat="1" spans="1:8">
      <c r="A172" s="5"/>
      <c r="B172" s="5">
        <v>39</v>
      </c>
      <c r="C172" s="12" t="s">
        <v>328</v>
      </c>
      <c r="D172" s="15">
        <v>0</v>
      </c>
      <c r="E172" s="12">
        <v>30</v>
      </c>
      <c r="F172" s="93">
        <f t="shared" si="5"/>
        <v>0</v>
      </c>
      <c r="G172" s="15">
        <f>RANK(F172,$F$3:$F$33,1)</f>
        <v>1</v>
      </c>
      <c r="H172" s="15"/>
    </row>
    <row r="173" s="2" customFormat="1" spans="1:8">
      <c r="A173" s="5"/>
      <c r="B173" s="5">
        <v>40</v>
      </c>
      <c r="C173" s="12" t="s">
        <v>329</v>
      </c>
      <c r="D173" s="15">
        <v>0</v>
      </c>
      <c r="E173" s="12">
        <v>30</v>
      </c>
      <c r="F173" s="93">
        <f t="shared" si="5"/>
        <v>0</v>
      </c>
      <c r="G173" s="15">
        <f>RANK(F173,$F$3:$F$33,1)</f>
        <v>1</v>
      </c>
      <c r="H173" s="15"/>
    </row>
    <row r="174" s="2" customFormat="1" spans="1:8">
      <c r="A174" s="5"/>
      <c r="B174" s="5">
        <v>41</v>
      </c>
      <c r="C174" s="12" t="s">
        <v>330</v>
      </c>
      <c r="D174" s="15">
        <v>0</v>
      </c>
      <c r="E174" s="12">
        <v>45</v>
      </c>
      <c r="F174" s="93">
        <f t="shared" si="5"/>
        <v>0</v>
      </c>
      <c r="G174" s="15">
        <f>RANK(F174,$F$3:$F$33,1)</f>
        <v>1</v>
      </c>
      <c r="H174" s="15"/>
    </row>
    <row r="175" s="2" customFormat="1" spans="1:8">
      <c r="A175" s="5"/>
      <c r="B175" s="5">
        <v>42</v>
      </c>
      <c r="C175" s="12" t="s">
        <v>331</v>
      </c>
      <c r="D175" s="15">
        <v>0</v>
      </c>
      <c r="E175" s="12">
        <v>35</v>
      </c>
      <c r="F175" s="93">
        <f t="shared" si="5"/>
        <v>0</v>
      </c>
      <c r="G175" s="15">
        <f>RANK(F175,$F$3:$F$33,1)</f>
        <v>1</v>
      </c>
      <c r="H175" s="15"/>
    </row>
    <row r="176" s="2" customFormat="1" spans="1:8">
      <c r="A176" s="5"/>
      <c r="B176" s="5">
        <v>43</v>
      </c>
      <c r="C176" s="12" t="s">
        <v>332</v>
      </c>
      <c r="D176" s="15">
        <v>0</v>
      </c>
      <c r="E176" s="12">
        <v>35</v>
      </c>
      <c r="F176" s="93">
        <f t="shared" si="5"/>
        <v>0</v>
      </c>
      <c r="G176" s="15">
        <f>RANK(F176,$F$3:$F$33,1)</f>
        <v>1</v>
      </c>
      <c r="H176" s="15"/>
    </row>
    <row r="177" s="2" customFormat="1" spans="1:8">
      <c r="A177" s="16" t="s">
        <v>7</v>
      </c>
      <c r="B177" s="5">
        <v>1</v>
      </c>
      <c r="C177" s="25" t="s">
        <v>333</v>
      </c>
      <c r="D177" s="95">
        <v>0</v>
      </c>
      <c r="E177" s="25">
        <v>40</v>
      </c>
      <c r="F177" s="96">
        <f t="shared" si="5"/>
        <v>0</v>
      </c>
      <c r="G177" s="95">
        <v>1</v>
      </c>
      <c r="H177" s="95"/>
    </row>
    <row r="178" s="2" customFormat="1" spans="1:8">
      <c r="A178" s="16"/>
      <c r="B178" s="5">
        <v>2</v>
      </c>
      <c r="C178" s="25" t="s">
        <v>334</v>
      </c>
      <c r="D178" s="95">
        <v>0</v>
      </c>
      <c r="E178" s="25">
        <v>41</v>
      </c>
      <c r="F178" s="96">
        <f t="shared" si="5"/>
        <v>0</v>
      </c>
      <c r="G178" s="95">
        <v>1</v>
      </c>
      <c r="H178" s="95"/>
    </row>
    <row r="179" s="2" customFormat="1" spans="1:8">
      <c r="A179" s="16"/>
      <c r="B179" s="5">
        <v>3</v>
      </c>
      <c r="C179" s="25" t="s">
        <v>335</v>
      </c>
      <c r="D179" s="95">
        <v>0</v>
      </c>
      <c r="E179" s="25">
        <v>41</v>
      </c>
      <c r="F179" s="96">
        <f t="shared" si="5"/>
        <v>0</v>
      </c>
      <c r="G179" s="95">
        <v>1</v>
      </c>
      <c r="H179" s="95"/>
    </row>
    <row r="180" s="2" customFormat="1" spans="1:8">
      <c r="A180" s="16"/>
      <c r="B180" s="5">
        <v>4</v>
      </c>
      <c r="C180" s="25" t="s">
        <v>336</v>
      </c>
      <c r="D180" s="95">
        <v>0</v>
      </c>
      <c r="E180" s="25">
        <v>39</v>
      </c>
      <c r="F180" s="96">
        <f t="shared" si="5"/>
        <v>0</v>
      </c>
      <c r="G180" s="95">
        <v>1</v>
      </c>
      <c r="H180" s="95"/>
    </row>
    <row r="181" s="2" customFormat="1" spans="1:8">
      <c r="A181" s="16"/>
      <c r="B181" s="5">
        <v>5</v>
      </c>
      <c r="C181" s="25" t="s">
        <v>337</v>
      </c>
      <c r="D181" s="95">
        <v>0</v>
      </c>
      <c r="E181" s="25">
        <v>36</v>
      </c>
      <c r="F181" s="96">
        <f t="shared" si="5"/>
        <v>0</v>
      </c>
      <c r="G181" s="95">
        <v>1</v>
      </c>
      <c r="H181" s="95"/>
    </row>
    <row r="182" s="2" customFormat="1" spans="1:8">
      <c r="A182" s="16"/>
      <c r="B182" s="5">
        <v>6</v>
      </c>
      <c r="C182" s="25" t="s">
        <v>338</v>
      </c>
      <c r="D182" s="95">
        <v>0</v>
      </c>
      <c r="E182" s="25">
        <v>36</v>
      </c>
      <c r="F182" s="96">
        <f t="shared" si="5"/>
        <v>0</v>
      </c>
      <c r="G182" s="95">
        <v>1</v>
      </c>
      <c r="H182" s="95"/>
    </row>
    <row r="183" s="2" customFormat="1" spans="1:8">
      <c r="A183" s="16"/>
      <c r="B183" s="5">
        <v>7</v>
      </c>
      <c r="C183" s="25" t="s">
        <v>339</v>
      </c>
      <c r="D183" s="95">
        <v>0</v>
      </c>
      <c r="E183" s="25">
        <v>36</v>
      </c>
      <c r="F183" s="96">
        <f t="shared" si="5"/>
        <v>0</v>
      </c>
      <c r="G183" s="95">
        <v>1</v>
      </c>
      <c r="H183" s="95"/>
    </row>
    <row r="184" s="2" customFormat="1" spans="1:8">
      <c r="A184" s="16"/>
      <c r="B184" s="5">
        <v>8</v>
      </c>
      <c r="C184" s="25" t="s">
        <v>340</v>
      </c>
      <c r="D184" s="95">
        <v>0</v>
      </c>
      <c r="E184" s="25">
        <v>36</v>
      </c>
      <c r="F184" s="96">
        <f t="shared" si="5"/>
        <v>0</v>
      </c>
      <c r="G184" s="95">
        <v>1</v>
      </c>
      <c r="H184" s="95"/>
    </row>
    <row r="185" s="2" customFormat="1" spans="1:8">
      <c r="A185" s="16"/>
      <c r="B185" s="5">
        <v>9</v>
      </c>
      <c r="C185" s="25" t="s">
        <v>163</v>
      </c>
      <c r="D185" s="95">
        <v>0</v>
      </c>
      <c r="E185" s="25">
        <v>35</v>
      </c>
      <c r="F185" s="96">
        <f t="shared" si="5"/>
        <v>0</v>
      </c>
      <c r="G185" s="95">
        <v>1</v>
      </c>
      <c r="H185" s="95"/>
    </row>
    <row r="186" s="2" customFormat="1" spans="1:8">
      <c r="A186" s="16"/>
      <c r="B186" s="5">
        <v>10</v>
      </c>
      <c r="C186" s="25" t="s">
        <v>341</v>
      </c>
      <c r="D186" s="95">
        <v>0</v>
      </c>
      <c r="E186" s="25">
        <v>44</v>
      </c>
      <c r="F186" s="96">
        <f t="shared" si="5"/>
        <v>0</v>
      </c>
      <c r="G186" s="95">
        <v>1</v>
      </c>
      <c r="H186" s="95"/>
    </row>
    <row r="187" s="2" customFormat="1" spans="1:8">
      <c r="A187" s="16"/>
      <c r="B187" s="5">
        <v>11</v>
      </c>
      <c r="C187" s="25" t="s">
        <v>342</v>
      </c>
      <c r="D187" s="95">
        <v>0</v>
      </c>
      <c r="E187" s="25">
        <v>37</v>
      </c>
      <c r="F187" s="96">
        <f t="shared" si="5"/>
        <v>0</v>
      </c>
      <c r="G187" s="95">
        <v>1</v>
      </c>
      <c r="H187" s="95"/>
    </row>
    <row r="188" s="2" customFormat="1" spans="1:8">
      <c r="A188" s="16"/>
      <c r="B188" s="5">
        <v>12</v>
      </c>
      <c r="C188" s="25" t="s">
        <v>343</v>
      </c>
      <c r="D188" s="25">
        <v>0</v>
      </c>
      <c r="E188" s="25">
        <v>34</v>
      </c>
      <c r="F188" s="96">
        <f t="shared" si="5"/>
        <v>0</v>
      </c>
      <c r="G188" s="95">
        <v>1</v>
      </c>
      <c r="H188" s="95"/>
    </row>
    <row r="189" s="2" customFormat="1" spans="1:8">
      <c r="A189" s="16"/>
      <c r="B189" s="5">
        <v>13</v>
      </c>
      <c r="C189" s="25" t="s">
        <v>344</v>
      </c>
      <c r="D189" s="25">
        <v>0</v>
      </c>
      <c r="E189" s="25">
        <v>33</v>
      </c>
      <c r="F189" s="96">
        <f t="shared" si="5"/>
        <v>0</v>
      </c>
      <c r="G189" s="95">
        <v>1</v>
      </c>
      <c r="H189" s="95"/>
    </row>
    <row r="190" s="2" customFormat="1" spans="1:8">
      <c r="A190" s="16"/>
      <c r="B190" s="5">
        <v>14</v>
      </c>
      <c r="C190" s="25" t="s">
        <v>168</v>
      </c>
      <c r="D190" s="25">
        <v>0</v>
      </c>
      <c r="E190" s="25">
        <v>32</v>
      </c>
      <c r="F190" s="96">
        <f t="shared" si="5"/>
        <v>0</v>
      </c>
      <c r="G190" s="95">
        <v>1</v>
      </c>
      <c r="H190" s="95"/>
    </row>
    <row r="191" s="2" customFormat="1" spans="1:8">
      <c r="A191" s="16"/>
      <c r="B191" s="5">
        <v>15</v>
      </c>
      <c r="C191" s="25" t="s">
        <v>172</v>
      </c>
      <c r="D191" s="25">
        <v>0</v>
      </c>
      <c r="E191" s="25">
        <v>33</v>
      </c>
      <c r="F191" s="96">
        <f t="shared" si="5"/>
        <v>0</v>
      </c>
      <c r="G191" s="95">
        <v>1</v>
      </c>
      <c r="H191" s="95"/>
    </row>
    <row r="192" s="2" customFormat="1" spans="1:8">
      <c r="A192" s="16"/>
      <c r="B192" s="5">
        <v>16</v>
      </c>
      <c r="C192" s="25" t="s">
        <v>345</v>
      </c>
      <c r="D192" s="25">
        <v>0</v>
      </c>
      <c r="E192" s="25">
        <v>34</v>
      </c>
      <c r="F192" s="96">
        <f t="shared" si="5"/>
        <v>0</v>
      </c>
      <c r="G192" s="95">
        <v>1</v>
      </c>
      <c r="H192" s="95"/>
    </row>
    <row r="193" s="2" customFormat="1" spans="1:8">
      <c r="A193" s="16"/>
      <c r="B193" s="5">
        <v>17</v>
      </c>
      <c r="C193" s="25" t="s">
        <v>174</v>
      </c>
      <c r="D193" s="25">
        <v>0</v>
      </c>
      <c r="E193" s="25">
        <v>31</v>
      </c>
      <c r="F193" s="96">
        <f t="shared" si="5"/>
        <v>0</v>
      </c>
      <c r="G193" s="95">
        <v>1</v>
      </c>
      <c r="H193" s="95"/>
    </row>
    <row r="194" s="2" customFormat="1" spans="1:8">
      <c r="A194" s="16"/>
      <c r="B194" s="5">
        <v>18</v>
      </c>
      <c r="C194" s="25" t="s">
        <v>347</v>
      </c>
      <c r="D194" s="25">
        <v>0</v>
      </c>
      <c r="E194" s="25">
        <v>34</v>
      </c>
      <c r="F194" s="96">
        <f t="shared" si="5"/>
        <v>0</v>
      </c>
      <c r="G194" s="95">
        <v>1</v>
      </c>
      <c r="H194" s="97"/>
    </row>
    <row r="195" s="2" customFormat="1" spans="1:8">
      <c r="A195" s="16"/>
      <c r="B195" s="5">
        <v>19</v>
      </c>
      <c r="C195" s="25" t="s">
        <v>348</v>
      </c>
      <c r="D195" s="25">
        <v>0</v>
      </c>
      <c r="E195" s="25">
        <v>33</v>
      </c>
      <c r="F195" s="96">
        <f t="shared" si="5"/>
        <v>0</v>
      </c>
      <c r="G195" s="95">
        <v>1</v>
      </c>
      <c r="H195" s="97"/>
    </row>
    <row r="196" s="2" customFormat="1" spans="1:8">
      <c r="A196" s="16"/>
      <c r="B196" s="5">
        <v>20</v>
      </c>
      <c r="C196" s="25" t="s">
        <v>349</v>
      </c>
      <c r="D196" s="25">
        <v>0</v>
      </c>
      <c r="E196" s="25">
        <v>33</v>
      </c>
      <c r="F196" s="96">
        <f t="shared" si="5"/>
        <v>0</v>
      </c>
      <c r="G196" s="95">
        <v>1</v>
      </c>
      <c r="H196" s="97"/>
    </row>
    <row r="197" s="2" customFormat="1" spans="1:8">
      <c r="A197" s="16"/>
      <c r="B197" s="5">
        <v>21</v>
      </c>
      <c r="C197" s="25" t="s">
        <v>350</v>
      </c>
      <c r="D197" s="25">
        <v>0</v>
      </c>
      <c r="E197" s="25">
        <v>33</v>
      </c>
      <c r="F197" s="96">
        <f t="shared" si="5"/>
        <v>0</v>
      </c>
      <c r="G197" s="95">
        <v>1</v>
      </c>
      <c r="H197" s="97"/>
    </row>
    <row r="198" s="2" customFormat="1" spans="1:8">
      <c r="A198" s="16"/>
      <c r="B198" s="5">
        <v>22</v>
      </c>
      <c r="C198" s="25" t="s">
        <v>351</v>
      </c>
      <c r="D198" s="25">
        <v>0</v>
      </c>
      <c r="E198" s="25">
        <v>32</v>
      </c>
      <c r="F198" s="96">
        <f t="shared" si="5"/>
        <v>0</v>
      </c>
      <c r="G198" s="95">
        <v>1</v>
      </c>
      <c r="H198" s="97"/>
    </row>
    <row r="199" s="2" customFormat="1" spans="1:8">
      <c r="A199" s="16"/>
      <c r="B199" s="5">
        <v>23</v>
      </c>
      <c r="C199" s="25" t="s">
        <v>178</v>
      </c>
      <c r="D199" s="25">
        <v>0</v>
      </c>
      <c r="E199" s="25">
        <v>35</v>
      </c>
      <c r="F199" s="96">
        <f t="shared" si="5"/>
        <v>0</v>
      </c>
      <c r="G199" s="95">
        <v>1</v>
      </c>
      <c r="H199" s="97"/>
    </row>
    <row r="200" s="2" customFormat="1" spans="1:8">
      <c r="A200" s="16" t="s">
        <v>8</v>
      </c>
      <c r="B200" s="5">
        <v>1</v>
      </c>
      <c r="C200" s="12" t="s">
        <v>182</v>
      </c>
      <c r="D200" s="12">
        <v>0</v>
      </c>
      <c r="E200" s="12">
        <v>46</v>
      </c>
      <c r="F200" s="98">
        <f t="shared" si="5"/>
        <v>0</v>
      </c>
      <c r="G200" s="12">
        <v>1</v>
      </c>
      <c r="H200" s="12"/>
    </row>
    <row r="201" s="2" customFormat="1" spans="1:8">
      <c r="A201" s="16"/>
      <c r="B201" s="5">
        <v>2</v>
      </c>
      <c r="C201" s="12" t="s">
        <v>352</v>
      </c>
      <c r="D201" s="12">
        <v>0</v>
      </c>
      <c r="E201" s="12">
        <v>45</v>
      </c>
      <c r="F201" s="98">
        <f t="shared" si="5"/>
        <v>0</v>
      </c>
      <c r="G201" s="12">
        <v>1</v>
      </c>
      <c r="H201" s="12"/>
    </row>
    <row r="202" spans="1:8">
      <c r="A202" s="16"/>
      <c r="B202" s="5">
        <v>3</v>
      </c>
      <c r="C202" s="12" t="s">
        <v>353</v>
      </c>
      <c r="D202" s="12">
        <v>0</v>
      </c>
      <c r="E202" s="12">
        <v>44</v>
      </c>
      <c r="F202" s="98">
        <f t="shared" si="5"/>
        <v>0</v>
      </c>
      <c r="G202" s="12">
        <v>1</v>
      </c>
      <c r="H202" s="12"/>
    </row>
  </sheetData>
  <mergeCells count="8">
    <mergeCell ref="A1:H1"/>
    <mergeCell ref="A3:A41"/>
    <mergeCell ref="A42:A82"/>
    <mergeCell ref="A83:A92"/>
    <mergeCell ref="A93:A133"/>
    <mergeCell ref="A134:A176"/>
    <mergeCell ref="A177:A199"/>
    <mergeCell ref="A200:A20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338" sqref="A338"/>
    </sheetView>
  </sheetViews>
  <sheetFormatPr defaultColWidth="8.25" defaultRowHeight="17.5" outlineLevelCol="6"/>
  <cols>
    <col min="1" max="1" width="19.5" style="74" customWidth="1"/>
    <col min="2" max="2" width="18.25" style="74" customWidth="1"/>
    <col min="3" max="3" width="8.33333333333333" style="74" customWidth="1"/>
    <col min="4" max="4" width="10.8333333333333" style="74" customWidth="1"/>
    <col min="5" max="5" width="12.1666666666667" style="74" customWidth="1"/>
    <col min="6" max="6" width="6.66666666666667" style="74" customWidth="1"/>
    <col min="7" max="16384" width="8.25" style="74"/>
  </cols>
  <sheetData>
    <row r="1" s="74" customFormat="1" ht="23" spans="1:6">
      <c r="A1" s="31" t="s">
        <v>382</v>
      </c>
      <c r="B1" s="31"/>
      <c r="C1" s="31"/>
      <c r="D1" s="31"/>
      <c r="E1" s="31"/>
      <c r="F1" s="31"/>
    </row>
    <row r="2" s="75" customFormat="1" ht="21" spans="1:6">
      <c r="A2" s="76" t="s">
        <v>23</v>
      </c>
      <c r="B2" s="76" t="s">
        <v>33</v>
      </c>
      <c r="C2" s="76" t="s">
        <v>26</v>
      </c>
      <c r="D2" s="77" t="s">
        <v>383</v>
      </c>
      <c r="E2" s="76" t="s">
        <v>35</v>
      </c>
      <c r="F2" s="76" t="s">
        <v>30</v>
      </c>
    </row>
    <row r="3" s="74" customFormat="1" spans="1:6">
      <c r="A3" s="45" t="s">
        <v>2</v>
      </c>
      <c r="B3" s="78" t="s">
        <v>162</v>
      </c>
      <c r="C3" s="78"/>
      <c r="D3" s="78"/>
      <c r="E3" s="78"/>
      <c r="F3" s="78"/>
    </row>
    <row r="4" s="74" customFormat="1" spans="1:6">
      <c r="A4" s="35" t="s">
        <v>3</v>
      </c>
      <c r="B4" s="78"/>
      <c r="C4" s="78"/>
      <c r="D4" s="78"/>
      <c r="E4" s="78"/>
      <c r="F4" s="78"/>
    </row>
    <row r="5" s="74" customFormat="1" spans="1:7">
      <c r="A5" s="42" t="s">
        <v>4</v>
      </c>
      <c r="B5" s="78"/>
      <c r="C5" s="78"/>
      <c r="D5" s="78"/>
      <c r="E5" s="78"/>
      <c r="F5" s="78"/>
      <c r="G5" s="79"/>
    </row>
    <row r="6" s="74" customFormat="1" spans="1:7">
      <c r="A6" s="42" t="s">
        <v>5</v>
      </c>
      <c r="B6" s="78"/>
      <c r="C6" s="78"/>
      <c r="D6" s="78"/>
      <c r="E6" s="78"/>
      <c r="F6" s="78"/>
      <c r="G6" s="80"/>
    </row>
    <row r="7" s="74" customFormat="1" spans="1:7">
      <c r="A7" s="78" t="s">
        <v>6</v>
      </c>
      <c r="B7" s="81" t="s">
        <v>321</v>
      </c>
      <c r="C7" s="49" t="s">
        <v>384</v>
      </c>
      <c r="D7" s="49">
        <v>9.18</v>
      </c>
      <c r="E7" s="49">
        <v>2</v>
      </c>
      <c r="F7" s="49" t="s">
        <v>385</v>
      </c>
      <c r="G7" s="82"/>
    </row>
    <row r="8" s="74" customFormat="1" spans="1:7">
      <c r="A8" s="78"/>
      <c r="B8" s="83"/>
      <c r="C8" s="49" t="s">
        <v>386</v>
      </c>
      <c r="D8" s="49">
        <v>9.18</v>
      </c>
      <c r="E8" s="49">
        <v>2</v>
      </c>
      <c r="F8" s="49" t="s">
        <v>387</v>
      </c>
      <c r="G8" s="82"/>
    </row>
    <row r="9" s="74" customFormat="1" spans="1:7">
      <c r="A9" s="78"/>
      <c r="B9" s="49" t="s">
        <v>325</v>
      </c>
      <c r="C9" s="49" t="s">
        <v>388</v>
      </c>
      <c r="D9" s="49">
        <v>9.18</v>
      </c>
      <c r="E9" s="49">
        <v>2</v>
      </c>
      <c r="F9" s="49" t="s">
        <v>387</v>
      </c>
      <c r="G9" s="82"/>
    </row>
    <row r="10" s="74" customFormat="1" spans="1:7">
      <c r="A10" s="78"/>
      <c r="B10" s="49" t="s">
        <v>329</v>
      </c>
      <c r="C10" s="49" t="s">
        <v>389</v>
      </c>
      <c r="D10" s="49">
        <v>9.18</v>
      </c>
      <c r="E10" s="49">
        <v>2</v>
      </c>
      <c r="F10" s="49" t="s">
        <v>387</v>
      </c>
      <c r="G10" s="82"/>
    </row>
    <row r="11" s="74" customFormat="1" spans="1:7">
      <c r="A11" s="42" t="s">
        <v>7</v>
      </c>
      <c r="B11" s="78" t="s">
        <v>162</v>
      </c>
      <c r="C11" s="78"/>
      <c r="D11" s="78"/>
      <c r="E11" s="78"/>
      <c r="F11" s="78"/>
      <c r="G11" s="80"/>
    </row>
    <row r="12" s="74" customFormat="1" spans="1:7">
      <c r="A12" s="84" t="s">
        <v>390</v>
      </c>
      <c r="B12" s="84" t="s">
        <v>353</v>
      </c>
      <c r="C12" s="84" t="s">
        <v>391</v>
      </c>
      <c r="D12" s="84">
        <v>9.18</v>
      </c>
      <c r="E12" s="85">
        <v>2</v>
      </c>
      <c r="F12" s="84" t="s">
        <v>392</v>
      </c>
      <c r="G12" s="79"/>
    </row>
    <row r="13" spans="1:6">
      <c r="A13" s="84"/>
      <c r="B13" s="84"/>
      <c r="C13" s="84" t="s">
        <v>393</v>
      </c>
      <c r="D13" s="84">
        <v>9.18</v>
      </c>
      <c r="E13" s="85">
        <v>2</v>
      </c>
      <c r="F13" s="84" t="s">
        <v>392</v>
      </c>
    </row>
    <row r="14" spans="1:6">
      <c r="A14" s="84"/>
      <c r="B14" s="84"/>
      <c r="C14" s="84" t="s">
        <v>394</v>
      </c>
      <c r="D14" s="84">
        <v>9.18</v>
      </c>
      <c r="E14" s="85">
        <v>2</v>
      </c>
      <c r="F14" s="84" t="s">
        <v>392</v>
      </c>
    </row>
    <row r="15" spans="1:6">
      <c r="A15" s="84"/>
      <c r="B15" s="84"/>
      <c r="C15" s="84" t="s">
        <v>395</v>
      </c>
      <c r="D15" s="84">
        <v>9.18</v>
      </c>
      <c r="E15" s="85">
        <v>2</v>
      </c>
      <c r="F15" s="84" t="s">
        <v>392</v>
      </c>
    </row>
    <row r="16" spans="1:6">
      <c r="A16" s="84"/>
      <c r="B16" s="84"/>
      <c r="C16" s="84" t="s">
        <v>396</v>
      </c>
      <c r="D16" s="84">
        <v>9.18</v>
      </c>
      <c r="E16" s="85">
        <v>2</v>
      </c>
      <c r="F16" s="84" t="s">
        <v>392</v>
      </c>
    </row>
    <row r="17" spans="1:6">
      <c r="A17" s="84"/>
      <c r="B17" s="84"/>
      <c r="C17" s="84" t="s">
        <v>397</v>
      </c>
      <c r="D17" s="84">
        <v>9.18</v>
      </c>
      <c r="E17" s="85">
        <v>2</v>
      </c>
      <c r="F17" s="84" t="s">
        <v>392</v>
      </c>
    </row>
    <row r="18" spans="1:6">
      <c r="A18" s="84"/>
      <c r="B18" s="84"/>
      <c r="C18" s="84" t="s">
        <v>398</v>
      </c>
      <c r="D18" s="84">
        <v>9.18</v>
      </c>
      <c r="E18" s="85">
        <v>2</v>
      </c>
      <c r="F18" s="84" t="s">
        <v>392</v>
      </c>
    </row>
  </sheetData>
  <mergeCells count="7">
    <mergeCell ref="A1:F1"/>
    <mergeCell ref="B11:F11"/>
    <mergeCell ref="A7:A10"/>
    <mergeCell ref="A12:A18"/>
    <mergeCell ref="B7:B8"/>
    <mergeCell ref="B12:B18"/>
    <mergeCell ref="B3:F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" sqref="A2"/>
    </sheetView>
  </sheetViews>
  <sheetFormatPr defaultColWidth="9" defaultRowHeight="14" outlineLevelCol="5"/>
  <cols>
    <col min="1" max="1" width="21.3333333333333" customWidth="1"/>
    <col min="2" max="2" width="16.8333333333333" customWidth="1"/>
    <col min="3" max="3" width="14.8333333333333" customWidth="1"/>
    <col min="4" max="4" width="18.25" customWidth="1"/>
    <col min="5" max="5" width="23.5833333333333" customWidth="1"/>
    <col min="6" max="6" width="20.5833333333333" customWidth="1"/>
  </cols>
  <sheetData>
    <row r="1" ht="23" spans="1:6">
      <c r="A1" s="63" t="s">
        <v>399</v>
      </c>
      <c r="B1" s="63"/>
      <c r="C1" s="63"/>
      <c r="D1" s="63"/>
      <c r="E1" s="63"/>
      <c r="F1" s="63"/>
    </row>
    <row r="2" s="62" customFormat="1" ht="21" spans="1:6">
      <c r="A2" s="64" t="s">
        <v>23</v>
      </c>
      <c r="B2" s="64" t="s">
        <v>24</v>
      </c>
      <c r="C2" s="64" t="s">
        <v>26</v>
      </c>
      <c r="D2" s="64" t="s">
        <v>28</v>
      </c>
      <c r="E2" s="64" t="s">
        <v>29</v>
      </c>
      <c r="F2" s="64" t="s">
        <v>30</v>
      </c>
    </row>
    <row r="3" ht="17.5" spans="1:6">
      <c r="A3" s="35" t="s">
        <v>2</v>
      </c>
      <c r="B3" s="65" t="s">
        <v>31</v>
      </c>
      <c r="C3" s="66"/>
      <c r="D3" s="66"/>
      <c r="E3" s="66"/>
      <c r="F3" s="67"/>
    </row>
    <row r="4" ht="17.5" spans="1:6">
      <c r="A4" s="35" t="s">
        <v>3</v>
      </c>
      <c r="B4" s="68"/>
      <c r="C4" s="69"/>
      <c r="D4" s="69"/>
      <c r="E4" s="69"/>
      <c r="F4" s="70"/>
    </row>
    <row r="5" ht="14.15" customHeight="1" spans="1:6">
      <c r="A5" s="35" t="s">
        <v>4</v>
      </c>
      <c r="B5" s="68"/>
      <c r="C5" s="69"/>
      <c r="D5" s="69"/>
      <c r="E5" s="69"/>
      <c r="F5" s="70"/>
    </row>
    <row r="6" ht="14.15" customHeight="1" spans="1:6">
      <c r="A6" s="35" t="s">
        <v>5</v>
      </c>
      <c r="B6" s="68"/>
      <c r="C6" s="69"/>
      <c r="D6" s="69"/>
      <c r="E6" s="69"/>
      <c r="F6" s="70"/>
    </row>
    <row r="7" ht="14.15" customHeight="1" spans="1:6">
      <c r="A7" s="35" t="s">
        <v>6</v>
      </c>
      <c r="B7" s="68"/>
      <c r="C7" s="69"/>
      <c r="D7" s="69"/>
      <c r="E7" s="69"/>
      <c r="F7" s="70"/>
    </row>
    <row r="8" ht="14.15" customHeight="1" spans="1:6">
      <c r="A8" s="35" t="s">
        <v>7</v>
      </c>
      <c r="B8" s="68"/>
      <c r="C8" s="69"/>
      <c r="D8" s="69"/>
      <c r="E8" s="69"/>
      <c r="F8" s="70"/>
    </row>
    <row r="9" ht="14.15" customHeight="1" spans="1:6">
      <c r="A9" s="35" t="s">
        <v>8</v>
      </c>
      <c r="B9" s="71"/>
      <c r="C9" s="72"/>
      <c r="D9" s="72"/>
      <c r="E9" s="72"/>
      <c r="F9" s="73"/>
    </row>
    <row r="10" customHeight="1"/>
  </sheetData>
  <mergeCells count="2">
    <mergeCell ref="A1:F1"/>
    <mergeCell ref="B3:F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opLeftCell="A27" workbookViewId="0">
      <selection activeCell="A32" sqref="A32:A42"/>
    </sheetView>
  </sheetViews>
  <sheetFormatPr defaultColWidth="9" defaultRowHeight="17.5"/>
  <cols>
    <col min="1" max="1" width="20.8333333333333" style="37" customWidth="1"/>
    <col min="2" max="2" width="11.75" style="37" customWidth="1"/>
    <col min="3" max="3" width="17.75" style="37" customWidth="1"/>
    <col min="4" max="6" width="7" style="37" customWidth="1"/>
    <col min="7" max="14" width="8.66666666666667" style="37"/>
    <col min="15" max="15" width="14.5833333333333" style="37" customWidth="1"/>
    <col min="16" max="16" width="8.66666666666667" style="37"/>
    <col min="17" max="17" width="29.3333333333333" style="37" customWidth="1"/>
    <col min="18" max="18" width="75.5" style="37" customWidth="1"/>
    <col min="19" max="16384" width="8.66666666666667" style="37"/>
  </cols>
  <sheetData>
    <row r="1" s="37" customFormat="1" ht="23" spans="1:18">
      <c r="A1" s="39" t="s">
        <v>400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="38" customFormat="1" ht="63" spans="1:18">
      <c r="A2" s="40" t="s">
        <v>23</v>
      </c>
      <c r="B2" s="40" t="s">
        <v>190</v>
      </c>
      <c r="C2" s="40" t="s">
        <v>24</v>
      </c>
      <c r="D2" s="41" t="s">
        <v>401</v>
      </c>
      <c r="E2" s="41" t="s">
        <v>402</v>
      </c>
      <c r="F2" s="41" t="s">
        <v>403</v>
      </c>
      <c r="G2" s="41" t="s">
        <v>404</v>
      </c>
      <c r="H2" s="41" t="s">
        <v>405</v>
      </c>
      <c r="I2" s="41" t="s">
        <v>406</v>
      </c>
      <c r="J2" s="41" t="s">
        <v>407</v>
      </c>
      <c r="K2" s="41" t="s">
        <v>408</v>
      </c>
      <c r="L2" s="41" t="s">
        <v>409</v>
      </c>
      <c r="M2" s="41" t="s">
        <v>410</v>
      </c>
      <c r="N2" s="41" t="s">
        <v>411</v>
      </c>
      <c r="O2" s="51" t="s">
        <v>412</v>
      </c>
      <c r="P2" s="41" t="s">
        <v>413</v>
      </c>
      <c r="Q2" s="40" t="s">
        <v>30</v>
      </c>
      <c r="R2" s="57" t="s">
        <v>414</v>
      </c>
    </row>
    <row r="3" s="37" customFormat="1" spans="1:18">
      <c r="A3" s="42" t="s">
        <v>2</v>
      </c>
      <c r="B3" s="42">
        <v>1</v>
      </c>
      <c r="C3" s="35" t="s">
        <v>208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="37" customFormat="1" spans="1:18">
      <c r="A4" s="42"/>
      <c r="B4" s="42">
        <v>2</v>
      </c>
      <c r="C4" s="35" t="s">
        <v>209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="37" customFormat="1" spans="1:18">
      <c r="A5" s="42"/>
      <c r="B5" s="42">
        <v>3</v>
      </c>
      <c r="C5" s="35" t="s">
        <v>210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="37" customFormat="1" spans="1:18">
      <c r="A6" s="42"/>
      <c r="B6" s="42">
        <v>4</v>
      </c>
      <c r="C6" s="35" t="s">
        <v>211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="37" customFormat="1" spans="1:18">
      <c r="A7" s="42"/>
      <c r="B7" s="42">
        <v>5</v>
      </c>
      <c r="C7" s="35" t="s">
        <v>212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="37" customFormat="1" spans="1:18">
      <c r="A8" s="42"/>
      <c r="B8" s="42">
        <v>6</v>
      </c>
      <c r="C8" s="35" t="s">
        <v>213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="37" customFormat="1" spans="1:18">
      <c r="A9" s="42"/>
      <c r="B9" s="42">
        <v>7</v>
      </c>
      <c r="C9" s="35" t="s">
        <v>214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="37" customFormat="1" spans="1:18">
      <c r="A10" s="42"/>
      <c r="B10" s="42">
        <v>8</v>
      </c>
      <c r="C10" s="35" t="s">
        <v>215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="37" customFormat="1" spans="1:19">
      <c r="A11" s="43" t="s">
        <v>3</v>
      </c>
      <c r="B11" s="43">
        <v>1</v>
      </c>
      <c r="C11" s="44" t="s">
        <v>369</v>
      </c>
      <c r="D11" s="44" t="s">
        <v>415</v>
      </c>
      <c r="E11" s="44" t="s">
        <v>415</v>
      </c>
      <c r="F11" s="44" t="s">
        <v>415</v>
      </c>
      <c r="G11" s="44" t="s">
        <v>415</v>
      </c>
      <c r="H11" s="44" t="s">
        <v>415</v>
      </c>
      <c r="I11" s="44" t="s">
        <v>415</v>
      </c>
      <c r="J11" s="44">
        <v>5</v>
      </c>
      <c r="K11" s="44">
        <v>5</v>
      </c>
      <c r="L11" s="44">
        <v>5</v>
      </c>
      <c r="M11" s="44">
        <v>5</v>
      </c>
      <c r="N11" s="44">
        <f t="shared" ref="N11:N17" si="0">SUM(D11:M11)</f>
        <v>20</v>
      </c>
      <c r="O11" s="52">
        <f t="shared" ref="O11:O17" si="1">AVERAGE(D11:M11)</f>
        <v>5</v>
      </c>
      <c r="P11" s="44">
        <f>RANK(O11,$O$11:$O$17)</f>
        <v>1</v>
      </c>
      <c r="Q11" s="44"/>
      <c r="R11" s="58"/>
      <c r="S11" s="58"/>
    </row>
    <row r="12" s="37" customFormat="1" spans="1:19">
      <c r="A12" s="43"/>
      <c r="B12" s="43">
        <v>2</v>
      </c>
      <c r="C12" s="44" t="s">
        <v>89</v>
      </c>
      <c r="D12" s="44" t="s">
        <v>415</v>
      </c>
      <c r="E12" s="44" t="s">
        <v>415</v>
      </c>
      <c r="F12" s="44" t="s">
        <v>415</v>
      </c>
      <c r="G12" s="44" t="s">
        <v>415</v>
      </c>
      <c r="H12" s="44" t="s">
        <v>415</v>
      </c>
      <c r="I12" s="44" t="s">
        <v>415</v>
      </c>
      <c r="J12" s="44">
        <v>4</v>
      </c>
      <c r="K12" s="44">
        <v>5</v>
      </c>
      <c r="L12" s="44">
        <v>4.8</v>
      </c>
      <c r="M12" s="44">
        <v>5</v>
      </c>
      <c r="N12" s="44">
        <f t="shared" si="0"/>
        <v>18.8</v>
      </c>
      <c r="O12" s="52">
        <f t="shared" si="1"/>
        <v>4.7</v>
      </c>
      <c r="P12" s="44">
        <f t="shared" ref="P12:P17" si="2">RANK(O12,$O$11:$O$17)</f>
        <v>7</v>
      </c>
      <c r="Q12" s="44"/>
      <c r="R12" s="58"/>
      <c r="S12" s="58"/>
    </row>
    <row r="13" s="37" customFormat="1" spans="1:19">
      <c r="A13" s="43"/>
      <c r="B13" s="43">
        <v>3</v>
      </c>
      <c r="C13" s="44" t="s">
        <v>370</v>
      </c>
      <c r="D13" s="44" t="s">
        <v>415</v>
      </c>
      <c r="E13" s="44" t="s">
        <v>415</v>
      </c>
      <c r="F13" s="44" t="s">
        <v>415</v>
      </c>
      <c r="G13" s="44" t="s">
        <v>415</v>
      </c>
      <c r="H13" s="44" t="s">
        <v>415</v>
      </c>
      <c r="I13" s="44" t="s">
        <v>415</v>
      </c>
      <c r="J13" s="44">
        <v>5</v>
      </c>
      <c r="K13" s="44">
        <v>5</v>
      </c>
      <c r="L13" s="44" t="s">
        <v>415</v>
      </c>
      <c r="M13" s="44" t="s">
        <v>415</v>
      </c>
      <c r="N13" s="44">
        <f t="shared" si="0"/>
        <v>10</v>
      </c>
      <c r="O13" s="52">
        <f t="shared" si="1"/>
        <v>5</v>
      </c>
      <c r="P13" s="44">
        <f t="shared" si="2"/>
        <v>1</v>
      </c>
      <c r="Q13" s="44"/>
      <c r="R13" s="58"/>
      <c r="S13" s="58"/>
    </row>
    <row r="14" s="37" customFormat="1" spans="1:19">
      <c r="A14" s="43"/>
      <c r="B14" s="43">
        <v>4</v>
      </c>
      <c r="C14" s="44" t="s">
        <v>371</v>
      </c>
      <c r="D14" s="44" t="s">
        <v>415</v>
      </c>
      <c r="E14" s="44" t="s">
        <v>415</v>
      </c>
      <c r="F14" s="44" t="s">
        <v>415</v>
      </c>
      <c r="G14" s="44" t="s">
        <v>415</v>
      </c>
      <c r="H14" s="44" t="s">
        <v>415</v>
      </c>
      <c r="I14" s="44" t="s">
        <v>415</v>
      </c>
      <c r="J14" s="44">
        <v>5</v>
      </c>
      <c r="K14" s="44">
        <v>4.8</v>
      </c>
      <c r="L14" s="44">
        <v>5</v>
      </c>
      <c r="M14" s="44">
        <v>5</v>
      </c>
      <c r="N14" s="44">
        <f t="shared" si="0"/>
        <v>19.8</v>
      </c>
      <c r="O14" s="52">
        <f t="shared" si="1"/>
        <v>4.95</v>
      </c>
      <c r="P14" s="44">
        <f t="shared" si="2"/>
        <v>4</v>
      </c>
      <c r="Q14" s="44"/>
      <c r="R14" s="58"/>
      <c r="S14" s="58"/>
    </row>
    <row r="15" s="37" customFormat="1" spans="1:19">
      <c r="A15" s="43"/>
      <c r="B15" s="43">
        <v>5</v>
      </c>
      <c r="C15" s="44" t="s">
        <v>372</v>
      </c>
      <c r="D15" s="44" t="s">
        <v>415</v>
      </c>
      <c r="E15" s="44" t="s">
        <v>415</v>
      </c>
      <c r="F15" s="44" t="s">
        <v>415</v>
      </c>
      <c r="G15" s="44" t="s">
        <v>415</v>
      </c>
      <c r="H15" s="44" t="s">
        <v>415</v>
      </c>
      <c r="I15" s="44" t="s">
        <v>415</v>
      </c>
      <c r="J15" s="44">
        <v>5</v>
      </c>
      <c r="K15" s="44">
        <v>4.3</v>
      </c>
      <c r="L15" s="44">
        <v>5</v>
      </c>
      <c r="M15" s="44">
        <v>5</v>
      </c>
      <c r="N15" s="44">
        <f t="shared" si="0"/>
        <v>19.3</v>
      </c>
      <c r="O15" s="52">
        <f t="shared" si="1"/>
        <v>4.825</v>
      </c>
      <c r="P15" s="44">
        <f t="shared" si="2"/>
        <v>6</v>
      </c>
      <c r="Q15" s="44" t="s">
        <v>416</v>
      </c>
      <c r="R15" s="58"/>
      <c r="S15" s="58"/>
    </row>
    <row r="16" s="37" customFormat="1" spans="1:19">
      <c r="A16" s="43"/>
      <c r="B16" s="43">
        <v>6</v>
      </c>
      <c r="C16" s="44" t="s">
        <v>373</v>
      </c>
      <c r="D16" s="44" t="s">
        <v>415</v>
      </c>
      <c r="E16" s="44" t="s">
        <v>415</v>
      </c>
      <c r="F16" s="44" t="s">
        <v>415</v>
      </c>
      <c r="G16" s="44" t="s">
        <v>415</v>
      </c>
      <c r="H16" s="44" t="s">
        <v>415</v>
      </c>
      <c r="I16" s="44" t="s">
        <v>415</v>
      </c>
      <c r="J16" s="44">
        <v>5</v>
      </c>
      <c r="K16" s="44">
        <v>5</v>
      </c>
      <c r="L16" s="44">
        <v>5</v>
      </c>
      <c r="M16" s="44">
        <v>5</v>
      </c>
      <c r="N16" s="44">
        <f t="shared" si="0"/>
        <v>20</v>
      </c>
      <c r="O16" s="52">
        <f t="shared" si="1"/>
        <v>5</v>
      </c>
      <c r="P16" s="44">
        <f t="shared" si="2"/>
        <v>1</v>
      </c>
      <c r="Q16" s="44"/>
      <c r="R16" s="58"/>
      <c r="S16" s="58"/>
    </row>
    <row r="17" s="37" customFormat="1" spans="1:19">
      <c r="A17" s="43"/>
      <c r="B17" s="43">
        <v>7</v>
      </c>
      <c r="C17" s="44" t="s">
        <v>94</v>
      </c>
      <c r="D17" s="44" t="s">
        <v>415</v>
      </c>
      <c r="E17" s="44" t="s">
        <v>415</v>
      </c>
      <c r="F17" s="44" t="s">
        <v>415</v>
      </c>
      <c r="G17" s="44" t="s">
        <v>415</v>
      </c>
      <c r="H17" s="44" t="s">
        <v>415</v>
      </c>
      <c r="I17" s="44" t="s">
        <v>415</v>
      </c>
      <c r="J17" s="44">
        <v>5</v>
      </c>
      <c r="K17" s="44">
        <v>5</v>
      </c>
      <c r="L17" s="44">
        <v>4.8</v>
      </c>
      <c r="M17" s="44">
        <v>5</v>
      </c>
      <c r="N17" s="44">
        <f t="shared" si="0"/>
        <v>19.8</v>
      </c>
      <c r="O17" s="52">
        <f t="shared" si="1"/>
        <v>4.95</v>
      </c>
      <c r="P17" s="44">
        <f t="shared" si="2"/>
        <v>4</v>
      </c>
      <c r="Q17" s="44"/>
      <c r="R17" s="59"/>
      <c r="S17" s="59"/>
    </row>
    <row r="18" s="37" customFormat="1" spans="1:18">
      <c r="A18" s="45" t="s">
        <v>4</v>
      </c>
      <c r="B18" s="45">
        <v>1</v>
      </c>
      <c r="C18" s="42" t="s">
        <v>380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53"/>
      <c r="O18" s="54"/>
      <c r="P18" s="42"/>
      <c r="Q18" s="42"/>
      <c r="R18" s="42"/>
    </row>
    <row r="19" s="37" customFormat="1" spans="1:18">
      <c r="A19" s="45"/>
      <c r="B19" s="45">
        <v>2</v>
      </c>
      <c r="C19" s="42" t="s">
        <v>143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53"/>
      <c r="O19" s="54"/>
      <c r="P19" s="42"/>
      <c r="Q19" s="42"/>
      <c r="R19" s="42"/>
    </row>
    <row r="20" s="37" customFormat="1" spans="1:18">
      <c r="A20" s="45"/>
      <c r="B20" s="45">
        <v>3</v>
      </c>
      <c r="C20" s="42" t="s">
        <v>417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53"/>
      <c r="O20" s="54"/>
      <c r="P20" s="42"/>
      <c r="Q20" s="42"/>
      <c r="R20" s="42"/>
    </row>
    <row r="21" s="37" customFormat="1" spans="1:18">
      <c r="A21" s="45"/>
      <c r="B21" s="45">
        <v>4</v>
      </c>
      <c r="C21" s="42" t="s">
        <v>245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53"/>
      <c r="O21" s="54"/>
      <c r="P21" s="42"/>
      <c r="Q21" s="42"/>
      <c r="R21" s="42"/>
    </row>
    <row r="22" s="37" customFormat="1" spans="1:18">
      <c r="A22" s="45"/>
      <c r="B22" s="45">
        <v>5</v>
      </c>
      <c r="C22" s="42" t="s">
        <v>244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53"/>
      <c r="O22" s="54"/>
      <c r="P22" s="42"/>
      <c r="Q22" s="42"/>
      <c r="R22" s="42"/>
    </row>
    <row r="23" s="37" customFormat="1" spans="1:18">
      <c r="A23" s="45"/>
      <c r="B23" s="45">
        <v>7</v>
      </c>
      <c r="C23" s="42" t="s">
        <v>418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53"/>
      <c r="O23" s="54"/>
      <c r="P23" s="42"/>
      <c r="Q23" s="42"/>
      <c r="R23" s="42"/>
    </row>
    <row r="24" s="37" customFormat="1" spans="1:18">
      <c r="A24" s="45"/>
      <c r="B24" s="45">
        <v>8</v>
      </c>
      <c r="C24" s="42" t="s">
        <v>419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53"/>
      <c r="O24" s="54"/>
      <c r="P24" s="42"/>
      <c r="Q24" s="42"/>
      <c r="R24" s="42"/>
    </row>
    <row r="25" s="37" customFormat="1" spans="1:18">
      <c r="A25" s="45"/>
      <c r="B25" s="45">
        <v>9</v>
      </c>
      <c r="C25" s="42" t="s">
        <v>247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53"/>
      <c r="O25" s="54"/>
      <c r="P25" s="42"/>
      <c r="Q25" s="42"/>
      <c r="R25" s="42"/>
    </row>
    <row r="26" s="37" customFormat="1" spans="1:18">
      <c r="A26" s="46" t="s">
        <v>5</v>
      </c>
      <c r="B26" s="46">
        <v>1</v>
      </c>
      <c r="C26" s="42" t="s">
        <v>272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55"/>
      <c r="P26" s="35"/>
      <c r="Q26" s="35"/>
      <c r="R26" s="35"/>
    </row>
    <row r="27" s="37" customFormat="1" spans="1:18">
      <c r="A27" s="46"/>
      <c r="B27" s="46">
        <v>2</v>
      </c>
      <c r="C27" s="42" t="s">
        <v>273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55"/>
      <c r="P27" s="35"/>
      <c r="Q27" s="35"/>
      <c r="R27" s="35"/>
    </row>
    <row r="28" s="37" customFormat="1" spans="1:18">
      <c r="A28" s="46"/>
      <c r="B28" s="46">
        <v>3</v>
      </c>
      <c r="C28" s="42" t="s">
        <v>274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55"/>
      <c r="P28" s="35"/>
      <c r="Q28" s="35"/>
      <c r="R28" s="35"/>
    </row>
    <row r="29" s="37" customFormat="1" spans="1:18">
      <c r="A29" s="46"/>
      <c r="B29" s="46">
        <v>4</v>
      </c>
      <c r="C29" s="42" t="s">
        <v>275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55"/>
      <c r="P29" s="35"/>
      <c r="Q29" s="35"/>
      <c r="R29" s="35"/>
    </row>
    <row r="30" s="37" customFormat="1" spans="1:18">
      <c r="A30" s="46"/>
      <c r="B30" s="46">
        <v>5</v>
      </c>
      <c r="C30" s="42" t="s">
        <v>276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55"/>
      <c r="P30" s="35"/>
      <c r="Q30" s="35"/>
      <c r="R30" s="35"/>
    </row>
    <row r="31" s="37" customFormat="1" spans="1:18">
      <c r="A31" s="46"/>
      <c r="B31" s="46">
        <v>6</v>
      </c>
      <c r="C31" s="42" t="s">
        <v>277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55"/>
      <c r="P31" s="35"/>
      <c r="Q31" s="35"/>
      <c r="R31" s="35"/>
    </row>
    <row r="32" s="37" customFormat="1" spans="1:18">
      <c r="A32" s="47" t="s">
        <v>6</v>
      </c>
      <c r="B32" s="47">
        <v>1</v>
      </c>
      <c r="C32" s="48" t="s">
        <v>321</v>
      </c>
      <c r="D32" s="49" t="s">
        <v>415</v>
      </c>
      <c r="E32" s="49" t="s">
        <v>415</v>
      </c>
      <c r="F32" s="49" t="s">
        <v>415</v>
      </c>
      <c r="G32" s="49" t="s">
        <v>415</v>
      </c>
      <c r="H32" s="49" t="s">
        <v>415</v>
      </c>
      <c r="I32" s="49" t="s">
        <v>415</v>
      </c>
      <c r="J32" s="49">
        <v>5</v>
      </c>
      <c r="K32" s="49">
        <v>5</v>
      </c>
      <c r="L32" s="49" t="s">
        <v>415</v>
      </c>
      <c r="M32" s="49" t="s">
        <v>415</v>
      </c>
      <c r="N32" s="49">
        <f t="shared" ref="N32:N42" si="3">SUM(D32:M32)</f>
        <v>10</v>
      </c>
      <c r="O32" s="56">
        <f t="shared" ref="O32:O42" si="4">AVERAGE(D32:M32)</f>
        <v>5</v>
      </c>
      <c r="P32" s="49">
        <f>RANK(O32,$O$4:$O$14,0)</f>
        <v>1</v>
      </c>
      <c r="Q32" s="49" t="s">
        <v>420</v>
      </c>
      <c r="R32" s="42"/>
    </row>
    <row r="33" s="37" customFormat="1" spans="1:18">
      <c r="A33" s="47"/>
      <c r="B33" s="47">
        <v>2</v>
      </c>
      <c r="C33" s="48" t="s">
        <v>322</v>
      </c>
      <c r="D33" s="49" t="s">
        <v>415</v>
      </c>
      <c r="E33" s="49" t="s">
        <v>415</v>
      </c>
      <c r="F33" s="49" t="s">
        <v>415</v>
      </c>
      <c r="G33" s="49" t="s">
        <v>415</v>
      </c>
      <c r="H33" s="49" t="s">
        <v>415</v>
      </c>
      <c r="I33" s="49" t="s">
        <v>415</v>
      </c>
      <c r="J33" s="49">
        <v>5</v>
      </c>
      <c r="K33" s="49">
        <v>5</v>
      </c>
      <c r="L33" s="49" t="s">
        <v>415</v>
      </c>
      <c r="M33" s="49" t="s">
        <v>415</v>
      </c>
      <c r="N33" s="49">
        <f t="shared" si="3"/>
        <v>10</v>
      </c>
      <c r="O33" s="56">
        <f t="shared" si="4"/>
        <v>5</v>
      </c>
      <c r="P33" s="49">
        <f>RANK(O33,$O$4:$O$14,0)</f>
        <v>1</v>
      </c>
      <c r="Q33" s="49" t="s">
        <v>420</v>
      </c>
      <c r="R33" s="42"/>
    </row>
    <row r="34" s="37" customFormat="1" spans="1:18">
      <c r="A34" s="47"/>
      <c r="B34" s="47">
        <v>3</v>
      </c>
      <c r="C34" s="48" t="s">
        <v>323</v>
      </c>
      <c r="D34" s="49" t="s">
        <v>415</v>
      </c>
      <c r="E34" s="49" t="s">
        <v>415</v>
      </c>
      <c r="F34" s="49" t="s">
        <v>415</v>
      </c>
      <c r="G34" s="49" t="s">
        <v>415</v>
      </c>
      <c r="H34" s="49" t="s">
        <v>415</v>
      </c>
      <c r="I34" s="49" t="s">
        <v>415</v>
      </c>
      <c r="J34" s="49" t="s">
        <v>415</v>
      </c>
      <c r="K34" s="49" t="s">
        <v>415</v>
      </c>
      <c r="L34" s="49" t="s">
        <v>415</v>
      </c>
      <c r="M34" s="49" t="s">
        <v>415</v>
      </c>
      <c r="N34" s="49">
        <f t="shared" si="3"/>
        <v>0</v>
      </c>
      <c r="O34" s="56" t="s">
        <v>415</v>
      </c>
      <c r="P34" s="49" t="s">
        <v>415</v>
      </c>
      <c r="Q34" s="49" t="s">
        <v>421</v>
      </c>
      <c r="R34" s="42"/>
    </row>
    <row r="35" s="37" customFormat="1" spans="1:18">
      <c r="A35" s="47"/>
      <c r="B35" s="47">
        <v>4</v>
      </c>
      <c r="C35" s="48" t="s">
        <v>324</v>
      </c>
      <c r="D35" s="49" t="s">
        <v>415</v>
      </c>
      <c r="E35" s="49" t="s">
        <v>415</v>
      </c>
      <c r="F35" s="49" t="s">
        <v>415</v>
      </c>
      <c r="G35" s="49" t="s">
        <v>415</v>
      </c>
      <c r="H35" s="49" t="s">
        <v>415</v>
      </c>
      <c r="I35" s="49" t="s">
        <v>415</v>
      </c>
      <c r="J35" s="49" t="s">
        <v>415</v>
      </c>
      <c r="K35" s="49" t="s">
        <v>415</v>
      </c>
      <c r="L35" s="49" t="s">
        <v>415</v>
      </c>
      <c r="M35" s="49" t="s">
        <v>415</v>
      </c>
      <c r="N35" s="49">
        <f t="shared" si="3"/>
        <v>0</v>
      </c>
      <c r="O35" s="56" t="s">
        <v>415</v>
      </c>
      <c r="P35" s="49" t="s">
        <v>415</v>
      </c>
      <c r="Q35" s="49" t="s">
        <v>421</v>
      </c>
      <c r="R35" s="42"/>
    </row>
    <row r="36" s="37" customFormat="1" spans="1:18">
      <c r="A36" s="47"/>
      <c r="B36" s="47">
        <v>5</v>
      </c>
      <c r="C36" s="48" t="s">
        <v>325</v>
      </c>
      <c r="D36" s="49" t="s">
        <v>415</v>
      </c>
      <c r="E36" s="49" t="s">
        <v>415</v>
      </c>
      <c r="F36" s="49" t="s">
        <v>415</v>
      </c>
      <c r="G36" s="49" t="s">
        <v>415</v>
      </c>
      <c r="H36" s="49" t="s">
        <v>415</v>
      </c>
      <c r="I36" s="49" t="s">
        <v>415</v>
      </c>
      <c r="J36" s="49" t="s">
        <v>415</v>
      </c>
      <c r="K36" s="49" t="s">
        <v>415</v>
      </c>
      <c r="L36" s="49" t="s">
        <v>415</v>
      </c>
      <c r="M36" s="49" t="s">
        <v>415</v>
      </c>
      <c r="N36" s="49">
        <f t="shared" si="3"/>
        <v>0</v>
      </c>
      <c r="O36" s="56" t="s">
        <v>415</v>
      </c>
      <c r="P36" s="49" t="s">
        <v>415</v>
      </c>
      <c r="Q36" s="49" t="s">
        <v>421</v>
      </c>
      <c r="R36" s="42"/>
    </row>
    <row r="37" s="37" customFormat="1" spans="1:18">
      <c r="A37" s="47"/>
      <c r="B37" s="47">
        <v>6</v>
      </c>
      <c r="C37" s="50" t="s">
        <v>326</v>
      </c>
      <c r="D37" s="49" t="s">
        <v>415</v>
      </c>
      <c r="E37" s="49" t="s">
        <v>415</v>
      </c>
      <c r="F37" s="49" t="s">
        <v>415</v>
      </c>
      <c r="G37" s="49" t="s">
        <v>415</v>
      </c>
      <c r="H37" s="49" t="s">
        <v>415</v>
      </c>
      <c r="I37" s="49" t="s">
        <v>415</v>
      </c>
      <c r="J37" s="49">
        <v>5</v>
      </c>
      <c r="K37" s="49">
        <v>0</v>
      </c>
      <c r="L37" s="49" t="s">
        <v>415</v>
      </c>
      <c r="M37" s="49" t="s">
        <v>415</v>
      </c>
      <c r="N37" s="49">
        <f t="shared" si="3"/>
        <v>5</v>
      </c>
      <c r="O37" s="56">
        <f t="shared" si="4"/>
        <v>2.5</v>
      </c>
      <c r="P37" s="49" t="s">
        <v>415</v>
      </c>
      <c r="Q37" s="49" t="s">
        <v>420</v>
      </c>
      <c r="R37" s="42"/>
    </row>
    <row r="38" s="37" customFormat="1" spans="1:18">
      <c r="A38" s="47"/>
      <c r="B38" s="47">
        <v>7</v>
      </c>
      <c r="C38" s="48" t="s">
        <v>327</v>
      </c>
      <c r="D38" s="49" t="s">
        <v>415</v>
      </c>
      <c r="E38" s="49" t="s">
        <v>415</v>
      </c>
      <c r="F38" s="49" t="s">
        <v>415</v>
      </c>
      <c r="G38" s="49" t="s">
        <v>415</v>
      </c>
      <c r="H38" s="49" t="s">
        <v>415</v>
      </c>
      <c r="I38" s="49" t="s">
        <v>415</v>
      </c>
      <c r="J38" s="49">
        <v>5</v>
      </c>
      <c r="K38" s="49">
        <v>0</v>
      </c>
      <c r="L38" s="49" t="s">
        <v>415</v>
      </c>
      <c r="M38" s="49" t="s">
        <v>415</v>
      </c>
      <c r="N38" s="49">
        <f t="shared" si="3"/>
        <v>5</v>
      </c>
      <c r="O38" s="56">
        <f t="shared" si="4"/>
        <v>2.5</v>
      </c>
      <c r="P38" s="49" t="s">
        <v>415</v>
      </c>
      <c r="Q38" s="49" t="s">
        <v>420</v>
      </c>
      <c r="R38" s="42"/>
    </row>
    <row r="39" s="37" customFormat="1" spans="1:18">
      <c r="A39" s="47"/>
      <c r="B39" s="47">
        <v>8</v>
      </c>
      <c r="C39" s="48" t="s">
        <v>328</v>
      </c>
      <c r="D39" s="49" t="s">
        <v>415</v>
      </c>
      <c r="E39" s="49" t="s">
        <v>415</v>
      </c>
      <c r="F39" s="49" t="s">
        <v>415</v>
      </c>
      <c r="G39" s="49" t="s">
        <v>415</v>
      </c>
      <c r="H39" s="49" t="s">
        <v>415</v>
      </c>
      <c r="I39" s="49" t="s">
        <v>415</v>
      </c>
      <c r="J39" s="49">
        <v>5</v>
      </c>
      <c r="K39" s="49">
        <v>5</v>
      </c>
      <c r="L39" s="49" t="s">
        <v>415</v>
      </c>
      <c r="M39" s="49" t="s">
        <v>415</v>
      </c>
      <c r="N39" s="49">
        <f t="shared" si="3"/>
        <v>10</v>
      </c>
      <c r="O39" s="56">
        <f t="shared" si="4"/>
        <v>5</v>
      </c>
      <c r="P39" s="49">
        <f>RANK(O39,$O$4:$O$14,0)</f>
        <v>1</v>
      </c>
      <c r="Q39" s="49" t="s">
        <v>420</v>
      </c>
      <c r="R39" s="42"/>
    </row>
    <row r="40" s="37" customFormat="1" spans="1:18">
      <c r="A40" s="47"/>
      <c r="B40" s="47">
        <v>9</v>
      </c>
      <c r="C40" s="48" t="s">
        <v>329</v>
      </c>
      <c r="D40" s="49" t="s">
        <v>415</v>
      </c>
      <c r="E40" s="49" t="s">
        <v>415</v>
      </c>
      <c r="F40" s="49" t="s">
        <v>415</v>
      </c>
      <c r="G40" s="49" t="s">
        <v>415</v>
      </c>
      <c r="H40" s="49" t="s">
        <v>415</v>
      </c>
      <c r="I40" s="49" t="s">
        <v>415</v>
      </c>
      <c r="J40" s="49">
        <v>5</v>
      </c>
      <c r="K40" s="49">
        <v>0</v>
      </c>
      <c r="L40" s="49" t="s">
        <v>415</v>
      </c>
      <c r="M40" s="49" t="s">
        <v>415</v>
      </c>
      <c r="N40" s="49">
        <f t="shared" si="3"/>
        <v>5</v>
      </c>
      <c r="O40" s="56">
        <f t="shared" si="4"/>
        <v>2.5</v>
      </c>
      <c r="P40" s="49">
        <v>6</v>
      </c>
      <c r="Q40" s="49" t="s">
        <v>420</v>
      </c>
      <c r="R40" s="42"/>
    </row>
    <row r="41" s="37" customFormat="1" spans="1:18">
      <c r="A41" s="47"/>
      <c r="B41" s="42">
        <v>10</v>
      </c>
      <c r="C41" s="48" t="s">
        <v>331</v>
      </c>
      <c r="D41" s="49" t="s">
        <v>415</v>
      </c>
      <c r="E41" s="49" t="s">
        <v>415</v>
      </c>
      <c r="F41" s="49" t="s">
        <v>415</v>
      </c>
      <c r="G41" s="49" t="s">
        <v>415</v>
      </c>
      <c r="H41" s="49" t="s">
        <v>415</v>
      </c>
      <c r="I41" s="49" t="s">
        <v>415</v>
      </c>
      <c r="J41" s="49">
        <v>5</v>
      </c>
      <c r="K41" s="49">
        <v>5</v>
      </c>
      <c r="L41" s="49" t="s">
        <v>415</v>
      </c>
      <c r="M41" s="49" t="s">
        <v>415</v>
      </c>
      <c r="N41" s="49">
        <f t="shared" si="3"/>
        <v>10</v>
      </c>
      <c r="O41" s="56">
        <f t="shared" si="4"/>
        <v>5</v>
      </c>
      <c r="P41" s="49">
        <f>RANK(O41,$O$4:$O$14,0)</f>
        <v>1</v>
      </c>
      <c r="Q41" s="60" t="s">
        <v>420</v>
      </c>
      <c r="R41" s="42"/>
    </row>
    <row r="42" s="37" customFormat="1" spans="1:18">
      <c r="A42" s="47"/>
      <c r="B42" s="42">
        <v>11</v>
      </c>
      <c r="C42" s="48" t="s">
        <v>332</v>
      </c>
      <c r="D42" s="49" t="s">
        <v>415</v>
      </c>
      <c r="E42" s="49" t="s">
        <v>415</v>
      </c>
      <c r="F42" s="49" t="s">
        <v>415</v>
      </c>
      <c r="G42" s="49" t="s">
        <v>415</v>
      </c>
      <c r="H42" s="49" t="s">
        <v>415</v>
      </c>
      <c r="I42" s="49" t="s">
        <v>415</v>
      </c>
      <c r="J42" s="49">
        <v>5</v>
      </c>
      <c r="K42" s="49">
        <v>5</v>
      </c>
      <c r="L42" s="49" t="s">
        <v>415</v>
      </c>
      <c r="M42" s="49" t="s">
        <v>415</v>
      </c>
      <c r="N42" s="49">
        <f t="shared" si="3"/>
        <v>10</v>
      </c>
      <c r="O42" s="56">
        <f t="shared" si="4"/>
        <v>5</v>
      </c>
      <c r="P42" s="49">
        <f>RANK(O42,$O$4:$O$14,0)</f>
        <v>1</v>
      </c>
      <c r="Q42" s="60" t="s">
        <v>420</v>
      </c>
      <c r="R42" s="42"/>
    </row>
    <row r="43" s="37" customFormat="1" spans="1:18">
      <c r="A43" s="47" t="s">
        <v>7</v>
      </c>
      <c r="B43" s="47">
        <v>1</v>
      </c>
      <c r="C43" s="46" t="s">
        <v>422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="37" customFormat="1" spans="1:18">
      <c r="A44" s="47"/>
      <c r="B44" s="47">
        <v>2</v>
      </c>
      <c r="C44" s="46" t="s">
        <v>423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="37" customFormat="1" spans="1:18">
      <c r="A45" s="47"/>
      <c r="B45" s="47">
        <v>3</v>
      </c>
      <c r="C45" s="46" t="s">
        <v>424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="37" customFormat="1" spans="1:18">
      <c r="A46" s="47"/>
      <c r="B46" s="47">
        <v>4</v>
      </c>
      <c r="C46" s="46" t="s">
        <v>425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="37" customFormat="1" spans="1:18">
      <c r="A47" s="47"/>
      <c r="B47" s="47">
        <v>5</v>
      </c>
      <c r="C47" s="46" t="s">
        <v>426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="37" customFormat="1" spans="1:18">
      <c r="A48" s="47"/>
      <c r="B48" s="47">
        <v>6</v>
      </c>
      <c r="C48" s="46" t="s">
        <v>427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="37" customFormat="1" spans="1:18">
      <c r="A49" s="42" t="s">
        <v>8</v>
      </c>
      <c r="B49" s="35">
        <v>1</v>
      </c>
      <c r="C49" s="17" t="s">
        <v>353</v>
      </c>
      <c r="D49" s="17">
        <v>5</v>
      </c>
      <c r="E49" s="17">
        <v>5</v>
      </c>
      <c r="F49" s="17">
        <v>5</v>
      </c>
      <c r="G49" s="17">
        <v>5</v>
      </c>
      <c r="H49" s="17">
        <v>5</v>
      </c>
      <c r="I49" s="17">
        <v>5</v>
      </c>
      <c r="J49" s="17">
        <v>5</v>
      </c>
      <c r="K49" s="17">
        <v>5</v>
      </c>
      <c r="L49" s="17">
        <v>5</v>
      </c>
      <c r="M49" s="17">
        <v>5</v>
      </c>
      <c r="N49" s="17">
        <f>SUM(D49:M49)</f>
        <v>50</v>
      </c>
      <c r="O49" s="17">
        <f>AVERAGE(D49:M49)</f>
        <v>5</v>
      </c>
      <c r="P49" s="17">
        <v>1</v>
      </c>
      <c r="Q49" s="61"/>
      <c r="R49" s="42"/>
    </row>
  </sheetData>
  <mergeCells count="7">
    <mergeCell ref="A1:R1"/>
    <mergeCell ref="A3:A10"/>
    <mergeCell ref="A11:A17"/>
    <mergeCell ref="A18:A25"/>
    <mergeCell ref="A26:A31"/>
    <mergeCell ref="A32:A42"/>
    <mergeCell ref="A43:A4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A28" sqref="A28"/>
    </sheetView>
  </sheetViews>
  <sheetFormatPr defaultColWidth="9" defaultRowHeight="17.5" outlineLevelCol="7"/>
  <cols>
    <col min="1" max="1" width="18.25" style="30" customWidth="1"/>
    <col min="2" max="2" width="8" style="30" customWidth="1"/>
    <col min="3" max="4" width="6.66666666666667" style="30" customWidth="1"/>
    <col min="5" max="5" width="23.5833333333333" style="30" customWidth="1"/>
    <col min="6" max="8" width="12.1666666666667" style="30" customWidth="1"/>
    <col min="9" max="16384" width="8.66666666666667" style="30"/>
  </cols>
  <sheetData>
    <row r="1" ht="23" spans="1:8">
      <c r="A1" s="31" t="s">
        <v>428</v>
      </c>
      <c r="B1" s="31"/>
      <c r="C1" s="31"/>
      <c r="D1" s="31"/>
      <c r="E1" s="31"/>
      <c r="F1" s="31"/>
      <c r="G1" s="31"/>
      <c r="H1" s="31"/>
    </row>
    <row r="2" s="29" customFormat="1" ht="21" spans="1:8">
      <c r="A2" s="32" t="s">
        <v>429</v>
      </c>
      <c r="B2" s="33" t="s">
        <v>33</v>
      </c>
      <c r="C2" s="33" t="s">
        <v>25</v>
      </c>
      <c r="D2" s="33" t="s">
        <v>26</v>
      </c>
      <c r="E2" s="34" t="s">
        <v>34</v>
      </c>
      <c r="F2" s="32" t="s">
        <v>35</v>
      </c>
      <c r="G2" s="33" t="s">
        <v>356</v>
      </c>
      <c r="H2" s="33" t="s">
        <v>357</v>
      </c>
    </row>
    <row r="3" spans="1:8">
      <c r="A3" s="35" t="s">
        <v>2</v>
      </c>
      <c r="B3" s="35" t="s">
        <v>364</v>
      </c>
      <c r="C3" s="35"/>
      <c r="D3" s="35"/>
      <c r="E3" s="35"/>
      <c r="F3" s="35"/>
      <c r="G3" s="35"/>
      <c r="H3" s="35"/>
    </row>
    <row r="4" spans="1:8">
      <c r="A4" s="35" t="s">
        <v>3</v>
      </c>
      <c r="B4" s="35"/>
      <c r="C4" s="35"/>
      <c r="D4" s="35"/>
      <c r="E4" s="35"/>
      <c r="F4" s="35"/>
      <c r="G4" s="35"/>
      <c r="H4" s="35"/>
    </row>
    <row r="5" ht="15" customHeight="1" spans="1:8">
      <c r="A5" s="35" t="s">
        <v>4</v>
      </c>
      <c r="B5" s="35"/>
      <c r="C5" s="35"/>
      <c r="D5" s="35"/>
      <c r="E5" s="35"/>
      <c r="F5" s="35"/>
      <c r="G5" s="35"/>
      <c r="H5" s="35"/>
    </row>
    <row r="6" ht="15" customHeight="1" spans="1:8">
      <c r="A6" s="35" t="s">
        <v>5</v>
      </c>
      <c r="B6" s="35"/>
      <c r="C6" s="35"/>
      <c r="D6" s="35"/>
      <c r="E6" s="35"/>
      <c r="F6" s="35"/>
      <c r="G6" s="35"/>
      <c r="H6" s="35"/>
    </row>
    <row r="7" spans="1:8">
      <c r="A7" s="35" t="s">
        <v>6</v>
      </c>
      <c r="B7" s="35"/>
      <c r="C7" s="35"/>
      <c r="D7" s="35"/>
      <c r="E7" s="35"/>
      <c r="F7" s="35"/>
      <c r="G7" s="35"/>
      <c r="H7" s="35"/>
    </row>
    <row r="8" spans="1:8">
      <c r="A8" s="35" t="s">
        <v>7</v>
      </c>
      <c r="B8" s="35"/>
      <c r="C8" s="35"/>
      <c r="D8" s="35"/>
      <c r="E8" s="35"/>
      <c r="F8" s="35"/>
      <c r="G8" s="35"/>
      <c r="H8" s="35"/>
    </row>
    <row r="9" spans="1:8">
      <c r="A9" s="35" t="s">
        <v>8</v>
      </c>
      <c r="B9" s="35"/>
      <c r="C9" s="35"/>
      <c r="D9" s="35"/>
      <c r="E9" s="35"/>
      <c r="F9" s="35"/>
      <c r="G9" s="35"/>
      <c r="H9" s="35"/>
    </row>
    <row r="66" spans="5:5">
      <c r="E66" s="36"/>
    </row>
    <row r="67" spans="5:5">
      <c r="E67" s="36"/>
    </row>
    <row r="68" spans="5:5">
      <c r="E68" s="36"/>
    </row>
  </sheetData>
  <mergeCells count="2">
    <mergeCell ref="A1:H1"/>
    <mergeCell ref="B3:H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"/>
  <sheetViews>
    <sheetView topLeftCell="A196" workbookViewId="0">
      <selection activeCell="A219" sqref="A219:A221"/>
    </sheetView>
  </sheetViews>
  <sheetFormatPr defaultColWidth="9" defaultRowHeight="17.5" outlineLevelCol="4"/>
  <cols>
    <col min="1" max="1" width="17.0833333333333" style="2" customWidth="1"/>
    <col min="2" max="2" width="20.0833333333333" style="2" customWidth="1"/>
    <col min="3" max="3" width="22.8333333333333" style="2" customWidth="1"/>
    <col min="4" max="4" width="29.8333333333333" style="2" customWidth="1"/>
    <col min="5" max="5" width="20" style="2" customWidth="1"/>
    <col min="6" max="16384" width="8.66666666666667" style="2"/>
  </cols>
  <sheetData>
    <row r="1" ht="23" spans="1:5">
      <c r="A1" s="3" t="s">
        <v>430</v>
      </c>
      <c r="B1" s="3"/>
      <c r="C1" s="3"/>
      <c r="D1" s="3"/>
      <c r="E1" s="3"/>
    </row>
    <row r="2" s="1" customFormat="1" ht="21" spans="1:5">
      <c r="A2" s="4" t="s">
        <v>23</v>
      </c>
      <c r="B2" s="4" t="s">
        <v>190</v>
      </c>
      <c r="C2" s="4" t="s">
        <v>24</v>
      </c>
      <c r="D2" s="4" t="s">
        <v>430</v>
      </c>
      <c r="E2" s="4" t="s">
        <v>30</v>
      </c>
    </row>
    <row r="3" spans="1:5">
      <c r="A3" s="5" t="s">
        <v>2</v>
      </c>
      <c r="B3" s="5">
        <v>1</v>
      </c>
      <c r="C3" s="6" t="s">
        <v>195</v>
      </c>
      <c r="D3" s="6" t="s">
        <v>431</v>
      </c>
      <c r="E3" s="5"/>
    </row>
    <row r="4" spans="1:5">
      <c r="A4" s="5"/>
      <c r="B4" s="5">
        <v>2</v>
      </c>
      <c r="C4" s="6" t="s">
        <v>196</v>
      </c>
      <c r="D4" s="6" t="s">
        <v>431</v>
      </c>
      <c r="E4" s="5"/>
    </row>
    <row r="5" spans="1:5">
      <c r="A5" s="5"/>
      <c r="B5" s="5">
        <v>3</v>
      </c>
      <c r="C5" s="6" t="s">
        <v>40</v>
      </c>
      <c r="D5" s="6" t="s">
        <v>431</v>
      </c>
      <c r="E5" s="5"/>
    </row>
    <row r="6" spans="1:5">
      <c r="A6" s="5"/>
      <c r="B6" s="5">
        <v>4</v>
      </c>
      <c r="C6" s="6" t="s">
        <v>197</v>
      </c>
      <c r="D6" s="6" t="s">
        <v>431</v>
      </c>
      <c r="E6" s="5"/>
    </row>
    <row r="7" spans="1:5">
      <c r="A7" s="5"/>
      <c r="B7" s="5">
        <v>5</v>
      </c>
      <c r="C7" s="6" t="s">
        <v>198</v>
      </c>
      <c r="D7" s="6" t="s">
        <v>431</v>
      </c>
      <c r="E7" s="5"/>
    </row>
    <row r="8" spans="1:5">
      <c r="A8" s="5"/>
      <c r="B8" s="5">
        <v>6</v>
      </c>
      <c r="C8" s="6" t="s">
        <v>36</v>
      </c>
      <c r="D8" s="6" t="s">
        <v>431</v>
      </c>
      <c r="E8" s="5"/>
    </row>
    <row r="9" spans="1:5">
      <c r="A9" s="5"/>
      <c r="B9" s="5">
        <v>7</v>
      </c>
      <c r="C9" s="6" t="s">
        <v>199</v>
      </c>
      <c r="D9" s="6" t="s">
        <v>431</v>
      </c>
      <c r="E9" s="5"/>
    </row>
    <row r="10" spans="1:5">
      <c r="A10" s="5"/>
      <c r="B10" s="5">
        <v>8</v>
      </c>
      <c r="C10" s="6" t="s">
        <v>200</v>
      </c>
      <c r="D10" s="6" t="s">
        <v>431</v>
      </c>
      <c r="E10" s="5"/>
    </row>
    <row r="11" spans="1:5">
      <c r="A11" s="5"/>
      <c r="B11" s="5">
        <v>9</v>
      </c>
      <c r="C11" s="6" t="s">
        <v>201</v>
      </c>
      <c r="D11" s="6" t="s">
        <v>431</v>
      </c>
      <c r="E11" s="5"/>
    </row>
    <row r="12" spans="1:5">
      <c r="A12" s="5"/>
      <c r="B12" s="5">
        <v>10</v>
      </c>
      <c r="C12" s="6" t="s">
        <v>202</v>
      </c>
      <c r="D12" s="6" t="s">
        <v>431</v>
      </c>
      <c r="E12" s="5"/>
    </row>
    <row r="13" spans="1:5">
      <c r="A13" s="5"/>
      <c r="B13" s="5">
        <v>11</v>
      </c>
      <c r="C13" s="6" t="s">
        <v>203</v>
      </c>
      <c r="D13" s="6" t="s">
        <v>431</v>
      </c>
      <c r="E13" s="5"/>
    </row>
    <row r="14" spans="1:5">
      <c r="A14" s="5"/>
      <c r="B14" s="5">
        <v>12</v>
      </c>
      <c r="C14" s="6" t="s">
        <v>204</v>
      </c>
      <c r="D14" s="6" t="s">
        <v>431</v>
      </c>
      <c r="E14" s="5"/>
    </row>
    <row r="15" spans="1:5">
      <c r="A15" s="5"/>
      <c r="B15" s="5">
        <v>13</v>
      </c>
      <c r="C15" s="6" t="s">
        <v>208</v>
      </c>
      <c r="D15" s="6" t="s">
        <v>431</v>
      </c>
      <c r="E15" s="5"/>
    </row>
    <row r="16" spans="1:5">
      <c r="A16" s="5"/>
      <c r="B16" s="5">
        <v>14</v>
      </c>
      <c r="C16" s="6" t="s">
        <v>209</v>
      </c>
      <c r="D16" s="6" t="s">
        <v>431</v>
      </c>
      <c r="E16" s="5"/>
    </row>
    <row r="17" spans="1:5">
      <c r="A17" s="5"/>
      <c r="B17" s="5">
        <v>15</v>
      </c>
      <c r="C17" s="6" t="s">
        <v>210</v>
      </c>
      <c r="D17" s="6" t="s">
        <v>431</v>
      </c>
      <c r="E17" s="5"/>
    </row>
    <row r="18" spans="1:5">
      <c r="A18" s="5"/>
      <c r="B18" s="5">
        <v>16</v>
      </c>
      <c r="C18" s="6" t="s">
        <v>211</v>
      </c>
      <c r="D18" s="6" t="s">
        <v>431</v>
      </c>
      <c r="E18" s="5"/>
    </row>
    <row r="19" spans="1:5">
      <c r="A19" s="5"/>
      <c r="B19" s="5">
        <v>17</v>
      </c>
      <c r="C19" s="6" t="s">
        <v>212</v>
      </c>
      <c r="D19" s="6" t="s">
        <v>431</v>
      </c>
      <c r="E19" s="5"/>
    </row>
    <row r="20" spans="1:5">
      <c r="A20" s="5"/>
      <c r="B20" s="5">
        <v>18</v>
      </c>
      <c r="C20" s="6" t="s">
        <v>213</v>
      </c>
      <c r="D20" s="6" t="s">
        <v>431</v>
      </c>
      <c r="E20" s="5"/>
    </row>
    <row r="21" spans="1:5">
      <c r="A21" s="5"/>
      <c r="B21" s="5">
        <v>19</v>
      </c>
      <c r="C21" s="6" t="s">
        <v>214</v>
      </c>
      <c r="D21" s="6" t="s">
        <v>431</v>
      </c>
      <c r="E21" s="5"/>
    </row>
    <row r="22" spans="1:5">
      <c r="A22" s="5"/>
      <c r="B22" s="5">
        <v>20</v>
      </c>
      <c r="C22" s="6" t="s">
        <v>215</v>
      </c>
      <c r="D22" s="6" t="s">
        <v>431</v>
      </c>
      <c r="E22" s="5"/>
    </row>
    <row r="23" spans="1:5">
      <c r="A23" s="5"/>
      <c r="B23" s="5">
        <v>21</v>
      </c>
      <c r="C23" s="6" t="s">
        <v>216</v>
      </c>
      <c r="D23" s="6" t="s">
        <v>431</v>
      </c>
      <c r="E23" s="5"/>
    </row>
    <row r="24" spans="1:5">
      <c r="A24" s="5"/>
      <c r="B24" s="5">
        <v>22</v>
      </c>
      <c r="C24" s="6" t="s">
        <v>217</v>
      </c>
      <c r="D24" s="6" t="s">
        <v>431</v>
      </c>
      <c r="E24" s="5"/>
    </row>
    <row r="25" spans="1:5">
      <c r="A25" s="5"/>
      <c r="B25" s="5">
        <v>23</v>
      </c>
      <c r="C25" s="6" t="s">
        <v>218</v>
      </c>
      <c r="D25" s="6" t="s">
        <v>431</v>
      </c>
      <c r="E25" s="5"/>
    </row>
    <row r="26" spans="1:5">
      <c r="A26" s="5"/>
      <c r="B26" s="5">
        <v>24</v>
      </c>
      <c r="C26" s="6" t="s">
        <v>219</v>
      </c>
      <c r="D26" s="6" t="s">
        <v>431</v>
      </c>
      <c r="E26" s="5"/>
    </row>
    <row r="27" spans="1:5">
      <c r="A27" s="5"/>
      <c r="B27" s="5">
        <v>25</v>
      </c>
      <c r="C27" s="6" t="s">
        <v>222</v>
      </c>
      <c r="D27" s="6" t="s">
        <v>431</v>
      </c>
      <c r="E27" s="5"/>
    </row>
    <row r="28" spans="1:5">
      <c r="A28" s="5"/>
      <c r="B28" s="5">
        <v>26</v>
      </c>
      <c r="C28" s="6" t="s">
        <v>44</v>
      </c>
      <c r="D28" s="6" t="s">
        <v>431</v>
      </c>
      <c r="E28" s="5"/>
    </row>
    <row r="29" spans="1:5">
      <c r="A29" s="5"/>
      <c r="B29" s="5">
        <v>27</v>
      </c>
      <c r="C29" s="6" t="s">
        <v>221</v>
      </c>
      <c r="D29" s="6" t="s">
        <v>431</v>
      </c>
      <c r="E29" s="5"/>
    </row>
    <row r="30" spans="1:5">
      <c r="A30" s="5"/>
      <c r="B30" s="5">
        <v>28</v>
      </c>
      <c r="C30" s="6" t="s">
        <v>220</v>
      </c>
      <c r="D30" s="6" t="s">
        <v>431</v>
      </c>
      <c r="E30" s="5"/>
    </row>
    <row r="31" spans="1:5">
      <c r="A31" s="5"/>
      <c r="B31" s="5">
        <v>29</v>
      </c>
      <c r="C31" s="6" t="s">
        <v>57</v>
      </c>
      <c r="D31" s="6" t="s">
        <v>431</v>
      </c>
      <c r="E31" s="5"/>
    </row>
    <row r="32" spans="1:5">
      <c r="A32" s="5"/>
      <c r="B32" s="5">
        <v>30</v>
      </c>
      <c r="C32" s="6" t="s">
        <v>223</v>
      </c>
      <c r="D32" s="6" t="s">
        <v>431</v>
      </c>
      <c r="E32" s="5"/>
    </row>
    <row r="33" spans="1:5">
      <c r="A33" s="5"/>
      <c r="B33" s="5">
        <v>31</v>
      </c>
      <c r="C33" s="6" t="s">
        <v>224</v>
      </c>
      <c r="D33" s="6" t="s">
        <v>431</v>
      </c>
      <c r="E33" s="5"/>
    </row>
    <row r="34" spans="1:5">
      <c r="A34" s="5"/>
      <c r="B34" s="5">
        <v>32</v>
      </c>
      <c r="C34" s="6" t="s">
        <v>225</v>
      </c>
      <c r="D34" s="6" t="s">
        <v>431</v>
      </c>
      <c r="E34" s="5"/>
    </row>
    <row r="35" spans="1:5">
      <c r="A35" s="5"/>
      <c r="B35" s="5">
        <v>33</v>
      </c>
      <c r="C35" s="6" t="s">
        <v>229</v>
      </c>
      <c r="D35" s="6" t="s">
        <v>431</v>
      </c>
      <c r="E35" s="5"/>
    </row>
    <row r="36" spans="1:5">
      <c r="A36" s="5"/>
      <c r="B36" s="5">
        <v>34</v>
      </c>
      <c r="C36" s="6" t="s">
        <v>226</v>
      </c>
      <c r="D36" s="6" t="s">
        <v>431</v>
      </c>
      <c r="E36" s="5"/>
    </row>
    <row r="37" spans="1:5">
      <c r="A37" s="5"/>
      <c r="B37" s="5">
        <v>35</v>
      </c>
      <c r="C37" s="6" t="s">
        <v>228</v>
      </c>
      <c r="D37" s="6" t="s">
        <v>431</v>
      </c>
      <c r="E37" s="5"/>
    </row>
    <row r="38" spans="1:5">
      <c r="A38" s="5"/>
      <c r="B38" s="5">
        <v>36</v>
      </c>
      <c r="C38" s="6" t="s">
        <v>227</v>
      </c>
      <c r="D38" s="6" t="s">
        <v>431</v>
      </c>
      <c r="E38" s="5"/>
    </row>
    <row r="39" spans="1:5">
      <c r="A39" s="5" t="s">
        <v>3</v>
      </c>
      <c r="B39" s="5">
        <v>37</v>
      </c>
      <c r="C39" s="7" t="s">
        <v>230</v>
      </c>
      <c r="D39" s="6" t="s">
        <v>431</v>
      </c>
      <c r="E39" s="8"/>
    </row>
    <row r="40" spans="1:5">
      <c r="A40" s="5"/>
      <c r="B40" s="5">
        <v>38</v>
      </c>
      <c r="C40" s="7" t="s">
        <v>231</v>
      </c>
      <c r="D40" s="6" t="s">
        <v>431</v>
      </c>
      <c r="E40" s="8"/>
    </row>
    <row r="41" spans="1:5">
      <c r="A41" s="5"/>
      <c r="B41" s="5">
        <v>39</v>
      </c>
      <c r="C41" s="7" t="s">
        <v>232</v>
      </c>
      <c r="D41" s="6" t="s">
        <v>431</v>
      </c>
      <c r="E41" s="8"/>
    </row>
    <row r="42" spans="1:5">
      <c r="A42" s="5"/>
      <c r="B42" s="5">
        <v>40</v>
      </c>
      <c r="C42" s="7" t="s">
        <v>233</v>
      </c>
      <c r="D42" s="6" t="s">
        <v>431</v>
      </c>
      <c r="E42" s="8"/>
    </row>
    <row r="43" spans="1:5">
      <c r="A43" s="5"/>
      <c r="B43" s="5">
        <v>41</v>
      </c>
      <c r="C43" s="7" t="s">
        <v>67</v>
      </c>
      <c r="D43" s="6" t="s">
        <v>431</v>
      </c>
      <c r="E43" s="6"/>
    </row>
    <row r="44" spans="1:5">
      <c r="A44" s="5"/>
      <c r="B44" s="5">
        <v>42</v>
      </c>
      <c r="C44" s="7" t="s">
        <v>80</v>
      </c>
      <c r="D44" s="6" t="s">
        <v>431</v>
      </c>
      <c r="E44" s="6"/>
    </row>
    <row r="45" spans="1:5">
      <c r="A45" s="5"/>
      <c r="B45" s="5">
        <v>43</v>
      </c>
      <c r="C45" s="7" t="s">
        <v>76</v>
      </c>
      <c r="D45" s="6" t="s">
        <v>431</v>
      </c>
      <c r="E45" s="6"/>
    </row>
    <row r="46" spans="1:5">
      <c r="A46" s="5"/>
      <c r="B46" s="5">
        <v>44</v>
      </c>
      <c r="C46" s="7" t="s">
        <v>82</v>
      </c>
      <c r="D46" s="6" t="s">
        <v>431</v>
      </c>
      <c r="E46" s="9"/>
    </row>
    <row r="47" spans="1:5">
      <c r="A47" s="5"/>
      <c r="B47" s="5">
        <v>45</v>
      </c>
      <c r="C47" s="7" t="s">
        <v>87</v>
      </c>
      <c r="D47" s="6" t="s">
        <v>431</v>
      </c>
      <c r="E47" s="9"/>
    </row>
    <row r="48" spans="1:5">
      <c r="A48" s="5"/>
      <c r="B48" s="5">
        <v>46</v>
      </c>
      <c r="C48" s="7" t="s">
        <v>234</v>
      </c>
      <c r="D48" s="6" t="s">
        <v>431</v>
      </c>
      <c r="E48" s="9"/>
    </row>
    <row r="49" spans="1:5">
      <c r="A49" s="5"/>
      <c r="B49" s="5">
        <v>47</v>
      </c>
      <c r="C49" s="7" t="s">
        <v>235</v>
      </c>
      <c r="D49" s="6" t="s">
        <v>431</v>
      </c>
      <c r="E49" s="6"/>
    </row>
    <row r="50" spans="1:5">
      <c r="A50" s="5"/>
      <c r="B50" s="5">
        <v>48</v>
      </c>
      <c r="C50" s="7" t="s">
        <v>110</v>
      </c>
      <c r="D50" s="6" t="s">
        <v>431</v>
      </c>
      <c r="E50" s="6"/>
    </row>
    <row r="51" spans="1:5">
      <c r="A51" s="5"/>
      <c r="B51" s="5">
        <v>49</v>
      </c>
      <c r="C51" s="7" t="s">
        <v>118</v>
      </c>
      <c r="D51" s="6" t="s">
        <v>431</v>
      </c>
      <c r="E51" s="6"/>
    </row>
    <row r="52" spans="1:5">
      <c r="A52" s="5"/>
      <c r="B52" s="5">
        <v>50</v>
      </c>
      <c r="C52" s="7" t="s">
        <v>236</v>
      </c>
      <c r="D52" s="6" t="s">
        <v>431</v>
      </c>
      <c r="E52" s="6"/>
    </row>
    <row r="53" spans="1:5">
      <c r="A53" s="5"/>
      <c r="B53" s="5">
        <v>51</v>
      </c>
      <c r="C53" s="7" t="s">
        <v>112</v>
      </c>
      <c r="D53" s="6" t="s">
        <v>431</v>
      </c>
      <c r="E53" s="6"/>
    </row>
    <row r="54" spans="1:5">
      <c r="A54" s="5"/>
      <c r="B54" s="5">
        <v>52</v>
      </c>
      <c r="C54" s="7" t="s">
        <v>237</v>
      </c>
      <c r="D54" s="6" t="s">
        <v>431</v>
      </c>
      <c r="E54" s="6"/>
    </row>
    <row r="55" spans="1:5">
      <c r="A55" s="5"/>
      <c r="B55" s="5">
        <v>53</v>
      </c>
      <c r="C55" s="7" t="s">
        <v>101</v>
      </c>
      <c r="D55" s="6" t="s">
        <v>431</v>
      </c>
      <c r="E55" s="6"/>
    </row>
    <row r="56" spans="1:5">
      <c r="A56" s="5"/>
      <c r="B56" s="5">
        <v>54</v>
      </c>
      <c r="C56" s="7" t="s">
        <v>105</v>
      </c>
      <c r="D56" s="6" t="s">
        <v>431</v>
      </c>
      <c r="E56" s="6"/>
    </row>
    <row r="57" spans="1:5">
      <c r="A57" s="5"/>
      <c r="B57" s="5">
        <v>55</v>
      </c>
      <c r="C57" s="7" t="s">
        <v>108</v>
      </c>
      <c r="D57" s="6" t="s">
        <v>431</v>
      </c>
      <c r="E57" s="6"/>
    </row>
    <row r="58" spans="1:5">
      <c r="A58" s="5"/>
      <c r="B58" s="5">
        <v>56</v>
      </c>
      <c r="C58" s="7" t="s">
        <v>238</v>
      </c>
      <c r="D58" s="6" t="s">
        <v>431</v>
      </c>
      <c r="E58" s="6"/>
    </row>
    <row r="59" spans="1:5">
      <c r="A59" s="5"/>
      <c r="B59" s="5">
        <v>57</v>
      </c>
      <c r="C59" s="7" t="s">
        <v>239</v>
      </c>
      <c r="D59" s="6" t="s">
        <v>431</v>
      </c>
      <c r="E59" s="6"/>
    </row>
    <row r="60" spans="1:5">
      <c r="A60" s="5"/>
      <c r="B60" s="5">
        <v>58</v>
      </c>
      <c r="C60" s="7" t="s">
        <v>132</v>
      </c>
      <c r="D60" s="6" t="s">
        <v>431</v>
      </c>
      <c r="E60" s="6"/>
    </row>
    <row r="61" spans="1:5">
      <c r="A61" s="5"/>
      <c r="B61" s="5">
        <v>59</v>
      </c>
      <c r="C61" s="7" t="s">
        <v>240</v>
      </c>
      <c r="D61" s="6" t="s">
        <v>431</v>
      </c>
      <c r="E61" s="6"/>
    </row>
    <row r="62" spans="1:5">
      <c r="A62" s="5"/>
      <c r="B62" s="5">
        <v>60</v>
      </c>
      <c r="C62" s="7" t="s">
        <v>241</v>
      </c>
      <c r="D62" s="6" t="s">
        <v>431</v>
      </c>
      <c r="E62" s="6"/>
    </row>
    <row r="63" spans="1:5">
      <c r="A63" s="5"/>
      <c r="B63" s="5">
        <v>61</v>
      </c>
      <c r="C63" s="7" t="s">
        <v>135</v>
      </c>
      <c r="D63" s="6" t="s">
        <v>431</v>
      </c>
      <c r="E63" s="6"/>
    </row>
    <row r="64" spans="1:5">
      <c r="A64" s="5"/>
      <c r="B64" s="5">
        <v>62</v>
      </c>
      <c r="C64" s="7" t="s">
        <v>98</v>
      </c>
      <c r="D64" s="6" t="s">
        <v>431</v>
      </c>
      <c r="E64" s="6"/>
    </row>
    <row r="65" spans="1:5">
      <c r="A65" s="5"/>
      <c r="B65" s="5">
        <v>63</v>
      </c>
      <c r="C65" s="7" t="s">
        <v>242</v>
      </c>
      <c r="D65" s="6" t="s">
        <v>431</v>
      </c>
      <c r="E65" s="6"/>
    </row>
    <row r="66" spans="1:5">
      <c r="A66" s="5"/>
      <c r="B66" s="5">
        <v>64</v>
      </c>
      <c r="C66" s="7" t="s">
        <v>243</v>
      </c>
      <c r="D66" s="6" t="s">
        <v>431</v>
      </c>
      <c r="E66" s="6"/>
    </row>
    <row r="67" spans="1:5">
      <c r="A67" s="5"/>
      <c r="B67" s="5">
        <v>65</v>
      </c>
      <c r="C67" s="10" t="s">
        <v>369</v>
      </c>
      <c r="D67" s="6" t="s">
        <v>431</v>
      </c>
      <c r="E67" s="11"/>
    </row>
    <row r="68" spans="1:5">
      <c r="A68" s="5"/>
      <c r="B68" s="5">
        <v>66</v>
      </c>
      <c r="C68" s="10" t="s">
        <v>89</v>
      </c>
      <c r="D68" s="6" t="s">
        <v>431</v>
      </c>
      <c r="E68" s="11"/>
    </row>
    <row r="69" spans="1:5">
      <c r="A69" s="5"/>
      <c r="B69" s="5">
        <v>67</v>
      </c>
      <c r="C69" s="10" t="s">
        <v>370</v>
      </c>
      <c r="D69" s="6" t="s">
        <v>431</v>
      </c>
      <c r="E69" s="11"/>
    </row>
    <row r="70" spans="1:5">
      <c r="A70" s="5"/>
      <c r="B70" s="5">
        <v>68</v>
      </c>
      <c r="C70" s="10" t="s">
        <v>371</v>
      </c>
      <c r="D70" s="6" t="s">
        <v>431</v>
      </c>
      <c r="E70" s="11"/>
    </row>
    <row r="71" spans="1:5">
      <c r="A71" s="5"/>
      <c r="B71" s="5">
        <v>69</v>
      </c>
      <c r="C71" s="10" t="s">
        <v>372</v>
      </c>
      <c r="D71" s="6" t="s">
        <v>431</v>
      </c>
      <c r="E71" s="11"/>
    </row>
    <row r="72" spans="1:5">
      <c r="A72" s="5"/>
      <c r="B72" s="5">
        <v>70</v>
      </c>
      <c r="C72" s="10" t="s">
        <v>373</v>
      </c>
      <c r="D72" s="6" t="s">
        <v>431</v>
      </c>
      <c r="E72" s="11"/>
    </row>
    <row r="73" spans="1:5">
      <c r="A73" s="5"/>
      <c r="B73" s="5">
        <v>71</v>
      </c>
      <c r="C73" s="10" t="s">
        <v>94</v>
      </c>
      <c r="D73" s="6" t="s">
        <v>431</v>
      </c>
      <c r="E73" s="11"/>
    </row>
    <row r="74" spans="1:5">
      <c r="A74" s="5"/>
      <c r="B74" s="5">
        <v>72</v>
      </c>
      <c r="C74" s="10" t="s">
        <v>374</v>
      </c>
      <c r="D74" s="6" t="s">
        <v>431</v>
      </c>
      <c r="E74" s="11"/>
    </row>
    <row r="75" spans="1:5">
      <c r="A75" s="5"/>
      <c r="B75" s="5">
        <v>73</v>
      </c>
      <c r="C75" s="10" t="s">
        <v>375</v>
      </c>
      <c r="D75" s="6" t="s">
        <v>431</v>
      </c>
      <c r="E75" s="6"/>
    </row>
    <row r="76" spans="1:5">
      <c r="A76" s="5"/>
      <c r="B76" s="5">
        <v>74</v>
      </c>
      <c r="C76" s="10" t="s">
        <v>376</v>
      </c>
      <c r="D76" s="6" t="s">
        <v>431</v>
      </c>
      <c r="E76" s="6"/>
    </row>
    <row r="77" spans="1:5">
      <c r="A77" s="5"/>
      <c r="B77" s="5">
        <v>75</v>
      </c>
      <c r="C77" s="10" t="s">
        <v>377</v>
      </c>
      <c r="D77" s="6" t="s">
        <v>431</v>
      </c>
      <c r="E77" s="6"/>
    </row>
    <row r="78" spans="1:5">
      <c r="A78" s="5"/>
      <c r="B78" s="5">
        <v>76</v>
      </c>
      <c r="C78" s="10" t="s">
        <v>378</v>
      </c>
      <c r="D78" s="6" t="s">
        <v>431</v>
      </c>
      <c r="E78" s="6"/>
    </row>
    <row r="79" spans="1:5">
      <c r="A79" s="5"/>
      <c r="B79" s="5">
        <v>77</v>
      </c>
      <c r="C79" s="10" t="s">
        <v>128</v>
      </c>
      <c r="D79" s="6" t="s">
        <v>431</v>
      </c>
      <c r="E79" s="6"/>
    </row>
    <row r="80" spans="1:5">
      <c r="A80" s="5" t="s">
        <v>379</v>
      </c>
      <c r="B80" s="5">
        <v>78</v>
      </c>
      <c r="C80" s="12" t="s">
        <v>143</v>
      </c>
      <c r="D80" s="12" t="s">
        <v>431</v>
      </c>
      <c r="E80" s="13"/>
    </row>
    <row r="81" spans="1:5">
      <c r="A81" s="5"/>
      <c r="B81" s="5">
        <v>79</v>
      </c>
      <c r="C81" s="12" t="s">
        <v>380</v>
      </c>
      <c r="D81" s="12" t="s">
        <v>431</v>
      </c>
      <c r="E81" s="14"/>
    </row>
    <row r="82" spans="1:5">
      <c r="A82" s="5"/>
      <c r="B82" s="5">
        <v>80</v>
      </c>
      <c r="C82" s="12" t="s">
        <v>245</v>
      </c>
      <c r="D82" s="12" t="s">
        <v>431</v>
      </c>
      <c r="E82" s="14"/>
    </row>
    <row r="83" spans="1:5">
      <c r="A83" s="5"/>
      <c r="B83" s="5">
        <v>81</v>
      </c>
      <c r="C83" s="12" t="s">
        <v>244</v>
      </c>
      <c r="D83" s="12" t="s">
        <v>431</v>
      </c>
      <c r="E83" s="14"/>
    </row>
    <row r="84" spans="1:5">
      <c r="A84" s="5"/>
      <c r="B84" s="5">
        <v>82</v>
      </c>
      <c r="C84" s="12" t="s">
        <v>432</v>
      </c>
      <c r="D84" s="12"/>
      <c r="E84" s="14" t="s">
        <v>433</v>
      </c>
    </row>
    <row r="85" spans="1:5">
      <c r="A85" s="5"/>
      <c r="B85" s="5">
        <v>83</v>
      </c>
      <c r="C85" s="12" t="s">
        <v>417</v>
      </c>
      <c r="D85" s="12" t="s">
        <v>431</v>
      </c>
      <c r="E85" s="14"/>
    </row>
    <row r="86" spans="1:5">
      <c r="A86" s="5"/>
      <c r="B86" s="5">
        <v>84</v>
      </c>
      <c r="C86" s="12" t="s">
        <v>418</v>
      </c>
      <c r="D86" s="12" t="s">
        <v>431</v>
      </c>
      <c r="E86" s="14"/>
    </row>
    <row r="87" spans="1:5">
      <c r="A87" s="5"/>
      <c r="B87" s="5">
        <v>85</v>
      </c>
      <c r="C87" s="12" t="s">
        <v>419</v>
      </c>
      <c r="D87" s="12" t="s">
        <v>431</v>
      </c>
      <c r="E87" s="14"/>
    </row>
    <row r="88" spans="1:5">
      <c r="A88" s="5"/>
      <c r="B88" s="5">
        <v>86</v>
      </c>
      <c r="C88" s="12" t="s">
        <v>247</v>
      </c>
      <c r="D88" s="12" t="s">
        <v>431</v>
      </c>
      <c r="E88" s="14"/>
    </row>
    <row r="89" spans="1:5">
      <c r="A89" s="5"/>
      <c r="B89" s="5">
        <v>87</v>
      </c>
      <c r="C89" s="12" t="s">
        <v>248</v>
      </c>
      <c r="D89" s="12" t="s">
        <v>431</v>
      </c>
      <c r="E89" s="13"/>
    </row>
    <row r="90" spans="1:5">
      <c r="A90" s="5"/>
      <c r="B90" s="5">
        <v>88</v>
      </c>
      <c r="C90" s="12" t="s">
        <v>434</v>
      </c>
      <c r="D90" s="12" t="s">
        <v>431</v>
      </c>
      <c r="E90" s="14"/>
    </row>
    <row r="91" spans="1:5">
      <c r="A91" s="5"/>
      <c r="B91" s="5">
        <v>89</v>
      </c>
      <c r="C91" s="12" t="s">
        <v>435</v>
      </c>
      <c r="D91" s="12" t="s">
        <v>431</v>
      </c>
      <c r="E91" s="14"/>
    </row>
    <row r="92" spans="1:5">
      <c r="A92" s="5"/>
      <c r="B92" s="5">
        <v>90</v>
      </c>
      <c r="C92" s="12" t="s">
        <v>436</v>
      </c>
      <c r="D92" s="12" t="s">
        <v>431</v>
      </c>
      <c r="E92" s="14"/>
    </row>
    <row r="93" spans="1:5">
      <c r="A93" s="5"/>
      <c r="B93" s="5">
        <v>91</v>
      </c>
      <c r="C93" s="12" t="s">
        <v>437</v>
      </c>
      <c r="D93" s="12" t="s">
        <v>431</v>
      </c>
      <c r="E93" s="14"/>
    </row>
    <row r="94" spans="1:5">
      <c r="A94" s="5"/>
      <c r="B94" s="5">
        <v>92</v>
      </c>
      <c r="C94" s="12" t="s">
        <v>249</v>
      </c>
      <c r="D94" s="12" t="s">
        <v>431</v>
      </c>
      <c r="E94" s="14"/>
    </row>
    <row r="95" spans="1:5">
      <c r="A95" s="5"/>
      <c r="B95" s="5">
        <v>93</v>
      </c>
      <c r="C95" s="12" t="s">
        <v>250</v>
      </c>
      <c r="D95" s="12" t="s">
        <v>431</v>
      </c>
      <c r="E95" s="14"/>
    </row>
    <row r="96" spans="1:5">
      <c r="A96" s="5"/>
      <c r="B96" s="5">
        <v>94</v>
      </c>
      <c r="C96" s="12" t="s">
        <v>246</v>
      </c>
      <c r="D96" s="12" t="s">
        <v>431</v>
      </c>
      <c r="E96" s="14"/>
    </row>
    <row r="97" spans="1:5">
      <c r="A97" s="5"/>
      <c r="B97" s="5">
        <v>95</v>
      </c>
      <c r="C97" s="12" t="s">
        <v>438</v>
      </c>
      <c r="D97" s="12" t="s">
        <v>431</v>
      </c>
      <c r="E97" s="14"/>
    </row>
    <row r="98" spans="1:5">
      <c r="A98" s="5"/>
      <c r="B98" s="5">
        <v>96</v>
      </c>
      <c r="C98" s="12" t="s">
        <v>439</v>
      </c>
      <c r="D98" s="12"/>
      <c r="E98" s="15" t="s">
        <v>433</v>
      </c>
    </row>
    <row r="99" spans="1:5">
      <c r="A99" s="5"/>
      <c r="B99" s="5">
        <v>97</v>
      </c>
      <c r="C99" s="12" t="s">
        <v>434</v>
      </c>
      <c r="D99" s="12" t="s">
        <v>431</v>
      </c>
      <c r="E99" s="14"/>
    </row>
    <row r="100" spans="1:5">
      <c r="A100" s="5"/>
      <c r="B100" s="5">
        <v>98</v>
      </c>
      <c r="C100" s="12" t="s">
        <v>248</v>
      </c>
      <c r="D100" s="12" t="s">
        <v>431</v>
      </c>
      <c r="E100" s="14"/>
    </row>
    <row r="101" spans="1:5">
      <c r="A101" s="5"/>
      <c r="B101" s="5">
        <v>99</v>
      </c>
      <c r="C101" s="12" t="s">
        <v>440</v>
      </c>
      <c r="D101" s="12" t="s">
        <v>431</v>
      </c>
      <c r="E101" s="14"/>
    </row>
    <row r="102" spans="1:5">
      <c r="A102" s="5"/>
      <c r="B102" s="5">
        <v>100</v>
      </c>
      <c r="C102" s="12" t="s">
        <v>147</v>
      </c>
      <c r="D102" s="12" t="s">
        <v>431</v>
      </c>
      <c r="E102" s="12"/>
    </row>
    <row r="103" spans="1:5">
      <c r="A103" s="5"/>
      <c r="B103" s="5">
        <v>101</v>
      </c>
      <c r="C103" s="12" t="s">
        <v>441</v>
      </c>
      <c r="D103" s="12" t="s">
        <v>442</v>
      </c>
      <c r="E103" s="15" t="s">
        <v>433</v>
      </c>
    </row>
    <row r="104" spans="1:5">
      <c r="A104" s="5"/>
      <c r="B104" s="5">
        <v>102</v>
      </c>
      <c r="C104" s="12" t="s">
        <v>443</v>
      </c>
      <c r="D104" s="12"/>
      <c r="E104" s="15" t="s">
        <v>433</v>
      </c>
    </row>
    <row r="105" spans="1:5">
      <c r="A105" s="5"/>
      <c r="B105" s="5">
        <v>103</v>
      </c>
      <c r="C105" s="12" t="s">
        <v>444</v>
      </c>
      <c r="D105" s="12"/>
      <c r="E105" s="15" t="s">
        <v>433</v>
      </c>
    </row>
    <row r="106" spans="1:5">
      <c r="A106" s="5"/>
      <c r="B106" s="5">
        <v>104</v>
      </c>
      <c r="C106" s="12" t="s">
        <v>445</v>
      </c>
      <c r="D106" s="12" t="s">
        <v>431</v>
      </c>
      <c r="E106" s="13"/>
    </row>
    <row r="107" spans="1:5">
      <c r="A107" s="5"/>
      <c r="B107" s="5">
        <v>105</v>
      </c>
      <c r="C107" s="12" t="s">
        <v>446</v>
      </c>
      <c r="D107" s="12"/>
      <c r="E107" s="15" t="s">
        <v>433</v>
      </c>
    </row>
    <row r="108" spans="1:5">
      <c r="A108" s="5"/>
      <c r="B108" s="5">
        <v>106</v>
      </c>
      <c r="C108" s="12" t="s">
        <v>447</v>
      </c>
      <c r="D108" s="12"/>
      <c r="E108" s="15" t="s">
        <v>433</v>
      </c>
    </row>
    <row r="109" spans="1:5">
      <c r="A109" s="5"/>
      <c r="B109" s="5">
        <v>107</v>
      </c>
      <c r="C109" s="15" t="s">
        <v>448</v>
      </c>
      <c r="D109" s="15"/>
      <c r="E109" s="15" t="s">
        <v>433</v>
      </c>
    </row>
    <row r="110" spans="1:5">
      <c r="A110" s="5"/>
      <c r="B110" s="5">
        <v>108</v>
      </c>
      <c r="C110" s="15" t="s">
        <v>449</v>
      </c>
      <c r="D110" s="15"/>
      <c r="E110" s="15" t="s">
        <v>433</v>
      </c>
    </row>
    <row r="111" spans="1:5">
      <c r="A111" s="5"/>
      <c r="B111" s="5">
        <v>109</v>
      </c>
      <c r="C111" s="15" t="s">
        <v>450</v>
      </c>
      <c r="D111" s="15"/>
      <c r="E111" s="15" t="s">
        <v>433</v>
      </c>
    </row>
    <row r="112" spans="1:5">
      <c r="A112" s="16" t="s">
        <v>5</v>
      </c>
      <c r="B112" s="5">
        <v>110</v>
      </c>
      <c r="C112" s="17" t="s">
        <v>251</v>
      </c>
      <c r="D112" s="17" t="s">
        <v>431</v>
      </c>
      <c r="E112" s="18"/>
    </row>
    <row r="113" spans="1:5">
      <c r="A113" s="16"/>
      <c r="B113" s="5">
        <v>111</v>
      </c>
      <c r="C113" s="17" t="s">
        <v>252</v>
      </c>
      <c r="D113" s="17" t="s">
        <v>431</v>
      </c>
      <c r="E113" s="18"/>
    </row>
    <row r="114" spans="1:5">
      <c r="A114" s="16"/>
      <c r="B114" s="5">
        <v>112</v>
      </c>
      <c r="C114" s="17" t="s">
        <v>253</v>
      </c>
      <c r="D114" s="17" t="s">
        <v>431</v>
      </c>
      <c r="E114" s="18"/>
    </row>
    <row r="115" spans="1:5">
      <c r="A115" s="16"/>
      <c r="B115" s="5">
        <v>113</v>
      </c>
      <c r="C115" s="17" t="s">
        <v>254</v>
      </c>
      <c r="D115" s="17" t="s">
        <v>431</v>
      </c>
      <c r="E115" s="18"/>
    </row>
    <row r="116" spans="1:5">
      <c r="A116" s="16"/>
      <c r="B116" s="5">
        <v>114</v>
      </c>
      <c r="C116" s="17" t="s">
        <v>255</v>
      </c>
      <c r="D116" s="17" t="s">
        <v>431</v>
      </c>
      <c r="E116" s="18"/>
    </row>
    <row r="117" spans="1:5">
      <c r="A117" s="16"/>
      <c r="B117" s="5">
        <v>115</v>
      </c>
      <c r="C117" s="17" t="s">
        <v>256</v>
      </c>
      <c r="D117" s="17" t="s">
        <v>431</v>
      </c>
      <c r="E117" s="18"/>
    </row>
    <row r="118" spans="1:5">
      <c r="A118" s="16"/>
      <c r="B118" s="5">
        <v>116</v>
      </c>
      <c r="C118" s="17" t="s">
        <v>257</v>
      </c>
      <c r="D118" s="17" t="s">
        <v>431</v>
      </c>
      <c r="E118" s="18"/>
    </row>
    <row r="119" spans="1:5">
      <c r="A119" s="16"/>
      <c r="B119" s="5">
        <v>117</v>
      </c>
      <c r="C119" s="17" t="s">
        <v>258</v>
      </c>
      <c r="D119" s="17" t="s">
        <v>431</v>
      </c>
      <c r="E119" s="18"/>
    </row>
    <row r="120" spans="1:5">
      <c r="A120" s="16"/>
      <c r="B120" s="5">
        <v>118</v>
      </c>
      <c r="C120" s="17" t="s">
        <v>259</v>
      </c>
      <c r="D120" s="17" t="s">
        <v>431</v>
      </c>
      <c r="E120" s="18"/>
    </row>
    <row r="121" spans="1:5">
      <c r="A121" s="16"/>
      <c r="B121" s="5">
        <v>119</v>
      </c>
      <c r="C121" s="17" t="s">
        <v>260</v>
      </c>
      <c r="D121" s="17" t="s">
        <v>431</v>
      </c>
      <c r="E121" s="18"/>
    </row>
    <row r="122" spans="1:5">
      <c r="A122" s="16"/>
      <c r="B122" s="5">
        <v>120</v>
      </c>
      <c r="C122" s="17" t="s">
        <v>261</v>
      </c>
      <c r="D122" s="17" t="s">
        <v>431</v>
      </c>
      <c r="E122" s="18"/>
    </row>
    <row r="123" spans="1:5">
      <c r="A123" s="16"/>
      <c r="B123" s="5">
        <v>121</v>
      </c>
      <c r="C123" s="17" t="s">
        <v>154</v>
      </c>
      <c r="D123" s="17" t="s">
        <v>431</v>
      </c>
      <c r="E123" s="18"/>
    </row>
    <row r="124" spans="1:5">
      <c r="A124" s="16"/>
      <c r="B124" s="5">
        <v>122</v>
      </c>
      <c r="C124" s="17" t="s">
        <v>262</v>
      </c>
      <c r="D124" s="17" t="s">
        <v>431</v>
      </c>
      <c r="E124" s="18"/>
    </row>
    <row r="125" spans="1:5">
      <c r="A125" s="16"/>
      <c r="B125" s="5">
        <v>123</v>
      </c>
      <c r="C125" s="17" t="s">
        <v>263</v>
      </c>
      <c r="D125" s="17" t="s">
        <v>431</v>
      </c>
      <c r="E125" s="18"/>
    </row>
    <row r="126" spans="1:5">
      <c r="A126" s="16"/>
      <c r="B126" s="5">
        <v>124</v>
      </c>
      <c r="C126" s="17" t="s">
        <v>264</v>
      </c>
      <c r="D126" s="17" t="s">
        <v>431</v>
      </c>
      <c r="E126" s="18"/>
    </row>
    <row r="127" spans="1:5">
      <c r="A127" s="16"/>
      <c r="B127" s="5">
        <v>125</v>
      </c>
      <c r="C127" s="17" t="s">
        <v>265</v>
      </c>
      <c r="D127" s="17" t="s">
        <v>431</v>
      </c>
      <c r="E127" s="18"/>
    </row>
    <row r="128" spans="1:5">
      <c r="A128" s="16"/>
      <c r="B128" s="5">
        <v>126</v>
      </c>
      <c r="C128" s="17" t="s">
        <v>266</v>
      </c>
      <c r="D128" s="17" t="s">
        <v>431</v>
      </c>
      <c r="E128" s="18"/>
    </row>
    <row r="129" spans="1:5">
      <c r="A129" s="16"/>
      <c r="B129" s="5">
        <v>127</v>
      </c>
      <c r="C129" s="17" t="s">
        <v>267</v>
      </c>
      <c r="D129" s="17" t="s">
        <v>431</v>
      </c>
      <c r="E129" s="18"/>
    </row>
    <row r="130" spans="1:5">
      <c r="A130" s="16"/>
      <c r="B130" s="5">
        <v>128</v>
      </c>
      <c r="C130" s="17" t="s">
        <v>268</v>
      </c>
      <c r="D130" s="17" t="s">
        <v>431</v>
      </c>
      <c r="E130" s="18"/>
    </row>
    <row r="131" spans="1:5">
      <c r="A131" s="16"/>
      <c r="B131" s="5">
        <v>129</v>
      </c>
      <c r="C131" s="17" t="s">
        <v>269</v>
      </c>
      <c r="D131" s="17" t="s">
        <v>431</v>
      </c>
      <c r="E131" s="18"/>
    </row>
    <row r="132" spans="1:5">
      <c r="A132" s="16"/>
      <c r="B132" s="5">
        <v>130</v>
      </c>
      <c r="C132" s="17" t="s">
        <v>270</v>
      </c>
      <c r="D132" s="17" t="s">
        <v>431</v>
      </c>
      <c r="E132" s="18"/>
    </row>
    <row r="133" spans="1:5">
      <c r="A133" s="16"/>
      <c r="B133" s="5">
        <v>131</v>
      </c>
      <c r="C133" s="17" t="s">
        <v>271</v>
      </c>
      <c r="D133" s="17" t="s">
        <v>431</v>
      </c>
      <c r="E133" s="18"/>
    </row>
    <row r="134" spans="1:5">
      <c r="A134" s="16"/>
      <c r="B134" s="5">
        <v>132</v>
      </c>
      <c r="C134" s="17" t="s">
        <v>272</v>
      </c>
      <c r="D134" s="17" t="s">
        <v>431</v>
      </c>
      <c r="E134" s="18"/>
    </row>
    <row r="135" spans="1:5">
      <c r="A135" s="16"/>
      <c r="B135" s="5">
        <v>133</v>
      </c>
      <c r="C135" s="17" t="s">
        <v>273</v>
      </c>
      <c r="D135" s="17" t="s">
        <v>431</v>
      </c>
      <c r="E135" s="18"/>
    </row>
    <row r="136" spans="1:5">
      <c r="A136" s="16"/>
      <c r="B136" s="5">
        <v>134</v>
      </c>
      <c r="C136" s="17" t="s">
        <v>274</v>
      </c>
      <c r="D136" s="17" t="s">
        <v>431</v>
      </c>
      <c r="E136" s="18"/>
    </row>
    <row r="137" spans="1:5">
      <c r="A137" s="16"/>
      <c r="B137" s="5">
        <v>135</v>
      </c>
      <c r="C137" s="17" t="s">
        <v>275</v>
      </c>
      <c r="D137" s="17" t="s">
        <v>431</v>
      </c>
      <c r="E137" s="18"/>
    </row>
    <row r="138" spans="1:5">
      <c r="A138" s="16"/>
      <c r="B138" s="5">
        <v>136</v>
      </c>
      <c r="C138" s="17" t="s">
        <v>276</v>
      </c>
      <c r="D138" s="17" t="s">
        <v>431</v>
      </c>
      <c r="E138" s="18"/>
    </row>
    <row r="139" spans="1:5">
      <c r="A139" s="16"/>
      <c r="B139" s="5">
        <v>137</v>
      </c>
      <c r="C139" s="17" t="s">
        <v>277</v>
      </c>
      <c r="D139" s="17" t="s">
        <v>431</v>
      </c>
      <c r="E139" s="18"/>
    </row>
    <row r="140" spans="1:5">
      <c r="A140" s="16"/>
      <c r="B140" s="5">
        <v>138</v>
      </c>
      <c r="C140" s="17" t="s">
        <v>278</v>
      </c>
      <c r="D140" s="17" t="s">
        <v>431</v>
      </c>
      <c r="E140" s="18"/>
    </row>
    <row r="141" spans="1:5">
      <c r="A141" s="16"/>
      <c r="B141" s="5">
        <v>139</v>
      </c>
      <c r="C141" s="17" t="s">
        <v>279</v>
      </c>
      <c r="D141" s="17" t="s">
        <v>431</v>
      </c>
      <c r="E141" s="18"/>
    </row>
    <row r="142" spans="1:5">
      <c r="A142" s="16"/>
      <c r="B142" s="5">
        <v>140</v>
      </c>
      <c r="C142" s="17" t="s">
        <v>156</v>
      </c>
      <c r="D142" s="17" t="s">
        <v>431</v>
      </c>
      <c r="E142" s="18"/>
    </row>
    <row r="143" spans="1:5">
      <c r="A143" s="16"/>
      <c r="B143" s="5">
        <v>141</v>
      </c>
      <c r="C143" s="17" t="s">
        <v>280</v>
      </c>
      <c r="D143" s="17" t="s">
        <v>431</v>
      </c>
      <c r="E143" s="18"/>
    </row>
    <row r="144" spans="1:5">
      <c r="A144" s="16"/>
      <c r="B144" s="5">
        <v>142</v>
      </c>
      <c r="C144" s="17" t="s">
        <v>281</v>
      </c>
      <c r="D144" s="17" t="s">
        <v>431</v>
      </c>
      <c r="E144" s="18"/>
    </row>
    <row r="145" spans="1:5">
      <c r="A145" s="16"/>
      <c r="B145" s="5">
        <v>143</v>
      </c>
      <c r="C145" s="17" t="s">
        <v>282</v>
      </c>
      <c r="D145" s="17" t="s">
        <v>431</v>
      </c>
      <c r="E145" s="18"/>
    </row>
    <row r="146" spans="1:5">
      <c r="A146" s="16"/>
      <c r="B146" s="5">
        <v>144</v>
      </c>
      <c r="C146" s="17" t="s">
        <v>283</v>
      </c>
      <c r="D146" s="17" t="s">
        <v>431</v>
      </c>
      <c r="E146" s="18"/>
    </row>
    <row r="147" spans="1:5">
      <c r="A147" s="16"/>
      <c r="B147" s="5">
        <v>145</v>
      </c>
      <c r="C147" s="17" t="s">
        <v>284</v>
      </c>
      <c r="D147" s="17" t="s">
        <v>431</v>
      </c>
      <c r="E147" s="18"/>
    </row>
    <row r="148" spans="1:5">
      <c r="A148" s="16"/>
      <c r="B148" s="5">
        <v>146</v>
      </c>
      <c r="C148" s="17" t="s">
        <v>285</v>
      </c>
      <c r="D148" s="17" t="s">
        <v>431</v>
      </c>
      <c r="E148" s="18"/>
    </row>
    <row r="149" spans="1:5">
      <c r="A149" s="16"/>
      <c r="B149" s="5">
        <v>147</v>
      </c>
      <c r="C149" s="17" t="s">
        <v>286</v>
      </c>
      <c r="D149" s="17" t="s">
        <v>431</v>
      </c>
      <c r="E149" s="18"/>
    </row>
    <row r="150" spans="1:5">
      <c r="A150" s="16"/>
      <c r="B150" s="5">
        <v>148</v>
      </c>
      <c r="C150" s="17" t="s">
        <v>287</v>
      </c>
      <c r="D150" s="17" t="s">
        <v>431</v>
      </c>
      <c r="E150" s="18"/>
    </row>
    <row r="151" spans="1:5">
      <c r="A151" s="16"/>
      <c r="B151" s="5">
        <v>149</v>
      </c>
      <c r="C151" s="17" t="s">
        <v>288</v>
      </c>
      <c r="D151" s="17" t="s">
        <v>431</v>
      </c>
      <c r="E151" s="18"/>
    </row>
    <row r="152" spans="1:5">
      <c r="A152" s="16"/>
      <c r="B152" s="5">
        <v>150</v>
      </c>
      <c r="C152" s="17" t="s">
        <v>289</v>
      </c>
      <c r="D152" s="17" t="s">
        <v>431</v>
      </c>
      <c r="E152" s="18"/>
    </row>
    <row r="153" spans="1:5">
      <c r="A153" s="5" t="s">
        <v>6</v>
      </c>
      <c r="B153" s="5">
        <v>151</v>
      </c>
      <c r="C153" s="19" t="s">
        <v>290</v>
      </c>
      <c r="D153" s="15" t="s">
        <v>431</v>
      </c>
      <c r="E153" s="6"/>
    </row>
    <row r="154" spans="1:5">
      <c r="A154" s="5"/>
      <c r="B154" s="5">
        <v>152</v>
      </c>
      <c r="C154" s="19" t="s">
        <v>291</v>
      </c>
      <c r="D154" s="15" t="s">
        <v>431</v>
      </c>
      <c r="E154" s="6"/>
    </row>
    <row r="155" spans="1:5">
      <c r="A155" s="5"/>
      <c r="B155" s="5">
        <v>153</v>
      </c>
      <c r="C155" s="19" t="s">
        <v>292</v>
      </c>
      <c r="D155" s="15" t="s">
        <v>431</v>
      </c>
      <c r="E155" s="6"/>
    </row>
    <row r="156" spans="1:5">
      <c r="A156" s="5"/>
      <c r="B156" s="5">
        <v>154</v>
      </c>
      <c r="C156" s="19" t="s">
        <v>293</v>
      </c>
      <c r="D156" s="15" t="s">
        <v>431</v>
      </c>
      <c r="E156" s="6"/>
    </row>
    <row r="157" spans="1:5">
      <c r="A157" s="5"/>
      <c r="B157" s="20">
        <v>155</v>
      </c>
      <c r="C157" s="21" t="s">
        <v>294</v>
      </c>
      <c r="D157" s="22" t="s">
        <v>451</v>
      </c>
      <c r="E157" s="22"/>
    </row>
    <row r="158" spans="1:5">
      <c r="A158" s="5"/>
      <c r="B158" s="5">
        <v>156</v>
      </c>
      <c r="C158" s="19" t="s">
        <v>295</v>
      </c>
      <c r="D158" s="15" t="s">
        <v>431</v>
      </c>
      <c r="E158" s="6"/>
    </row>
    <row r="159" spans="1:5">
      <c r="A159" s="5"/>
      <c r="B159" s="5">
        <v>157</v>
      </c>
      <c r="C159" s="19" t="s">
        <v>296</v>
      </c>
      <c r="D159" s="15" t="s">
        <v>431</v>
      </c>
      <c r="E159" s="6"/>
    </row>
    <row r="160" spans="1:5">
      <c r="A160" s="5"/>
      <c r="B160" s="5">
        <v>158</v>
      </c>
      <c r="C160" s="19" t="s">
        <v>297</v>
      </c>
      <c r="D160" s="15" t="s">
        <v>431</v>
      </c>
      <c r="E160" s="6"/>
    </row>
    <row r="161" spans="1:5">
      <c r="A161" s="5"/>
      <c r="B161" s="5">
        <v>159</v>
      </c>
      <c r="C161" s="19" t="s">
        <v>298</v>
      </c>
      <c r="D161" s="15" t="s">
        <v>452</v>
      </c>
      <c r="E161" s="6"/>
    </row>
    <row r="162" spans="1:5">
      <c r="A162" s="5"/>
      <c r="B162" s="5">
        <v>160</v>
      </c>
      <c r="C162" s="19" t="s">
        <v>299</v>
      </c>
      <c r="D162" s="15" t="s">
        <v>431</v>
      </c>
      <c r="E162" s="6"/>
    </row>
    <row r="163" spans="1:5">
      <c r="A163" s="5"/>
      <c r="B163" s="5">
        <v>161</v>
      </c>
      <c r="C163" s="19" t="s">
        <v>300</v>
      </c>
      <c r="D163" s="15" t="s">
        <v>431</v>
      </c>
      <c r="E163" s="6"/>
    </row>
    <row r="164" spans="1:5">
      <c r="A164" s="5"/>
      <c r="B164" s="5">
        <v>162</v>
      </c>
      <c r="C164" s="19" t="s">
        <v>301</v>
      </c>
      <c r="D164" s="15" t="s">
        <v>431</v>
      </c>
      <c r="E164" s="6"/>
    </row>
    <row r="165" spans="1:5">
      <c r="A165" s="5"/>
      <c r="B165" s="5">
        <v>163</v>
      </c>
      <c r="C165" s="19" t="s">
        <v>302</v>
      </c>
      <c r="D165" s="15" t="s">
        <v>431</v>
      </c>
      <c r="E165" s="6"/>
    </row>
    <row r="166" spans="1:5">
      <c r="A166" s="5"/>
      <c r="B166" s="5">
        <v>164</v>
      </c>
      <c r="C166" s="19" t="s">
        <v>303</v>
      </c>
      <c r="D166" s="15" t="s">
        <v>431</v>
      </c>
      <c r="E166" s="6"/>
    </row>
    <row r="167" spans="1:5">
      <c r="A167" s="5"/>
      <c r="B167" s="5">
        <v>165</v>
      </c>
      <c r="C167" s="19" t="s">
        <v>304</v>
      </c>
      <c r="D167" s="15" t="s">
        <v>431</v>
      </c>
      <c r="E167" s="6"/>
    </row>
    <row r="168" spans="1:5">
      <c r="A168" s="5"/>
      <c r="B168" s="5">
        <v>166</v>
      </c>
      <c r="C168" s="19" t="s">
        <v>305</v>
      </c>
      <c r="D168" s="15" t="s">
        <v>431</v>
      </c>
      <c r="E168" s="6"/>
    </row>
    <row r="169" spans="1:5">
      <c r="A169" s="5"/>
      <c r="B169" s="5">
        <v>167</v>
      </c>
      <c r="C169" s="19" t="s">
        <v>306</v>
      </c>
      <c r="D169" s="15" t="s">
        <v>431</v>
      </c>
      <c r="E169" s="6"/>
    </row>
    <row r="170" spans="1:5">
      <c r="A170" s="5"/>
      <c r="B170" s="5">
        <v>168</v>
      </c>
      <c r="C170" s="19" t="s">
        <v>307</v>
      </c>
      <c r="D170" s="15" t="s">
        <v>431</v>
      </c>
      <c r="E170" s="6"/>
    </row>
    <row r="171" spans="1:5">
      <c r="A171" s="5"/>
      <c r="B171" s="5">
        <v>169</v>
      </c>
      <c r="C171" s="19" t="s">
        <v>308</v>
      </c>
      <c r="D171" s="15" t="s">
        <v>431</v>
      </c>
      <c r="E171" s="6"/>
    </row>
    <row r="172" spans="1:5">
      <c r="A172" s="5"/>
      <c r="B172" s="5">
        <v>170</v>
      </c>
      <c r="C172" s="19" t="s">
        <v>309</v>
      </c>
      <c r="D172" s="15" t="s">
        <v>431</v>
      </c>
      <c r="E172" s="6"/>
    </row>
    <row r="173" spans="1:5">
      <c r="A173" s="5"/>
      <c r="B173" s="5">
        <v>171</v>
      </c>
      <c r="C173" s="19" t="s">
        <v>310</v>
      </c>
      <c r="D173" s="15" t="s">
        <v>431</v>
      </c>
      <c r="E173" s="6"/>
    </row>
    <row r="174" spans="1:5">
      <c r="A174" s="5"/>
      <c r="B174" s="5">
        <v>172</v>
      </c>
      <c r="C174" s="19" t="s">
        <v>311</v>
      </c>
      <c r="D174" s="15" t="s">
        <v>431</v>
      </c>
      <c r="E174" s="6"/>
    </row>
    <row r="175" spans="1:5">
      <c r="A175" s="5"/>
      <c r="B175" s="5">
        <v>173</v>
      </c>
      <c r="C175" s="19" t="s">
        <v>312</v>
      </c>
      <c r="D175" s="15" t="s">
        <v>431</v>
      </c>
      <c r="E175" s="6"/>
    </row>
    <row r="176" spans="1:5">
      <c r="A176" s="5"/>
      <c r="B176" s="5">
        <v>174</v>
      </c>
      <c r="C176" s="19" t="s">
        <v>313</v>
      </c>
      <c r="D176" s="15" t="s">
        <v>431</v>
      </c>
      <c r="E176" s="6"/>
    </row>
    <row r="177" spans="1:5">
      <c r="A177" s="5"/>
      <c r="B177" s="5">
        <v>175</v>
      </c>
      <c r="C177" s="19" t="s">
        <v>314</v>
      </c>
      <c r="D177" s="15" t="s">
        <v>431</v>
      </c>
      <c r="E177" s="6"/>
    </row>
    <row r="178" spans="1:5">
      <c r="A178" s="5"/>
      <c r="B178" s="5">
        <v>176</v>
      </c>
      <c r="C178" s="19" t="s">
        <v>315</v>
      </c>
      <c r="D178" s="15" t="s">
        <v>431</v>
      </c>
      <c r="E178" s="6"/>
    </row>
    <row r="179" spans="1:5">
      <c r="A179" s="5"/>
      <c r="B179" s="5">
        <v>177</v>
      </c>
      <c r="C179" s="19" t="s">
        <v>316</v>
      </c>
      <c r="D179" s="15" t="s">
        <v>431</v>
      </c>
      <c r="E179" s="6"/>
    </row>
    <row r="180" spans="1:5">
      <c r="A180" s="5"/>
      <c r="B180" s="5">
        <v>178</v>
      </c>
      <c r="C180" s="12" t="s">
        <v>317</v>
      </c>
      <c r="D180" s="15" t="s">
        <v>431</v>
      </c>
      <c r="E180" s="6"/>
    </row>
    <row r="181" spans="1:5">
      <c r="A181" s="5"/>
      <c r="B181" s="5">
        <v>179</v>
      </c>
      <c r="C181" s="19" t="s">
        <v>318</v>
      </c>
      <c r="D181" s="15" t="s">
        <v>431</v>
      </c>
      <c r="E181" s="6"/>
    </row>
    <row r="182" spans="1:5">
      <c r="A182" s="5"/>
      <c r="B182" s="5">
        <v>180</v>
      </c>
      <c r="C182" s="19" t="s">
        <v>319</v>
      </c>
      <c r="D182" s="15" t="s">
        <v>431</v>
      </c>
      <c r="E182" s="6"/>
    </row>
    <row r="183" spans="1:5">
      <c r="A183" s="5"/>
      <c r="B183" s="5">
        <v>181</v>
      </c>
      <c r="C183" s="19" t="s">
        <v>320</v>
      </c>
      <c r="D183" s="15" t="s">
        <v>431</v>
      </c>
      <c r="E183" s="6"/>
    </row>
    <row r="184" spans="1:5">
      <c r="A184" s="5"/>
      <c r="B184" s="5">
        <v>182</v>
      </c>
      <c r="C184" s="12" t="s">
        <v>321</v>
      </c>
      <c r="D184" s="15" t="s">
        <v>431</v>
      </c>
      <c r="E184" s="6"/>
    </row>
    <row r="185" ht="20" customHeight="1" spans="1:5">
      <c r="A185" s="5"/>
      <c r="B185" s="5">
        <v>183</v>
      </c>
      <c r="C185" s="12" t="s">
        <v>322</v>
      </c>
      <c r="D185" s="15" t="s">
        <v>431</v>
      </c>
      <c r="E185" s="6"/>
    </row>
    <row r="186" ht="19" customHeight="1" spans="1:5">
      <c r="A186" s="5"/>
      <c r="B186" s="5">
        <v>184</v>
      </c>
      <c r="C186" s="12" t="s">
        <v>323</v>
      </c>
      <c r="D186" s="15" t="s">
        <v>431</v>
      </c>
      <c r="E186" s="6"/>
    </row>
    <row r="187" ht="19" customHeight="1" spans="1:5">
      <c r="A187" s="5"/>
      <c r="B187" s="5">
        <v>185</v>
      </c>
      <c r="C187" s="12" t="s">
        <v>324</v>
      </c>
      <c r="D187" s="15" t="s">
        <v>431</v>
      </c>
      <c r="E187" s="6"/>
    </row>
    <row r="188" ht="19" customHeight="1" spans="1:5">
      <c r="A188" s="5"/>
      <c r="B188" s="5">
        <v>186</v>
      </c>
      <c r="C188" s="12" t="s">
        <v>325</v>
      </c>
      <c r="D188" s="15" t="s">
        <v>431</v>
      </c>
      <c r="E188" s="6"/>
    </row>
    <row r="189" ht="19" customHeight="1" spans="1:5">
      <c r="A189" s="5"/>
      <c r="B189" s="5">
        <v>187</v>
      </c>
      <c r="C189" s="12" t="s">
        <v>326</v>
      </c>
      <c r="D189" s="15" t="s">
        <v>431</v>
      </c>
      <c r="E189" s="6"/>
    </row>
    <row r="190" ht="19" customHeight="1" spans="1:5">
      <c r="A190" s="5"/>
      <c r="B190" s="20">
        <v>188</v>
      </c>
      <c r="C190" s="23" t="s">
        <v>327</v>
      </c>
      <c r="D190" s="22" t="s">
        <v>451</v>
      </c>
      <c r="E190" s="22"/>
    </row>
    <row r="191" ht="19" customHeight="1" spans="1:5">
      <c r="A191" s="5"/>
      <c r="B191" s="5">
        <v>189</v>
      </c>
      <c r="C191" s="12" t="s">
        <v>328</v>
      </c>
      <c r="D191" s="15" t="s">
        <v>431</v>
      </c>
      <c r="E191" s="6"/>
    </row>
    <row r="192" ht="19" customHeight="1" spans="1:5">
      <c r="A192" s="5"/>
      <c r="B192" s="5">
        <v>190</v>
      </c>
      <c r="C192" s="12" t="s">
        <v>329</v>
      </c>
      <c r="D192" s="15" t="s">
        <v>431</v>
      </c>
      <c r="E192" s="6"/>
    </row>
    <row r="193" ht="19" customHeight="1" spans="1:5">
      <c r="A193" s="5"/>
      <c r="B193" s="5">
        <v>191</v>
      </c>
      <c r="C193" s="12" t="s">
        <v>330</v>
      </c>
      <c r="D193" s="15" t="s">
        <v>431</v>
      </c>
      <c r="E193" s="6"/>
    </row>
    <row r="194" ht="19" customHeight="1" spans="1:5">
      <c r="A194" s="5"/>
      <c r="B194" s="20">
        <v>192</v>
      </c>
      <c r="C194" s="23" t="s">
        <v>331</v>
      </c>
      <c r="D194" s="22" t="s">
        <v>451</v>
      </c>
      <c r="E194" s="20"/>
    </row>
    <row r="195" ht="19" customHeight="1" spans="1:5">
      <c r="A195" s="5"/>
      <c r="B195" s="5">
        <v>193</v>
      </c>
      <c r="C195" s="12" t="s">
        <v>332</v>
      </c>
      <c r="D195" s="15" t="s">
        <v>431</v>
      </c>
      <c r="E195" s="6"/>
    </row>
    <row r="196" ht="19" customHeight="1" spans="1:5">
      <c r="A196" s="24" t="s">
        <v>7</v>
      </c>
      <c r="B196" s="5">
        <v>194</v>
      </c>
      <c r="C196" s="25" t="s">
        <v>333</v>
      </c>
      <c r="D196" s="25" t="s">
        <v>431</v>
      </c>
      <c r="E196" s="26"/>
    </row>
    <row r="197" ht="19" customHeight="1" spans="1:5">
      <c r="A197" s="27"/>
      <c r="B197" s="5">
        <v>195</v>
      </c>
      <c r="C197" s="25" t="s">
        <v>334</v>
      </c>
      <c r="D197" s="25" t="s">
        <v>431</v>
      </c>
      <c r="E197" s="26"/>
    </row>
    <row r="198" ht="19" customHeight="1" spans="1:5">
      <c r="A198" s="27"/>
      <c r="B198" s="5">
        <v>196</v>
      </c>
      <c r="C198" s="25" t="s">
        <v>335</v>
      </c>
      <c r="D198" s="25" t="s">
        <v>431</v>
      </c>
      <c r="E198" s="26"/>
    </row>
    <row r="199" ht="19" customHeight="1" spans="1:5">
      <c r="A199" s="27"/>
      <c r="B199" s="5">
        <v>197</v>
      </c>
      <c r="C199" s="25" t="s">
        <v>336</v>
      </c>
      <c r="D199" s="25" t="s">
        <v>431</v>
      </c>
      <c r="E199" s="26"/>
    </row>
    <row r="200" ht="19" customHeight="1" spans="1:5">
      <c r="A200" s="27"/>
      <c r="B200" s="5">
        <v>198</v>
      </c>
      <c r="C200" s="25" t="s">
        <v>337</v>
      </c>
      <c r="D200" s="25" t="s">
        <v>431</v>
      </c>
      <c r="E200" s="26"/>
    </row>
    <row r="201" ht="19" customHeight="1" spans="1:5">
      <c r="A201" s="27"/>
      <c r="B201" s="5">
        <v>199</v>
      </c>
      <c r="C201" s="25" t="s">
        <v>338</v>
      </c>
      <c r="D201" s="25" t="s">
        <v>431</v>
      </c>
      <c r="E201" s="26"/>
    </row>
    <row r="202" ht="19" customHeight="1" spans="1:5">
      <c r="A202" s="27"/>
      <c r="B202" s="5">
        <v>200</v>
      </c>
      <c r="C202" s="25" t="s">
        <v>339</v>
      </c>
      <c r="D202" s="25" t="s">
        <v>431</v>
      </c>
      <c r="E202" s="26"/>
    </row>
    <row r="203" ht="19" customHeight="1" spans="1:5">
      <c r="A203" s="27"/>
      <c r="B203" s="5">
        <v>201</v>
      </c>
      <c r="C203" s="25" t="s">
        <v>340</v>
      </c>
      <c r="D203" s="25" t="s">
        <v>431</v>
      </c>
      <c r="E203" s="26"/>
    </row>
    <row r="204" ht="19" customHeight="1" spans="1:5">
      <c r="A204" s="27"/>
      <c r="B204" s="5">
        <v>202</v>
      </c>
      <c r="C204" s="25" t="s">
        <v>163</v>
      </c>
      <c r="D204" s="25" t="s">
        <v>431</v>
      </c>
      <c r="E204" s="26"/>
    </row>
    <row r="205" ht="19" customHeight="1" spans="1:5">
      <c r="A205" s="27"/>
      <c r="B205" s="5">
        <v>203</v>
      </c>
      <c r="C205" s="25" t="s">
        <v>341</v>
      </c>
      <c r="D205" s="25" t="s">
        <v>431</v>
      </c>
      <c r="E205" s="26"/>
    </row>
    <row r="206" ht="19" customHeight="1" spans="1:5">
      <c r="A206" s="27"/>
      <c r="B206" s="5">
        <v>204</v>
      </c>
      <c r="C206" s="25" t="s">
        <v>342</v>
      </c>
      <c r="D206" s="25" t="s">
        <v>431</v>
      </c>
      <c r="E206" s="26"/>
    </row>
    <row r="207" ht="19" customHeight="1" spans="1:5">
      <c r="A207" s="27"/>
      <c r="B207" s="5">
        <v>205</v>
      </c>
      <c r="C207" s="25" t="s">
        <v>343</v>
      </c>
      <c r="D207" s="25" t="s">
        <v>431</v>
      </c>
      <c r="E207" s="26"/>
    </row>
    <row r="208" ht="19" customHeight="1" spans="1:5">
      <c r="A208" s="27"/>
      <c r="B208" s="5">
        <v>206</v>
      </c>
      <c r="C208" s="25" t="s">
        <v>344</v>
      </c>
      <c r="D208" s="25" t="s">
        <v>431</v>
      </c>
      <c r="E208" s="26"/>
    </row>
    <row r="209" ht="19" customHeight="1" spans="1:5">
      <c r="A209" s="27"/>
      <c r="B209" s="5">
        <v>207</v>
      </c>
      <c r="C209" s="25" t="s">
        <v>168</v>
      </c>
      <c r="D209" s="25" t="s">
        <v>431</v>
      </c>
      <c r="E209" s="26"/>
    </row>
    <row r="210" ht="19" customHeight="1" spans="1:5">
      <c r="A210" s="27"/>
      <c r="B210" s="5">
        <v>208</v>
      </c>
      <c r="C210" s="25" t="s">
        <v>172</v>
      </c>
      <c r="D210" s="25" t="s">
        <v>431</v>
      </c>
      <c r="E210" s="26"/>
    </row>
    <row r="211" ht="19" customHeight="1" spans="1:5">
      <c r="A211" s="27"/>
      <c r="B211" s="5">
        <v>209</v>
      </c>
      <c r="C211" s="25" t="s">
        <v>345</v>
      </c>
      <c r="D211" s="25" t="s">
        <v>431</v>
      </c>
      <c r="E211" s="26"/>
    </row>
    <row r="212" ht="19" customHeight="1" spans="1:5">
      <c r="A212" s="27"/>
      <c r="B212" s="5">
        <v>210</v>
      </c>
      <c r="C212" s="25" t="s">
        <v>346</v>
      </c>
      <c r="D212" s="25" t="s">
        <v>431</v>
      </c>
      <c r="E212" s="26"/>
    </row>
    <row r="213" ht="19" customHeight="1" spans="1:5">
      <c r="A213" s="27"/>
      <c r="B213" s="5">
        <v>211</v>
      </c>
      <c r="C213" s="25" t="s">
        <v>347</v>
      </c>
      <c r="D213" s="25" t="s">
        <v>431</v>
      </c>
      <c r="E213" s="5"/>
    </row>
    <row r="214" ht="19" customHeight="1" spans="1:5">
      <c r="A214" s="27"/>
      <c r="B214" s="5">
        <v>212</v>
      </c>
      <c r="C214" s="25" t="s">
        <v>348</v>
      </c>
      <c r="D214" s="25" t="s">
        <v>431</v>
      </c>
      <c r="E214" s="5"/>
    </row>
    <row r="215" ht="19" customHeight="1" spans="1:5">
      <c r="A215" s="27"/>
      <c r="B215" s="5">
        <v>213</v>
      </c>
      <c r="C215" s="25" t="s">
        <v>349</v>
      </c>
      <c r="D215" s="25" t="s">
        <v>431</v>
      </c>
      <c r="E215" s="5"/>
    </row>
    <row r="216" ht="19" customHeight="1" spans="1:5">
      <c r="A216" s="27"/>
      <c r="B216" s="5">
        <v>214</v>
      </c>
      <c r="C216" s="25" t="s">
        <v>350</v>
      </c>
      <c r="D216" s="25" t="s">
        <v>431</v>
      </c>
      <c r="E216" s="5"/>
    </row>
    <row r="217" ht="19" customHeight="1" spans="1:5">
      <c r="A217" s="27"/>
      <c r="B217" s="5">
        <v>215</v>
      </c>
      <c r="C217" s="25" t="s">
        <v>351</v>
      </c>
      <c r="D217" s="25" t="s">
        <v>431</v>
      </c>
      <c r="E217" s="5"/>
    </row>
    <row r="218" ht="19" customHeight="1" spans="1:5">
      <c r="A218" s="28"/>
      <c r="B218" s="5">
        <v>216</v>
      </c>
      <c r="C218" s="25" t="s">
        <v>178</v>
      </c>
      <c r="D218" s="25" t="s">
        <v>431</v>
      </c>
      <c r="E218" s="5"/>
    </row>
    <row r="219" ht="19" customHeight="1" spans="1:5">
      <c r="A219" s="24" t="s">
        <v>8</v>
      </c>
      <c r="B219" s="5">
        <v>217</v>
      </c>
      <c r="C219" s="12" t="s">
        <v>182</v>
      </c>
      <c r="D219" s="12" t="s">
        <v>431</v>
      </c>
      <c r="E219" s="5"/>
    </row>
    <row r="220" ht="19" customHeight="1" spans="1:5">
      <c r="A220" s="27"/>
      <c r="B220" s="5">
        <v>218</v>
      </c>
      <c r="C220" s="12" t="s">
        <v>352</v>
      </c>
      <c r="D220" s="12" t="s">
        <v>431</v>
      </c>
      <c r="E220" s="5"/>
    </row>
    <row r="221" spans="1:5">
      <c r="A221" s="28"/>
      <c r="B221" s="5">
        <v>219</v>
      </c>
      <c r="C221" s="12" t="s">
        <v>353</v>
      </c>
      <c r="D221" s="12" t="s">
        <v>431</v>
      </c>
      <c r="E221" s="16"/>
    </row>
  </sheetData>
  <mergeCells count="8">
    <mergeCell ref="A1:E1"/>
    <mergeCell ref="A3:A38"/>
    <mergeCell ref="A39:A79"/>
    <mergeCell ref="A80:A111"/>
    <mergeCell ref="A112:A152"/>
    <mergeCell ref="A153:A195"/>
    <mergeCell ref="A196:A218"/>
    <mergeCell ref="A219:A221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晚自习迟到早退</vt:lpstr>
      <vt:lpstr>晚自修风气统计表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黄江</dc:creator>
  <cp:lastModifiedBy>冬眠</cp:lastModifiedBy>
  <dcterms:created xsi:type="dcterms:W3CDTF">2015-06-05T18:19:00Z</dcterms:created>
  <dcterms:modified xsi:type="dcterms:W3CDTF">2024-09-24T13:59:30Z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729F87DA08A24BC6AB419EA28CF05C52_13</vt:lpwstr>
  </property>
  <property fmtid="{D5CDD505-2E9C-101B-9397-08002B2CF9AE}" pid="3" name="KSOProductBuildVer">
    <vt:lpwstr>2052-12.1.0.18276</vt:lpwstr>
  </property>
</Properties>
</file>