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28" windowHeight="9780" tabRatio="947" firstSheet="5" activeTab="2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名单" sheetId="5" r:id="rId5"/>
    <sheet name="日常旷课率" sheetId="6" r:id="rId6"/>
    <sheet name="晚自修风气统计表" sheetId="16" r:id="rId7"/>
    <sheet name="晚自习旷课" sheetId="17" r:id="rId8"/>
    <sheet name="晚自习请假名单" sheetId="18" r:id="rId9"/>
    <sheet name="晚自习迟到早退" sheetId="19" r:id="rId10"/>
    <sheet name="统计表" sheetId="11" r:id="rId11"/>
  </sheets>
  <definedNames>
    <definedName name="_xlnm._FilterDatabase" localSheetId="5" hidden="1">日常旷课率!$A$2:$H$29</definedName>
    <definedName name="_xlnm._FilterDatabase" localSheetId="10" hidden="1">统计表!$A$2:$E$29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<sst xmlns="http://schemas.openxmlformats.org/spreadsheetml/2006/main" count="2870" uniqueCount="840">
  <si>
    <t>湖州学院2025-2026学年第一学期学风建设情况通报（第2周 9月21日-9月27日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</si>
  <si>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</si>
  <si>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</si>
  <si>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</si>
  <si>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</si>
  <si>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</si>
  <si>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</si>
  <si>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</si>
  <si>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</si>
  <si>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</si>
  <si>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</si>
  <si>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</si>
  <si>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</si>
  <si>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</si>
  <si>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</si>
  <si>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t>班级明细</t>
  </si>
  <si>
    <t>晚自习请假</t>
  </si>
  <si>
    <t>晚自习旷课</t>
  </si>
  <si>
    <t>晚自习迟到早退</t>
  </si>
  <si>
    <t>各学院统计表规范程度</t>
  </si>
  <si>
    <t>交齐且规范</t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</si>
  <si>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</si>
  <si>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</si>
  <si>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</si>
  <si>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</si>
  <si>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</si>
  <si>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</si>
  <si>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</si>
  <si>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</si>
  <si>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</si>
  <si>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无</t>
  </si>
  <si>
    <t>生物2401</t>
  </si>
  <si>
    <t>陈鸿浩</t>
  </si>
  <si>
    <t>生物化学</t>
  </si>
  <si>
    <t>迟到</t>
  </si>
  <si>
    <t>迟到五分钟</t>
  </si>
  <si>
    <t>植物生物学</t>
  </si>
  <si>
    <t>9.25</t>
  </si>
  <si>
    <t>社体2401</t>
  </si>
  <si>
    <t>郑鑫</t>
  </si>
  <si>
    <t>乒乓球</t>
  </si>
  <si>
    <t>9.23</t>
  </si>
  <si>
    <t>陈毅恒</t>
  </si>
  <si>
    <t>董志成</t>
  </si>
  <si>
    <t>轮滑运动</t>
  </si>
  <si>
    <t>周睿</t>
  </si>
  <si>
    <t>叶赐成</t>
  </si>
  <si>
    <t>王千岂</t>
  </si>
  <si>
    <t>陈靖轲</t>
  </si>
  <si>
    <t>王安宁</t>
  </si>
  <si>
    <t>马博文</t>
  </si>
  <si>
    <t>夏庆涛</t>
  </si>
  <si>
    <t>跨境电商2501</t>
  </si>
  <si>
    <t>曾可盈</t>
  </si>
  <si>
    <t>管理学</t>
  </si>
  <si>
    <t>湖州学院日常请假统计表</t>
  </si>
  <si>
    <t>班 级</t>
  </si>
  <si>
    <t>详细节数（日期）</t>
  </si>
  <si>
    <t>累计节数</t>
  </si>
  <si>
    <t>材化2512</t>
  </si>
  <si>
    <t>胡新晨</t>
  </si>
  <si>
    <t>光电材料与器件</t>
  </si>
  <si>
    <t>2（9.26）</t>
  </si>
  <si>
    <t>材化2411</t>
  </si>
  <si>
    <t>陈森君</t>
  </si>
  <si>
    <t>专业英语</t>
  </si>
  <si>
    <t>2（9.22）</t>
  </si>
  <si>
    <t>曹彬</t>
  </si>
  <si>
    <t>新能源材料2202</t>
  </si>
  <si>
    <t>赵兴和</t>
  </si>
  <si>
    <t>纳米材料与技术</t>
  </si>
  <si>
    <t>2（9.24）</t>
  </si>
  <si>
    <t>张凯</t>
  </si>
  <si>
    <t>机械2302</t>
  </si>
  <si>
    <t>马浩然</t>
  </si>
  <si>
    <t>体育与健康</t>
  </si>
  <si>
    <t>2（9.25）</t>
  </si>
  <si>
    <t>机械2501</t>
  </si>
  <si>
    <t>骆文博</t>
  </si>
  <si>
    <t>高等数学A</t>
  </si>
  <si>
    <t>人工智能基础与应用</t>
  </si>
  <si>
    <t>机械专业导论</t>
  </si>
  <si>
    <t>大学英语</t>
  </si>
  <si>
    <t>3（9.23）</t>
  </si>
  <si>
    <t>画法几何与机械制图</t>
  </si>
  <si>
    <t>2（9.23）</t>
  </si>
  <si>
    <t>写作与沟通</t>
  </si>
  <si>
    <t>思想道德与法治</t>
  </si>
  <si>
    <t>3（9.26）</t>
  </si>
  <si>
    <t>电气2502</t>
  </si>
  <si>
    <t>高宇航</t>
  </si>
  <si>
    <t>大学生心理健康教育</t>
  </si>
  <si>
    <t>严陈煦</t>
  </si>
  <si>
    <t>电气专业导论</t>
  </si>
  <si>
    <t>材化2301</t>
  </si>
  <si>
    <t>吴彤</t>
  </si>
  <si>
    <t>化工原理</t>
  </si>
  <si>
    <t>3（9.22）</t>
  </si>
  <si>
    <t>材料化学基础(2)</t>
  </si>
  <si>
    <t>体育与健康（5）</t>
  </si>
  <si>
    <t>郭富成</t>
  </si>
  <si>
    <t>电气2511</t>
  </si>
  <si>
    <t>徐佳益</t>
  </si>
  <si>
    <t>数字电子电路</t>
  </si>
  <si>
    <t>电路原理</t>
  </si>
  <si>
    <t>MATLAB系统仿真</t>
  </si>
  <si>
    <t>模拟电子电路</t>
  </si>
  <si>
    <t>电气控制及PLC技术</t>
  </si>
  <si>
    <t>传感器与检测技术</t>
  </si>
  <si>
    <t>线性代数</t>
  </si>
  <si>
    <t>材化2201</t>
  </si>
  <si>
    <t>梁京卓</t>
  </si>
  <si>
    <t>精品化学与化学</t>
  </si>
  <si>
    <t>余森然</t>
  </si>
  <si>
    <t>付金林</t>
  </si>
  <si>
    <t>机械2511</t>
  </si>
  <si>
    <t>顾广超</t>
  </si>
  <si>
    <t>电子电工学</t>
  </si>
  <si>
    <t>3(9.22)</t>
  </si>
  <si>
    <t>理论力学</t>
  </si>
  <si>
    <t>2(9.23)</t>
  </si>
  <si>
    <t>2(9.25)</t>
  </si>
  <si>
    <t>MATLAB与系统传真</t>
  </si>
  <si>
    <t>工程材料与成型工艺基础</t>
  </si>
  <si>
    <t>3(9.25)</t>
  </si>
  <si>
    <t>专利与项目申报指导</t>
  </si>
  <si>
    <t>2(9.24)</t>
  </si>
  <si>
    <t>2(9.26)</t>
  </si>
  <si>
    <t>新能源材料2302</t>
  </si>
  <si>
    <t>吴铸学</t>
  </si>
  <si>
    <t>化学电源设计</t>
  </si>
  <si>
    <t>二次离子电池原理与结构</t>
  </si>
  <si>
    <t>材料分析测试技术</t>
  </si>
  <si>
    <t>2(9.22)</t>
  </si>
  <si>
    <t>光伏技术与应用</t>
  </si>
  <si>
    <t>3(9.23)</t>
  </si>
  <si>
    <t>有机化学</t>
  </si>
  <si>
    <t>3(9.24)</t>
  </si>
  <si>
    <t>陈小龙</t>
  </si>
  <si>
    <t>豆琦</t>
  </si>
  <si>
    <t>材化2511</t>
  </si>
  <si>
    <t>张玲溢</t>
  </si>
  <si>
    <t>电气2401</t>
  </si>
  <si>
    <t>赵本雨</t>
  </si>
  <si>
    <t>习近平新时代中国特色社会主义概论</t>
  </si>
  <si>
    <t>3(9.26)</t>
  </si>
  <si>
    <t>3(9.24）</t>
  </si>
  <si>
    <t>中国共产党历史</t>
  </si>
  <si>
    <t>创新创业基础</t>
  </si>
  <si>
    <t>毛泽东思想和中国特色社会主义理论体系概论</t>
  </si>
  <si>
    <t>概率论</t>
  </si>
  <si>
    <t>新汽2401</t>
  </si>
  <si>
    <t>谷泽岩</t>
  </si>
  <si>
    <t>机械设计基础</t>
  </si>
  <si>
    <t>三维设计</t>
  </si>
  <si>
    <t>电子信息2411</t>
  </si>
  <si>
    <t>李伟星</t>
  </si>
  <si>
    <t>EDA技术及应用</t>
  </si>
  <si>
    <t>汤哲栋</t>
  </si>
  <si>
    <t>智能信息处理</t>
  </si>
  <si>
    <t>数字信号处理</t>
  </si>
  <si>
    <t>3（9.25）</t>
  </si>
  <si>
    <t>python程序设计</t>
  </si>
  <si>
    <t>光电信息2502</t>
  </si>
  <si>
    <t>黄科盛</t>
  </si>
  <si>
    <t>高等数学A（1）</t>
  </si>
  <si>
    <t>体育与健康（1）</t>
  </si>
  <si>
    <t>大学英语（1）</t>
  </si>
  <si>
    <t>软件工程2302</t>
  </si>
  <si>
    <t>刘鹏</t>
  </si>
  <si>
    <t>Android移动应用开发</t>
  </si>
  <si>
    <t>朱以诺</t>
  </si>
  <si>
    <t>算法设计与分析</t>
  </si>
  <si>
    <t>林亦菲</t>
  </si>
  <si>
    <t>计算机组成原理</t>
  </si>
  <si>
    <t>杨帅</t>
  </si>
  <si>
    <t>软件工程2502</t>
  </si>
  <si>
    <t>王朋欣</t>
  </si>
  <si>
    <t>庞硕</t>
  </si>
  <si>
    <t>计算机2412</t>
  </si>
  <si>
    <t>吕薇</t>
  </si>
  <si>
    <t>编译原理</t>
  </si>
  <si>
    <t>3（9.24）</t>
  </si>
  <si>
    <t>操作系统</t>
  </si>
  <si>
    <t>数据库课程设计</t>
  </si>
  <si>
    <t>电子信息2412</t>
  </si>
  <si>
    <t>黄旭锋</t>
  </si>
  <si>
    <t>光电信息2202</t>
  </si>
  <si>
    <t>吴静</t>
  </si>
  <si>
    <t>光电前沿技术讲座</t>
  </si>
  <si>
    <t>电子信息2202</t>
  </si>
  <si>
    <t>陈锦航</t>
  </si>
  <si>
    <t>计算机网络</t>
  </si>
  <si>
    <t>计算机2302</t>
  </si>
  <si>
    <t>刘殷如</t>
  </si>
  <si>
    <t>电子信息2302</t>
  </si>
  <si>
    <t>胡家晴</t>
  </si>
  <si>
    <t>孙耀峰</t>
  </si>
  <si>
    <t>光电信息2301</t>
  </si>
  <si>
    <t>程静</t>
  </si>
  <si>
    <t>光电子技术</t>
  </si>
  <si>
    <t>半导体物理</t>
  </si>
  <si>
    <t>电子信息2301</t>
  </si>
  <si>
    <t>吉丽莎</t>
  </si>
  <si>
    <t>电子测量技术</t>
  </si>
  <si>
    <t>光电信息2201</t>
  </si>
  <si>
    <t>李文杰</t>
  </si>
  <si>
    <t>太阳能电池实验</t>
  </si>
  <si>
    <t>工程制图及CAD</t>
  </si>
  <si>
    <t>光电信息2302</t>
  </si>
  <si>
    <t>刘蘅萱</t>
  </si>
  <si>
    <t>软件工程2301</t>
  </si>
  <si>
    <t>甄子龙</t>
  </si>
  <si>
    <t>计算机2413</t>
  </si>
  <si>
    <t>杨彩虹</t>
  </si>
  <si>
    <t>3（9.15）</t>
  </si>
  <si>
    <t>计算机2411</t>
  </si>
  <si>
    <t>王正明</t>
  </si>
  <si>
    <t>数据库系统课设</t>
  </si>
  <si>
    <t>计算机2414</t>
  </si>
  <si>
    <t>袁航</t>
  </si>
  <si>
    <t>网络通信与安全</t>
  </si>
  <si>
    <t>李澳</t>
  </si>
  <si>
    <t>护理2322</t>
  </si>
  <si>
    <t>刘嘉欣</t>
  </si>
  <si>
    <t>spss</t>
  </si>
  <si>
    <t>儿科护理学</t>
  </si>
  <si>
    <t>外科护理学</t>
  </si>
  <si>
    <t>内科护理学</t>
  </si>
  <si>
    <t>陈曼媛</t>
  </si>
  <si>
    <t>徐梦涵</t>
  </si>
  <si>
    <t>精神科护理学</t>
  </si>
  <si>
    <t>陈子怡</t>
  </si>
  <si>
    <t>体育</t>
  </si>
  <si>
    <t>庄婕尹</t>
  </si>
  <si>
    <t>赵敏</t>
  </si>
  <si>
    <t>制药2401</t>
  </si>
  <si>
    <t>夏积霖</t>
  </si>
  <si>
    <t>物理化学</t>
  </si>
  <si>
    <t>制药2301</t>
  </si>
  <si>
    <t>应双龙</t>
  </si>
  <si>
    <t>社体2301</t>
  </si>
  <si>
    <t>吴梦婷</t>
  </si>
  <si>
    <t>武术</t>
  </si>
  <si>
    <t>体育科研方法</t>
  </si>
  <si>
    <t>葛清颜</t>
  </si>
  <si>
    <t>中国近现代史纲要</t>
  </si>
  <si>
    <t>体育心理学</t>
  </si>
  <si>
    <t>张定棣</t>
  </si>
  <si>
    <t>林溢</t>
  </si>
  <si>
    <t>王智</t>
  </si>
  <si>
    <t>胡恒硕</t>
  </si>
  <si>
    <t>护理2321</t>
  </si>
  <si>
    <t>赖瑜悦</t>
  </si>
  <si>
    <t>国贸2302</t>
  </si>
  <si>
    <t>2023213212</t>
  </si>
  <si>
    <t>吕珂冉</t>
  </si>
  <si>
    <t>国际商法</t>
  </si>
  <si>
    <t>跨国公司概论</t>
  </si>
  <si>
    <t>王凯嫣</t>
  </si>
  <si>
    <t>何颖</t>
  </si>
  <si>
    <t>郁乐</t>
  </si>
  <si>
    <t>陈绚溢</t>
  </si>
  <si>
    <t>经济与金融2501</t>
  </si>
  <si>
    <t>王若舟</t>
  </si>
  <si>
    <t>高等数学</t>
  </si>
  <si>
    <t>微观经济学</t>
  </si>
  <si>
    <t>跨境电商2401</t>
  </si>
  <si>
    <t>张筱颖</t>
  </si>
  <si>
    <t>国际贸易实务</t>
  </si>
  <si>
    <t>2024213404</t>
  </si>
  <si>
    <t>钱享楠</t>
  </si>
  <si>
    <t>市场调研与预测</t>
  </si>
  <si>
    <t>概率论与数理统计</t>
  </si>
  <si>
    <t>2024213411</t>
  </si>
  <si>
    <t>何佳蓥</t>
  </si>
  <si>
    <t>经济与金融2402</t>
  </si>
  <si>
    <t>徐露露</t>
  </si>
  <si>
    <t>供应链2401</t>
  </si>
  <si>
    <t>潘晶</t>
  </si>
  <si>
    <t>Python</t>
  </si>
  <si>
    <t>刘韵涵</t>
  </si>
  <si>
    <t>张宝艳</t>
  </si>
  <si>
    <t>何安琳</t>
  </si>
  <si>
    <t>汉语言2202</t>
  </si>
  <si>
    <t>陆颖</t>
  </si>
  <si>
    <t>比较文学、华文文学研究</t>
  </si>
  <si>
    <t>郑骐欣</t>
  </si>
  <si>
    <t>朱欣怡</t>
  </si>
  <si>
    <t>西方美学史、微视频编导</t>
  </si>
  <si>
    <t>汉语言2203</t>
  </si>
  <si>
    <t>张乐</t>
  </si>
  <si>
    <t>华文文学研究</t>
  </si>
  <si>
    <t>廖飞龙</t>
  </si>
  <si>
    <t>西方文化专题</t>
  </si>
  <si>
    <t xml:space="preserve"> 西方美学史</t>
  </si>
  <si>
    <t>陈佳璐</t>
  </si>
  <si>
    <t>比较文学</t>
  </si>
  <si>
    <t>祝政</t>
  </si>
  <si>
    <t>金滢婷</t>
  </si>
  <si>
    <t>英语2203</t>
  </si>
  <si>
    <t>柴燊懿</t>
  </si>
  <si>
    <t>跨境电子商务</t>
  </si>
  <si>
    <t>外贸函电</t>
  </si>
  <si>
    <t>汉语言2301</t>
  </si>
  <si>
    <t>熊凌欢</t>
  </si>
  <si>
    <t>中国文学批评史</t>
  </si>
  <si>
    <t>文学概论</t>
  </si>
  <si>
    <t>外国文学</t>
  </si>
  <si>
    <t>美学</t>
  </si>
  <si>
    <t>中国古代文学</t>
  </si>
  <si>
    <t>现当代小说研究</t>
  </si>
  <si>
    <t>朱瑞琳</t>
  </si>
  <si>
    <t>唐诗研究</t>
  </si>
  <si>
    <t>杨颖姿</t>
  </si>
  <si>
    <t>葛玲娇</t>
  </si>
  <si>
    <t>汉语言2303</t>
  </si>
  <si>
    <t>罗佳怡</t>
  </si>
  <si>
    <t>汉语言2304</t>
  </si>
  <si>
    <t>朱燏</t>
  </si>
  <si>
    <t>外国文学（1）</t>
  </si>
  <si>
    <t>中国古代文学（4）</t>
  </si>
  <si>
    <t>文学概论（1）</t>
  </si>
  <si>
    <t>姜桂花</t>
  </si>
  <si>
    <t>广告2301</t>
  </si>
  <si>
    <t>叶雪铭</t>
  </si>
  <si>
    <t>H5设计与制作</t>
  </si>
  <si>
    <t>朱燕宇</t>
  </si>
  <si>
    <t>广告效果</t>
  </si>
  <si>
    <t>广告编辑</t>
  </si>
  <si>
    <t>平面广告经典例析</t>
  </si>
  <si>
    <t>杨云超</t>
  </si>
  <si>
    <t>广告摄像</t>
  </si>
  <si>
    <t>1（9.24）</t>
  </si>
  <si>
    <t>王修越</t>
  </si>
  <si>
    <t>网媒2301</t>
  </si>
  <si>
    <t>申颖</t>
  </si>
  <si>
    <t>互动活动策划</t>
  </si>
  <si>
    <t>容姿影</t>
  </si>
  <si>
    <t>即兴口语表达</t>
  </si>
  <si>
    <t>冯家昊</t>
  </si>
  <si>
    <t>英语2302</t>
  </si>
  <si>
    <t>李思晴</t>
  </si>
  <si>
    <t>国际商务谈判</t>
  </si>
  <si>
    <t>英语2303</t>
  </si>
  <si>
    <t>蒋雨婷</t>
  </si>
  <si>
    <t>英语修辞学</t>
  </si>
  <si>
    <t>汉语言2401</t>
  </si>
  <si>
    <t>陶琳</t>
  </si>
  <si>
    <t>大学体育</t>
  </si>
  <si>
    <t>汉语言2402</t>
  </si>
  <si>
    <t>肖雯婧</t>
  </si>
  <si>
    <t>中国近代史</t>
  </si>
  <si>
    <t>葛丽影</t>
  </si>
  <si>
    <t>吴敬丹</t>
  </si>
  <si>
    <t>吴亚兰</t>
  </si>
  <si>
    <t>朱俊毅</t>
  </si>
  <si>
    <t>谢佳俊</t>
  </si>
  <si>
    <t>崔卞楠</t>
  </si>
  <si>
    <t>毛航俊</t>
  </si>
  <si>
    <t>李冰霏</t>
  </si>
  <si>
    <t>龚小骋</t>
  </si>
  <si>
    <t>中国古代学术思想史</t>
  </si>
  <si>
    <t>现代汉语</t>
  </si>
  <si>
    <t>湖州文化研究</t>
  </si>
  <si>
    <t>古代汉语</t>
  </si>
  <si>
    <t>中国现代文学</t>
  </si>
  <si>
    <t>秘书文档管理</t>
  </si>
  <si>
    <t>广告策划与创意</t>
  </si>
  <si>
    <t>汉语言2403</t>
  </si>
  <si>
    <t>陈雪</t>
  </si>
  <si>
    <t>7</t>
  </si>
  <si>
    <t>近代史纲要</t>
  </si>
  <si>
    <t>龚雯蔚</t>
  </si>
  <si>
    <t>王韵涵</t>
  </si>
  <si>
    <t>魏恬溢</t>
  </si>
  <si>
    <t>汉语言2404</t>
  </si>
  <si>
    <t>骆宇杭</t>
  </si>
  <si>
    <t>朱晶莹</t>
  </si>
  <si>
    <t>广告2401</t>
  </si>
  <si>
    <t>徐悦婷</t>
  </si>
  <si>
    <t>市场调研与统计</t>
  </si>
  <si>
    <t>1（9.26）</t>
  </si>
  <si>
    <t>广告2402</t>
  </si>
  <si>
    <t>杨晓璐</t>
  </si>
  <si>
    <t>广告摄影</t>
  </si>
  <si>
    <t>李雨竹</t>
  </si>
  <si>
    <t>网媒2403</t>
  </si>
  <si>
    <t>金菲雅</t>
  </si>
  <si>
    <t>新闻采写</t>
  </si>
  <si>
    <t>数字摄影</t>
  </si>
  <si>
    <t>传播学概论</t>
  </si>
  <si>
    <t>新媒体文案写作</t>
  </si>
  <si>
    <t>数字多媒体作品创作</t>
  </si>
  <si>
    <t>融合新闻学</t>
  </si>
  <si>
    <t>短视频创作</t>
  </si>
  <si>
    <t>4（9.26）</t>
  </si>
  <si>
    <t>谭楚睿</t>
  </si>
  <si>
    <t>谢欣俏</t>
  </si>
  <si>
    <t>连婧如</t>
  </si>
  <si>
    <t>汉语言2411</t>
  </si>
  <si>
    <t>陈文娴</t>
  </si>
  <si>
    <t>英语2501</t>
  </si>
  <si>
    <t>陆泠安</t>
  </si>
  <si>
    <t>英语阅读</t>
  </si>
  <si>
    <t>1（9.27）</t>
  </si>
  <si>
    <t xml:space="preserve"> 体育与健康</t>
  </si>
  <si>
    <t>视传2302</t>
  </si>
  <si>
    <t>卢芊诺</t>
  </si>
  <si>
    <t>绿色设计</t>
  </si>
  <si>
    <t>8（9.26）</t>
  </si>
  <si>
    <t>环设2302</t>
  </si>
  <si>
    <t>费佳悦</t>
  </si>
  <si>
    <t>环境设计基础</t>
  </si>
  <si>
    <t>柯佳琪</t>
  </si>
  <si>
    <t>5（9.26）</t>
  </si>
  <si>
    <t>产设2401</t>
  </si>
  <si>
    <t>王静</t>
  </si>
  <si>
    <t>中国近现代史</t>
  </si>
  <si>
    <t>思政2201</t>
  </si>
  <si>
    <t xml:space="preserve">2020313204 </t>
  </si>
  <si>
    <t>葛镇玮</t>
  </si>
  <si>
    <t>现代西方思潮概论</t>
  </si>
  <si>
    <t>9.22（2）</t>
  </si>
  <si>
    <t>事假</t>
  </si>
  <si>
    <t>9.23（2）</t>
  </si>
  <si>
    <t>思想政治教育专业热点问题研究</t>
  </si>
  <si>
    <t>9.23（3）</t>
  </si>
  <si>
    <t>党务工作实务专题</t>
  </si>
  <si>
    <t>金玉奇</t>
  </si>
  <si>
    <t>思政2301</t>
  </si>
  <si>
    <t>章泽</t>
  </si>
  <si>
    <t>当代中国政治制度</t>
  </si>
  <si>
    <t>9.25（2）</t>
  </si>
  <si>
    <t>地方政府学</t>
  </si>
  <si>
    <t>9.25（3）</t>
  </si>
  <si>
    <t>思政2401</t>
  </si>
  <si>
    <t>李双兰</t>
  </si>
  <si>
    <t>教育学</t>
  </si>
  <si>
    <t>9.22（3）</t>
  </si>
  <si>
    <t>公假</t>
  </si>
  <si>
    <t>缪佩芸</t>
  </si>
  <si>
    <t>金喜悦</t>
  </si>
  <si>
    <t>杨海英</t>
  </si>
  <si>
    <t>李梦莹</t>
  </si>
  <si>
    <t>沈思</t>
  </si>
  <si>
    <t>金艳君</t>
  </si>
  <si>
    <t>薛子韩</t>
  </si>
  <si>
    <t>戴于真</t>
  </si>
  <si>
    <t>行政管理学</t>
  </si>
  <si>
    <t>2022353104</t>
  </si>
  <si>
    <t>娄晶晶</t>
  </si>
  <si>
    <t>思想政治教育原理与方法</t>
  </si>
  <si>
    <t>社会调查统计与方法</t>
  </si>
  <si>
    <t>世界通史</t>
  </si>
  <si>
    <t>9.26（3）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</si>
  <si>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</si>
  <si>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</si>
  <si>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</si>
  <si>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</si>
  <si>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</si>
  <si>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</si>
  <si>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</si>
  <si>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机械2202</t>
  </si>
  <si>
    <t>电气2201</t>
  </si>
  <si>
    <t>电气2202</t>
  </si>
  <si>
    <t>新能源材料2201</t>
  </si>
  <si>
    <t>机械2301</t>
  </si>
  <si>
    <t>电气2301</t>
  </si>
  <si>
    <t>电气2302</t>
  </si>
  <si>
    <t>新能源材料2301</t>
  </si>
  <si>
    <t>新能源汽车2301</t>
  </si>
  <si>
    <t>机械2401</t>
  </si>
  <si>
    <t>机械2402</t>
  </si>
  <si>
    <t>电气2402</t>
  </si>
  <si>
    <t>材化2401</t>
  </si>
  <si>
    <t>新能源材料2401</t>
  </si>
  <si>
    <t>新能源材料2402</t>
  </si>
  <si>
    <t>新能源汽车2401</t>
  </si>
  <si>
    <t>高分子2401</t>
  </si>
  <si>
    <t>机械2411</t>
  </si>
  <si>
    <t>电气2411</t>
  </si>
  <si>
    <t>机械2502</t>
  </si>
  <si>
    <t>机械2503</t>
  </si>
  <si>
    <t>电气2501</t>
  </si>
  <si>
    <t>材化2501</t>
  </si>
  <si>
    <t>新能源材料2501</t>
  </si>
  <si>
    <t>新能源材料2502</t>
  </si>
  <si>
    <t>新能源汽车2501</t>
  </si>
  <si>
    <t>高分子材料2501</t>
  </si>
  <si>
    <t>计算机2201</t>
  </si>
  <si>
    <t>计算机2202</t>
  </si>
  <si>
    <t>电子信息2201</t>
  </si>
  <si>
    <t>电子信息2203</t>
  </si>
  <si>
    <t>软件工程2201</t>
  </si>
  <si>
    <t>软件工程2202</t>
  </si>
  <si>
    <t>计算机2301</t>
  </si>
  <si>
    <t>电子信息2303</t>
  </si>
  <si>
    <t>光电信息2401</t>
  </si>
  <si>
    <t>光电信息2402</t>
  </si>
  <si>
    <t>计算机2401</t>
  </si>
  <si>
    <t>电子信息2401</t>
  </si>
  <si>
    <t>电子信息2402</t>
  </si>
  <si>
    <t>软件工程2401</t>
  </si>
  <si>
    <t>软件工程2402</t>
  </si>
  <si>
    <t>电子信息2501</t>
  </si>
  <si>
    <t>电子信息2502</t>
  </si>
  <si>
    <t>光电信息2501</t>
  </si>
  <si>
    <t>光电信息2511</t>
  </si>
  <si>
    <t>软件工程2501</t>
  </si>
  <si>
    <t>计算机2501</t>
  </si>
  <si>
    <t>计算机2502</t>
  </si>
  <si>
    <t>计算机2511</t>
  </si>
  <si>
    <t>人工智能2501</t>
  </si>
  <si>
    <t>社体2402</t>
  </si>
  <si>
    <t>制药2421</t>
  </si>
  <si>
    <t>护理2401</t>
  </si>
  <si>
    <t>护理2421</t>
  </si>
  <si>
    <t>护理2422</t>
  </si>
  <si>
    <t>社体2302</t>
  </si>
  <si>
    <t>制药2321</t>
  </si>
  <si>
    <t>制药2311</t>
  </si>
  <si>
    <t>生物2301</t>
  </si>
  <si>
    <t>护理2301</t>
  </si>
  <si>
    <t>护理2221</t>
  </si>
  <si>
    <t>护理2201</t>
  </si>
  <si>
    <t>护理2222</t>
  </si>
  <si>
    <t>社体2201</t>
  </si>
  <si>
    <t>社体2202</t>
  </si>
  <si>
    <t>社体2203</t>
  </si>
  <si>
    <t>生物2201</t>
  </si>
  <si>
    <t>生物2202</t>
  </si>
  <si>
    <t>制药2201</t>
  </si>
  <si>
    <t>制药2221</t>
  </si>
  <si>
    <t>制药2211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</si>
  <si>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</si>
  <si>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</si>
  <si>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</si>
  <si>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</si>
  <si>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</si>
  <si>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</si>
  <si>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</si>
  <si>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</si>
  <si>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</si>
  <si>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</si>
  <si>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</si>
  <si>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</si>
  <si>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</si>
  <si>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</si>
  <si>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</si>
  <si>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</si>
  <si>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</si>
  <si>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</si>
  <si>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</si>
  <si>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</si>
  <si>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</si>
  <si>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</si>
  <si>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</si>
  <si>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</si>
  <si>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</si>
  <si>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</si>
  <si>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</si>
  <si>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</si>
  <si>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</si>
  <si>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</si>
  <si>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国贸2401</t>
  </si>
  <si>
    <t>经济与金融2401</t>
  </si>
  <si>
    <t>旅管2401</t>
  </si>
  <si>
    <t>供应链2402</t>
  </si>
  <si>
    <t>国贸2411</t>
  </si>
  <si>
    <t>国贸2412</t>
  </si>
  <si>
    <t>国贸2413</t>
  </si>
  <si>
    <t>汉语言2101</t>
  </si>
  <si>
    <t>汉语言2102</t>
  </si>
  <si>
    <t>汉语言2103</t>
  </si>
  <si>
    <t>汉语言2104</t>
  </si>
  <si>
    <t>广告2101</t>
  </si>
  <si>
    <t>英语2101</t>
  </si>
  <si>
    <t>英语2102</t>
  </si>
  <si>
    <t>英语2103</t>
  </si>
  <si>
    <t>商英2101</t>
  </si>
  <si>
    <t>日语2101</t>
  </si>
  <si>
    <t>汉语言2201</t>
  </si>
  <si>
    <t>汉语言2204</t>
  </si>
  <si>
    <t>广告2201</t>
  </si>
  <si>
    <t>网媒2201</t>
  </si>
  <si>
    <t>英语2201</t>
  </si>
  <si>
    <t>英语2202</t>
  </si>
  <si>
    <t>汉语言2302</t>
  </si>
  <si>
    <t>网媒2302</t>
  </si>
  <si>
    <t>网媒2303</t>
  </si>
  <si>
    <t>汉语言2311</t>
  </si>
  <si>
    <t>英语2301</t>
  </si>
  <si>
    <t>网媒2401</t>
  </si>
  <si>
    <t>网媒2402</t>
  </si>
  <si>
    <t>英语2401</t>
  </si>
  <si>
    <t>英语2402</t>
  </si>
  <si>
    <t>视传2101</t>
  </si>
  <si>
    <t>视传2102</t>
  </si>
  <si>
    <t>环设2101</t>
  </si>
  <si>
    <t>环设2102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</si>
  <si>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</si>
  <si>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</si>
  <si>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</si>
  <si>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</si>
  <si>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</si>
  <si>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</si>
  <si>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</si>
  <si>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视传2301</t>
  </si>
  <si>
    <t>视传2303</t>
  </si>
  <si>
    <t>环设2301</t>
  </si>
  <si>
    <t>产设2301</t>
  </si>
  <si>
    <t>视传2401</t>
  </si>
  <si>
    <t>视传2402</t>
  </si>
  <si>
    <t>视传2403</t>
  </si>
  <si>
    <t>环设2401</t>
  </si>
  <si>
    <t>环设2402</t>
  </si>
  <si>
    <t>马克思主学院</t>
  </si>
  <si>
    <t>湖州学院日常旷课统计表</t>
  </si>
  <si>
    <t>旷课节数（日期）</t>
  </si>
  <si>
    <t>旷课原因</t>
  </si>
  <si>
    <t>处理结果</t>
  </si>
  <si>
    <t>思想道德与法制</t>
  </si>
  <si>
    <t>裴泉庆</t>
  </si>
  <si>
    <t>无故旷课</t>
  </si>
  <si>
    <t>张天泽</t>
  </si>
  <si>
    <t>刘凯文</t>
  </si>
  <si>
    <t>曹振宇</t>
  </si>
  <si>
    <t>董良诤</t>
  </si>
  <si>
    <t>陈浩</t>
  </si>
  <si>
    <t>2024213137</t>
  </si>
  <si>
    <t>金融学</t>
  </si>
  <si>
    <t>朱俊杰</t>
  </si>
  <si>
    <t>警告</t>
  </si>
  <si>
    <t>秦弘奕</t>
  </si>
  <si>
    <t>微电影制作</t>
  </si>
  <si>
    <t>2（5.26）</t>
  </si>
  <si>
    <t>胡淏登</t>
  </si>
  <si>
    <t>综合英语</t>
  </si>
  <si>
    <t>3（5.26）</t>
  </si>
  <si>
    <t>3（5.28）</t>
  </si>
  <si>
    <t>2（5.29）</t>
  </si>
  <si>
    <t>英语语法</t>
  </si>
  <si>
    <t>英语视听说</t>
  </si>
  <si>
    <t>2（5.30）</t>
  </si>
  <si>
    <t>大学语文</t>
  </si>
  <si>
    <t>日常旷课率排名</t>
  </si>
  <si>
    <t>旷课人次</t>
  </si>
  <si>
    <t>旷课率</t>
  </si>
  <si>
    <t>旷课率排名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</si>
  <si>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</si>
  <si>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</si>
  <si>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</si>
  <si>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</si>
  <si>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</si>
  <si>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</si>
  <si>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</si>
  <si>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</si>
  <si>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</si>
  <si>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</si>
  <si>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</si>
  <si>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</si>
  <si>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</si>
  <si>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</si>
  <si>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</si>
  <si>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/</t>
  </si>
  <si>
    <t>高分子2501</t>
  </si>
  <si>
    <t>社体2501</t>
  </si>
  <si>
    <t>社体2502</t>
  </si>
  <si>
    <t>生物2501</t>
  </si>
  <si>
    <t>生物2502</t>
  </si>
  <si>
    <t>制药2501</t>
  </si>
  <si>
    <t>制药2521</t>
  </si>
  <si>
    <t>护理2501</t>
  </si>
  <si>
    <t>护理2522</t>
  </si>
  <si>
    <t>国贸2501</t>
  </si>
  <si>
    <t>经济与金融2502</t>
  </si>
  <si>
    <t>跨境电商2502</t>
  </si>
  <si>
    <t>旅管2501</t>
  </si>
  <si>
    <t>供应链2501</t>
  </si>
  <si>
    <t>供应链2502</t>
  </si>
  <si>
    <t>湖州学院晚自修旷课统计表</t>
  </si>
  <si>
    <t>系部</t>
  </si>
  <si>
    <t>许东俊</t>
  </si>
  <si>
    <t>湖州学院晚自修请假统计表</t>
  </si>
  <si>
    <t>请假日期</t>
  </si>
  <si>
    <t>白仲石</t>
  </si>
  <si>
    <t>病假</t>
  </si>
  <si>
    <t>江若宣</t>
  </si>
  <si>
    <t>梅谦雨</t>
  </si>
  <si>
    <t>施欣悦</t>
  </si>
  <si>
    <t>陈冠宏</t>
  </si>
  <si>
    <t>于丹</t>
  </si>
  <si>
    <t>护理2521</t>
  </si>
  <si>
    <t>董思晨</t>
  </si>
  <si>
    <t>陈佳雯</t>
  </si>
  <si>
    <t>凌旨宏</t>
  </si>
  <si>
    <t>高端端</t>
  </si>
  <si>
    <t>王邵丹</t>
  </si>
  <si>
    <t>曹欣怡</t>
  </si>
  <si>
    <t>余明明</t>
  </si>
  <si>
    <t>高妍</t>
  </si>
  <si>
    <t>宋佳佳</t>
  </si>
  <si>
    <t>李泉钧</t>
  </si>
  <si>
    <t>孙佳依</t>
  </si>
  <si>
    <t>汤玉琨</t>
  </si>
  <si>
    <t>王艺浩</t>
  </si>
  <si>
    <t>王磊</t>
  </si>
  <si>
    <t>俞欢津</t>
  </si>
  <si>
    <t>吴瑞茜</t>
  </si>
  <si>
    <t>王丹妮</t>
  </si>
  <si>
    <t>林丽君</t>
  </si>
  <si>
    <t>吴超</t>
  </si>
  <si>
    <t>柯怡含</t>
  </si>
  <si>
    <t>蒋子恩</t>
  </si>
  <si>
    <t>刘宇轩</t>
  </si>
  <si>
    <t>韩乐懿</t>
  </si>
  <si>
    <r>
      <rPr>
        <sz val="14"/>
        <color indexed="8"/>
        <rFont val="仿宋_GB2312"/>
        <charset val="134"/>
      </rPr>
      <t>刘</t>
    </r>
    <r>
      <rPr>
        <sz val="14"/>
        <color indexed="8"/>
        <rFont val="宋体"/>
        <charset val="134"/>
      </rPr>
      <t>雲</t>
    </r>
    <r>
      <rPr>
        <sz val="14"/>
        <color indexed="8"/>
        <rFont val="仿宋_GB2312"/>
        <charset val="134"/>
      </rPr>
      <t>洁</t>
    </r>
  </si>
  <si>
    <t>郭秋明</t>
  </si>
  <si>
    <t>管佳伟</t>
  </si>
  <si>
    <t>王智诚</t>
  </si>
  <si>
    <t>卢泽选</t>
  </si>
  <si>
    <t>姬正旺</t>
  </si>
  <si>
    <t>刘乐怡</t>
  </si>
  <si>
    <t>罗媛妮</t>
  </si>
  <si>
    <t>罗家轩</t>
  </si>
  <si>
    <t>安泽欣</t>
  </si>
  <si>
    <t>李家欣</t>
  </si>
  <si>
    <t>黄胜烨泽</t>
  </si>
  <si>
    <t>姜一鸣</t>
  </si>
  <si>
    <t>赵玲慧</t>
  </si>
  <si>
    <t>辜雨欣</t>
  </si>
  <si>
    <t>柴玉娥</t>
  </si>
  <si>
    <t>顾哲铨</t>
  </si>
  <si>
    <t>陈如珏</t>
  </si>
  <si>
    <t>徐恩信</t>
  </si>
  <si>
    <t>朱锦圣</t>
  </si>
  <si>
    <t>牛硕</t>
  </si>
  <si>
    <t>史宇轩</t>
  </si>
  <si>
    <t>马宇杰</t>
  </si>
  <si>
    <t>伍美琪</t>
  </si>
  <si>
    <t>孙佳铱</t>
  </si>
  <si>
    <t>吴欣悦</t>
  </si>
  <si>
    <t>魏秀秀</t>
  </si>
  <si>
    <t>林文娴</t>
  </si>
  <si>
    <t>杜雪</t>
  </si>
  <si>
    <t>孙欣怡</t>
  </si>
  <si>
    <t>屠佳霸</t>
  </si>
  <si>
    <t>任诗羽</t>
  </si>
  <si>
    <t>聂欣怡</t>
  </si>
  <si>
    <t>徐金楷</t>
  </si>
  <si>
    <t>金晶</t>
  </si>
  <si>
    <t>沈椿渝</t>
  </si>
  <si>
    <t>洪方轩</t>
  </si>
  <si>
    <t>胡艺骞</t>
  </si>
  <si>
    <t>唐梓航</t>
  </si>
  <si>
    <t>白孜涵</t>
  </si>
  <si>
    <t>林诗涵</t>
  </si>
  <si>
    <t>龙袁福</t>
  </si>
  <si>
    <r>
      <rPr>
        <sz val="14"/>
        <rFont val="仿宋_GB2312"/>
        <charset val="134"/>
      </rPr>
      <t>况</t>
    </r>
    <r>
      <rPr>
        <sz val="14"/>
        <rFont val="宋体"/>
        <charset val="134"/>
      </rPr>
      <t>雲</t>
    </r>
    <r>
      <rPr>
        <sz val="14"/>
        <rFont val="仿宋_GB2312"/>
        <charset val="134"/>
      </rPr>
      <t>飞</t>
    </r>
  </si>
  <si>
    <t>李密云</t>
  </si>
  <si>
    <t>罗璐璐</t>
  </si>
  <si>
    <t>方颜</t>
  </si>
  <si>
    <t>何诗佳</t>
  </si>
  <si>
    <t>陈紫雯</t>
  </si>
  <si>
    <t>郑颖欣</t>
  </si>
  <si>
    <t>胡丽亚</t>
  </si>
  <si>
    <t>唐宁</t>
  </si>
  <si>
    <t>林渲雅</t>
  </si>
  <si>
    <t>张乐妍</t>
  </si>
  <si>
    <t>金悦</t>
  </si>
  <si>
    <t>陶珉宇</t>
  </si>
  <si>
    <t>凌诚宇</t>
  </si>
  <si>
    <t>葛鹏阳</t>
  </si>
  <si>
    <t>林思齐</t>
  </si>
  <si>
    <t>尤静芸</t>
  </si>
  <si>
    <t>庄喆睿</t>
  </si>
  <si>
    <t>梁祺忻</t>
  </si>
  <si>
    <t>许乐</t>
  </si>
  <si>
    <t>项媛媛</t>
  </si>
  <si>
    <t>刘坤奇</t>
  </si>
  <si>
    <t>来钇阳</t>
  </si>
  <si>
    <t>朱思琪</t>
  </si>
  <si>
    <t>全佳琦</t>
  </si>
  <si>
    <t>王明远</t>
  </si>
  <si>
    <t>杨怡瑄</t>
  </si>
  <si>
    <t>赖欣怡</t>
  </si>
  <si>
    <t>张佳璇</t>
  </si>
  <si>
    <t>楼雨晴</t>
  </si>
  <si>
    <t>王晶晶</t>
  </si>
  <si>
    <t>郑嘉文</t>
  </si>
  <si>
    <t>胡家祺</t>
  </si>
  <si>
    <t>张琪正</t>
  </si>
  <si>
    <t>曾文汉</t>
  </si>
  <si>
    <t>叶榆莹</t>
  </si>
  <si>
    <t>张徐艺</t>
  </si>
  <si>
    <t>傅怡雯</t>
  </si>
  <si>
    <t>徐晶晶</t>
  </si>
  <si>
    <t xml:space="preserve"> 马克思主义学院</t>
  </si>
  <si>
    <t>莫佳琪</t>
  </si>
  <si>
    <t>蒋淑慧</t>
  </si>
  <si>
    <t>章紫锋</t>
  </si>
  <si>
    <t>吴奕</t>
  </si>
  <si>
    <t>叶永康</t>
  </si>
  <si>
    <t>汤家豪</t>
  </si>
  <si>
    <t>章子琪</t>
  </si>
  <si>
    <t>季瑞翔</t>
  </si>
  <si>
    <t>徐栓</t>
  </si>
  <si>
    <t>张露</t>
  </si>
  <si>
    <t>郑伊迪</t>
  </si>
  <si>
    <t>周代端</t>
  </si>
  <si>
    <t>金炳宇</t>
  </si>
  <si>
    <t>湖州学院晚自修迟到早退统计表</t>
  </si>
  <si>
    <t>项欣斐</t>
  </si>
  <si>
    <t>早退</t>
  </si>
  <si>
    <t>陈南茜</t>
  </si>
  <si>
    <t>潘洁露</t>
  </si>
  <si>
    <t>潘卓莹</t>
  </si>
  <si>
    <t>蒋欢</t>
  </si>
  <si>
    <t>李佳蔓</t>
  </si>
  <si>
    <t>葛玉瑶</t>
  </si>
  <si>
    <t>陈乐</t>
  </si>
  <si>
    <t>陈嘉怡</t>
  </si>
  <si>
    <t>杨红叶</t>
  </si>
  <si>
    <t>胡红月</t>
  </si>
  <si>
    <t>向文佳</t>
  </si>
  <si>
    <t>刘敏鸿</t>
  </si>
  <si>
    <t>曹恩典</t>
  </si>
  <si>
    <t>汪波</t>
  </si>
  <si>
    <t>李阳阳</t>
  </si>
  <si>
    <t>邓呈恺</t>
  </si>
  <si>
    <t>陈赵基</t>
  </si>
  <si>
    <t>上交情况</t>
  </si>
  <si>
    <t>齐全</t>
  </si>
  <si>
    <t>下周开始登记</t>
  </si>
  <si>
    <t>生物2511</t>
  </si>
  <si>
    <t>国贸2511</t>
  </si>
  <si>
    <t>国贸2512</t>
  </si>
  <si>
    <t>结课</t>
  </si>
  <si>
    <t>产品2301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</si>
</sst>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_);[Red]\(0.0\)"/>
    <numFmt numFmtId="180" formatCode="0.0_ "/>
  </numFmts>
  <fonts count="59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sz val="14"/>
      <color rgb="FFFF0000"/>
      <name val="仿宋_GB2312"/>
      <charset val="134"/>
    </font>
    <font>
      <sz val="14"/>
      <color indexed="8"/>
      <name val="仿宋_GB2312"/>
      <charset val="134"/>
    </font>
    <font>
      <sz val="12"/>
      <color indexed="8"/>
      <name val="宋体"/>
      <charset val="134"/>
    </font>
    <font>
      <sz val="11"/>
      <color indexed="8"/>
      <name val="宋体"/>
      <charset val="1"/>
    </font>
    <font>
      <sz val="12"/>
      <color rgb="FF000000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等线"/>
      <charset val="134"/>
    </font>
    <font>
      <sz val="14"/>
      <color theme="1"/>
      <name val="等线"/>
      <charset val="134"/>
      <scheme val="minor"/>
    </font>
    <font>
      <u/>
      <sz val="14"/>
      <color rgb="FF000000"/>
      <name val="仿宋_GB2312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6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4"/>
      <color theme="1"/>
      <name val="宋体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sz val="14"/>
      <color rgb="FF000000"/>
      <name val="等线"/>
      <charset val="134"/>
      <scheme val="minor"/>
    </font>
    <font>
      <sz val="14"/>
      <color indexed="8"/>
      <name val="等线"/>
      <charset val="134"/>
      <scheme val="minor"/>
    </font>
    <font>
      <sz val="14"/>
      <name val="宋体"/>
      <charset val="134"/>
    </font>
    <font>
      <sz val="14"/>
      <color indexed="8"/>
      <name val="宋体"/>
      <charset val="134"/>
    </font>
    <font>
      <u/>
      <sz val="14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0" fillId="5" borderId="39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6" fillId="0" borderId="41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6" borderId="42" applyNumberFormat="0" applyAlignment="0" applyProtection="0">
      <alignment vertical="center"/>
    </xf>
    <xf numFmtId="0" fontId="48" fillId="7" borderId="43" applyNumberFormat="0" applyAlignment="0" applyProtection="0">
      <alignment vertical="center"/>
    </xf>
    <xf numFmtId="0" fontId="49" fillId="7" borderId="42" applyNumberFormat="0" applyAlignment="0" applyProtection="0">
      <alignment vertical="center"/>
    </xf>
    <xf numFmtId="0" fontId="50" fillId="8" borderId="44" applyNumberFormat="0" applyAlignment="0" applyProtection="0">
      <alignment vertical="center"/>
    </xf>
    <xf numFmtId="0" fontId="51" fillId="0" borderId="45" applyNumberFormat="0" applyFill="0" applyAlignment="0" applyProtection="0">
      <alignment vertical="center"/>
    </xf>
    <xf numFmtId="0" fontId="52" fillId="0" borderId="46" applyNumberFormat="0" applyFill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4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7" fillId="17" borderId="0" applyNumberFormat="0" applyBorder="0" applyAlignment="0" applyProtection="0">
      <alignment vertical="center"/>
    </xf>
    <xf numFmtId="0" fontId="57" fillId="18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8" fillId="0" borderId="0" applyBorder="0">
      <protection locked="0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</cellStyleXfs>
  <cellXfs count="27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49" applyFont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12" fillId="0" borderId="1" xfId="49" applyFont="1" applyFill="1" applyBorder="1" applyAlignment="1" applyProtection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2" fillId="0" borderId="2" xfId="49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1" xfId="49" applyNumberFormat="1" applyFont="1" applyBorder="1" applyAlignment="1" applyProtection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178" fontId="2" fillId="0" borderId="0" xfId="0" applyNumberFormat="1" applyFont="1"/>
    <xf numFmtId="177" fontId="2" fillId="0" borderId="0" xfId="0" applyNumberFormat="1" applyFont="1"/>
    <xf numFmtId="17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1" xfId="0" applyNumberFormat="1" applyFont="1" applyFill="1" applyBorder="1" applyAlignment="1" applyProtection="1">
      <alignment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180" fontId="7" fillId="0" borderId="12" xfId="0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  <xf numFmtId="176" fontId="7" fillId="0" borderId="12" xfId="0" applyNumberFormat="1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177" fontId="2" fillId="0" borderId="4" xfId="0" applyNumberFormat="1" applyFont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 wrapText="1"/>
    </xf>
    <xf numFmtId="178" fontId="2" fillId="0" borderId="1" xfId="49" applyNumberFormat="1" applyFont="1" applyBorder="1" applyAlignment="1" applyProtection="1">
      <alignment horizontal="center" vertical="center"/>
    </xf>
    <xf numFmtId="0" fontId="12" fillId="0" borderId="3" xfId="49" applyFont="1" applyFill="1" applyBorder="1" applyAlignment="1" applyProtection="1">
      <alignment horizontal="center" vertical="center"/>
    </xf>
    <xf numFmtId="180" fontId="12" fillId="0" borderId="1" xfId="49" applyNumberFormat="1" applyFont="1" applyFill="1" applyBorder="1" applyAlignment="1" applyProtection="1">
      <alignment horizontal="center" vertical="center"/>
    </xf>
    <xf numFmtId="176" fontId="12" fillId="0" borderId="1" xfId="49" applyNumberFormat="1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80" fontId="12" fillId="0" borderId="1" xfId="0" applyNumberFormat="1" applyFont="1" applyFill="1" applyBorder="1" applyAlignment="1">
      <alignment horizontal="center" vertical="center"/>
    </xf>
    <xf numFmtId="180" fontId="12" fillId="0" borderId="2" xfId="0" applyNumberFormat="1" applyFont="1" applyFill="1" applyBorder="1" applyAlignment="1">
      <alignment horizontal="center" vertical="center"/>
    </xf>
    <xf numFmtId="180" fontId="12" fillId="0" borderId="2" xfId="49" applyNumberFormat="1" applyFont="1" applyFill="1" applyBorder="1" applyAlignment="1" applyProtection="1">
      <alignment horizontal="center" vertical="center"/>
    </xf>
    <xf numFmtId="180" fontId="12" fillId="0" borderId="20" xfId="49" applyNumberFormat="1" applyFont="1" applyFill="1" applyBorder="1" applyAlignment="1" applyProtection="1">
      <alignment horizontal="center" vertical="center"/>
    </xf>
    <xf numFmtId="177" fontId="2" fillId="0" borderId="1" xfId="49" applyNumberFormat="1" applyFont="1" applyBorder="1" applyAlignment="1" applyProtection="1">
      <alignment horizontal="center" vertical="center" wrapText="1"/>
    </xf>
    <xf numFmtId="178" fontId="2" fillId="0" borderId="1" xfId="49" applyNumberFormat="1" applyFont="1" applyBorder="1" applyAlignment="1" applyProtection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9" fontId="12" fillId="0" borderId="1" xfId="0" applyNumberFormat="1" applyFont="1" applyBorder="1" applyAlignment="1">
      <alignment horizontal="center" vertical="center"/>
    </xf>
    <xf numFmtId="177" fontId="2" fillId="0" borderId="1" xfId="49" applyNumberFormat="1" applyFont="1" applyBorder="1" applyAlignment="1" applyProtection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178" fontId="2" fillId="0" borderId="0" xfId="0" applyNumberFormat="1" applyFont="1" applyAlignment="1">
      <alignment horizontal="center"/>
    </xf>
    <xf numFmtId="177" fontId="2" fillId="0" borderId="0" xfId="0" applyNumberFormat="1" applyFont="1" applyAlignment="1">
      <alignment horizontal="center"/>
    </xf>
    <xf numFmtId="0" fontId="17" fillId="2" borderId="0" xfId="0" applyFont="1" applyFill="1" applyAlignment="1">
      <alignment horizontal="center" vertical="center"/>
    </xf>
    <xf numFmtId="10" fontId="2" fillId="2" borderId="0" xfId="0" applyNumberFormat="1" applyFont="1" applyFill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0" fontId="16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6" fillId="0" borderId="3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10" fontId="20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0" fontId="25" fillId="0" borderId="1" xfId="0" applyNumberFormat="1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10" fontId="27" fillId="0" borderId="1" xfId="0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7" fillId="0" borderId="1" xfId="0" applyNumberFormat="1" applyFont="1" applyFill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10" fontId="26" fillId="0" borderId="1" xfId="0" applyNumberFormat="1" applyFont="1" applyBorder="1" applyAlignment="1">
      <alignment horizontal="center" vertical="center"/>
    </xf>
    <xf numFmtId="10" fontId="26" fillId="0" borderId="1" xfId="3" applyNumberFormat="1" applyFont="1" applyFill="1" applyBorder="1" applyAlignment="1" applyProtection="1">
      <alignment horizontal="center" vertical="center"/>
    </xf>
    <xf numFmtId="10" fontId="26" fillId="0" borderId="1" xfId="3" applyNumberFormat="1" applyFont="1" applyBorder="1" applyAlignment="1">
      <alignment horizontal="center" vertical="center"/>
    </xf>
    <xf numFmtId="0" fontId="26" fillId="0" borderId="1" xfId="5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30" fillId="0" borderId="23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30" fillId="0" borderId="24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0" fillId="0" borderId="10" xfId="0" applyFont="1" applyFill="1" applyBorder="1" applyAlignment="1">
      <alignment horizontal="center" vertical="center"/>
    </xf>
    <xf numFmtId="0" fontId="30" fillId="0" borderId="12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31" fillId="0" borderId="1" xfId="0" applyNumberFormat="1" applyFont="1" applyFill="1" applyBorder="1" applyAlignment="1">
      <alignment horizontal="center" vertical="center"/>
    </xf>
    <xf numFmtId="49" fontId="33" fillId="4" borderId="1" xfId="0" applyNumberFormat="1" applyFont="1" applyFill="1" applyBorder="1" applyAlignment="1">
      <alignment horizontal="center" vertical="center"/>
    </xf>
    <xf numFmtId="0" fontId="33" fillId="4" borderId="1" xfId="0" applyNumberFormat="1" applyFont="1" applyFill="1" applyBorder="1" applyAlignment="1">
      <alignment horizontal="center" vertical="center"/>
    </xf>
    <xf numFmtId="0" fontId="33" fillId="4" borderId="1" xfId="0" applyFont="1" applyFill="1" applyBorder="1" applyAlignment="1">
      <alignment horizontal="center" vertical="center"/>
    </xf>
    <xf numFmtId="49" fontId="33" fillId="0" borderId="1" xfId="0" applyNumberFormat="1" applyFont="1" applyFill="1" applyBorder="1" applyAlignment="1">
      <alignment horizontal="center" vertical="center"/>
    </xf>
    <xf numFmtId="0" fontId="3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center" vertical="center" wrapText="1"/>
    </xf>
    <xf numFmtId="0" fontId="7" fillId="0" borderId="37" xfId="0" applyFont="1" applyFill="1" applyBorder="1" applyAlignment="1">
      <alignment horizontal="center" vertical="center" wrapText="1"/>
    </xf>
    <xf numFmtId="0" fontId="7" fillId="0" borderId="38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/>
    </xf>
    <xf numFmtId="49" fontId="35" fillId="0" borderId="1" xfId="0" applyNumberFormat="1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49" fontId="34" fillId="0" borderId="1" xfId="0" applyNumberFormat="1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49" fontId="30" fillId="0" borderId="1" xfId="0" applyNumberFormat="1" applyFont="1" applyFill="1" applyBorder="1" applyAlignment="1">
      <alignment horizontal="center" vertical="center"/>
    </xf>
    <xf numFmtId="0" fontId="23" fillId="0" borderId="0" xfId="0" applyFont="1"/>
    <xf numFmtId="49" fontId="25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7" fillId="0" borderId="0" xfId="0" applyFont="1" applyAlignment="1">
      <alignment horizontal="center" vertical="center"/>
    </xf>
    <xf numFmtId="10" fontId="38" fillId="0" borderId="1" xfId="6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38" fillId="0" borderId="1" xfId="6" applyFont="1" applyBorder="1" applyAlignment="1">
      <alignment horizontal="center" vertical="center"/>
    </xf>
    <xf numFmtId="0" fontId="38" fillId="2" borderId="1" xfId="6" applyFont="1" applyFill="1" applyBorder="1" applyAlignment="1">
      <alignment horizontal="center" vertical="center"/>
    </xf>
    <xf numFmtId="10" fontId="38" fillId="2" borderId="1" xfId="6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  <xf numFmtId="0" fontId="38" fillId="0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:H1"/>
    </sheetView>
  </sheetViews>
  <sheetFormatPr defaultColWidth="8.62962962962963" defaultRowHeight="17.4" outlineLevelCol="7"/>
  <cols>
    <col min="1" max="1" width="28.5" style="50" customWidth="1"/>
    <col min="2" max="8" width="20.5" style="50" customWidth="1"/>
    <col min="9" max="16384" width="8.62962962962963" style="50"/>
  </cols>
  <sheetData>
    <row r="1" s="264" customFormat="1" ht="22.2" spans="1:8">
      <c r="A1" s="51" t="s">
        <v>0</v>
      </c>
      <c r="B1" s="51"/>
      <c r="C1" s="51"/>
      <c r="D1" s="51"/>
      <c r="E1" s="51"/>
      <c r="F1" s="51"/>
      <c r="G1" s="51"/>
      <c r="H1" s="51"/>
    </row>
    <row r="2" s="72" customFormat="1" ht="20.4" spans="1:8">
      <c r="A2" s="52" t="s">
        <v>1</v>
      </c>
      <c r="B2" s="52" t="s">
        <v>2</v>
      </c>
      <c r="C2" s="52" t="s">
        <v>3</v>
      </c>
      <c r="D2" s="52" t="s">
        <v>4</v>
      </c>
      <c r="E2" s="52" t="s">
        <v>5</v>
      </c>
      <c r="F2" s="52" t="s">
        <v>6</v>
      </c>
      <c r="G2" s="52" t="s">
        <v>7</v>
      </c>
      <c r="H2" s="52" t="s">
        <v>8</v>
      </c>
    </row>
    <row r="3" spans="1:8">
      <c r="A3" s="28" t="s">
        <v>9</v>
      </c>
      <c r="B3" s="265">
        <f>B4/1636</f>
        <v>0</v>
      </c>
      <c r="C3" s="265">
        <f>C4/1444</f>
        <v>0.010387811634349</v>
      </c>
      <c r="D3" s="265">
        <f>D4/1579</f>
        <v>0.0012666244458518</v>
      </c>
      <c r="E3" s="265">
        <f>E4/1445</f>
        <v>0.0013840830449827</v>
      </c>
      <c r="F3" s="265">
        <f>F4/1692</f>
        <v>0.00531914893617021</v>
      </c>
      <c r="G3" s="266">
        <f>G4/775</f>
        <v>0</v>
      </c>
      <c r="H3" s="266">
        <f>H4/97</f>
        <v>0</v>
      </c>
    </row>
    <row r="4" spans="1:8">
      <c r="A4" s="28" t="s">
        <v>10</v>
      </c>
      <c r="B4" s="267">
        <v>0</v>
      </c>
      <c r="C4" s="267">
        <v>15</v>
      </c>
      <c r="D4" s="267">
        <v>2</v>
      </c>
      <c r="E4" s="268">
        <v>2</v>
      </c>
      <c r="F4" s="267">
        <v>9</v>
      </c>
      <c r="G4" s="28">
        <v>0</v>
      </c>
      <c r="H4" s="200">
        <v>0</v>
      </c>
    </row>
    <row r="5" spans="1:8">
      <c r="A5" s="28" t="s">
        <v>11</v>
      </c>
      <c r="B5" s="269">
        <f>B6/1636</f>
        <v>0.106968215158924</v>
      </c>
      <c r="C5" s="269">
        <f>C6/655</f>
        <v>0.161832061068702</v>
      </c>
      <c r="D5" s="269">
        <f>D6/512</f>
        <v>0.12890625</v>
      </c>
      <c r="E5" s="269">
        <f>E6/1093</f>
        <v>0.0420860018298262</v>
      </c>
      <c r="F5" s="269">
        <f>F6/1529</f>
        <v>0.0359712230215827</v>
      </c>
      <c r="G5" s="269">
        <f>G6/618</f>
        <v>0.0307443365695793</v>
      </c>
      <c r="H5" s="269">
        <f>H6/97</f>
        <v>0.123711340206186</v>
      </c>
    </row>
    <row r="6" spans="1:8">
      <c r="A6" s="28" t="s">
        <v>12</v>
      </c>
      <c r="B6" s="268">
        <v>175</v>
      </c>
      <c r="C6" s="268">
        <v>106</v>
      </c>
      <c r="D6" s="268">
        <v>66</v>
      </c>
      <c r="E6" s="268">
        <v>46</v>
      </c>
      <c r="F6" s="268">
        <v>55</v>
      </c>
      <c r="G6" s="268">
        <v>19</v>
      </c>
      <c r="H6" s="268">
        <v>12</v>
      </c>
    </row>
    <row r="7" ht="17.1" customHeight="1" spans="1:8">
      <c r="A7" s="28" t="s">
        <v>13</v>
      </c>
      <c r="B7" s="28">
        <v>0</v>
      </c>
      <c r="C7" s="28">
        <v>0</v>
      </c>
      <c r="D7" s="28">
        <v>0</v>
      </c>
      <c r="E7" s="200">
        <v>0</v>
      </c>
      <c r="F7" s="28">
        <v>0</v>
      </c>
      <c r="G7" s="200">
        <v>0</v>
      </c>
      <c r="H7" s="200">
        <v>0</v>
      </c>
    </row>
    <row r="8" spans="1:8">
      <c r="A8" s="28" t="s">
        <v>14</v>
      </c>
      <c r="B8" s="268" t="s">
        <v>15</v>
      </c>
      <c r="C8" s="268" t="s">
        <v>15</v>
      </c>
      <c r="D8" s="268" t="s">
        <v>15</v>
      </c>
      <c r="E8" s="268" t="s">
        <v>15</v>
      </c>
      <c r="F8" s="268" t="s">
        <v>15</v>
      </c>
      <c r="G8" s="268" t="s">
        <v>15</v>
      </c>
      <c r="H8" s="268" t="s">
        <v>15</v>
      </c>
    </row>
    <row r="9" spans="1:8">
      <c r="A9" s="28" t="s">
        <v>16</v>
      </c>
      <c r="B9" s="268">
        <v>0</v>
      </c>
      <c r="C9" s="268">
        <v>2</v>
      </c>
      <c r="D9" s="268">
        <v>80</v>
      </c>
      <c r="E9" s="268">
        <v>2</v>
      </c>
      <c r="F9" s="268">
        <v>0</v>
      </c>
      <c r="G9" s="268">
        <v>0</v>
      </c>
      <c r="H9" s="267">
        <v>0</v>
      </c>
    </row>
    <row r="10" spans="1:8">
      <c r="A10" s="28" t="s">
        <v>17</v>
      </c>
      <c r="B10" s="267">
        <v>0</v>
      </c>
      <c r="C10" s="200">
        <v>0</v>
      </c>
      <c r="D10" s="200">
        <v>0</v>
      </c>
      <c r="E10" s="200">
        <v>0</v>
      </c>
      <c r="F10" s="267">
        <v>0</v>
      </c>
      <c r="G10" s="200">
        <v>0</v>
      </c>
      <c r="H10" s="200">
        <v>0</v>
      </c>
    </row>
    <row r="11" spans="1:8">
      <c r="A11" s="28" t="s">
        <v>18</v>
      </c>
      <c r="B11" s="270">
        <v>0</v>
      </c>
      <c r="C11" s="200">
        <v>0</v>
      </c>
      <c r="D11" s="200">
        <v>0</v>
      </c>
      <c r="E11" s="200">
        <v>0</v>
      </c>
      <c r="F11" s="200">
        <v>0</v>
      </c>
      <c r="G11" s="200">
        <v>0</v>
      </c>
      <c r="H11" s="200">
        <v>0</v>
      </c>
    </row>
    <row r="12" spans="1:8">
      <c r="A12" s="28" t="s">
        <v>19</v>
      </c>
      <c r="B12" s="267" t="s">
        <v>20</v>
      </c>
      <c r="C12" s="267" t="s">
        <v>20</v>
      </c>
      <c r="D12" s="271" t="s">
        <v>20</v>
      </c>
      <c r="E12" s="267" t="s">
        <v>20</v>
      </c>
      <c r="F12" s="267" t="s">
        <v>20</v>
      </c>
      <c r="G12" s="267" t="s">
        <v>20</v>
      </c>
      <c r="H12" s="267" t="s">
        <v>20</v>
      </c>
    </row>
  </sheetData>
  <mergeCells count="1">
    <mergeCell ref="A1:H1"/>
  </mergeCells>
  <hyperlinks>
    <hyperlink ref="D5" location="日常请假率!A70" display="=D6/512"/>
    <hyperlink ref="G5" location="日常请假率!A167" display="=G6/618"/>
    <hyperlink ref="E5" location="日常请假率!A99" display="=E6/1093"/>
    <hyperlink ref="G8" location="晚自修风气统计表!A39" display="班级明细"/>
    <hyperlink ref="E8" location="晚自修风气统计表!A27" display="班级明细"/>
    <hyperlink ref="D8" location="晚自修风气统计表!A23" display="班级明细"/>
    <hyperlink ref="G12" location="统计表!A207" display="交齐且规范"/>
    <hyperlink ref="E12" location="统计表!A132" display="交齐且规范"/>
    <hyperlink ref="D12" location="统计表!A108" display="交齐且规范"/>
    <hyperlink ref="F5" location="日常请假率!A125" display="=F6/1529"/>
    <hyperlink ref="C5" location="日常请假率!A42" display="=C6/655"/>
    <hyperlink ref="F8" location="晚自修风气统计表!A34" display="班级明细"/>
    <hyperlink ref="C8" location="晚自修风气统计表!A12" display="班级明细"/>
    <hyperlink ref="F12" location="统计表!A173" display="交齐且规范"/>
    <hyperlink ref="H12" location="统计表!A226" display="交齐且规范"/>
    <hyperlink ref="C12" location="统计表!A42" display="交齐且规范"/>
    <hyperlink ref="H5" location="日常请假率!A190" display="=H6/97"/>
    <hyperlink ref="H8" location="晚自修风气统计表!A40" display="班级明细"/>
    <hyperlink ref="E6" location="日常请假名单!A120" display="46"/>
    <hyperlink ref="F6" location="日常请假名单!A180" display="55"/>
    <hyperlink ref="G6" location="日常请假名单!A200" display="19"/>
    <hyperlink ref="H6" location="日常请假名单!A210" display="12"/>
    <hyperlink ref="B6" location="日常请假名单!A5" display="175"/>
    <hyperlink ref="B5" location="日常请假率!A4" display="=B6/1636"/>
    <hyperlink ref="C6" location="日常请假名单!A90" display="106"/>
    <hyperlink ref="B8" location="晚自修风气统计表!A3" display="班级明细"/>
    <hyperlink ref="B3" location="日常旷课率!A3" display="=B4/1636"/>
    <hyperlink ref="C3" location="日常请假率!A65" display="=C4/1444"/>
    <hyperlink ref="D3" location="日常旷课率!A91" display="=D4/1579"/>
    <hyperlink ref="E3" location="日常旷课率!A101" display="=E4/1445"/>
    <hyperlink ref="D6" location="日常请假名单!A100" display="66"/>
    <hyperlink ref="B9" location="晚自习请假名单!A3" display="0"/>
    <hyperlink ref="C9" location="晚自习请假名单!A105" display="2"/>
    <hyperlink ref="D9" location="晚自习请假名单!A120" display="80"/>
    <hyperlink ref="F9" location="晚自习请假名单!A190" display="0"/>
    <hyperlink ref="G9" location="晚自习请假名单!A222" display="0"/>
    <hyperlink ref="D4" location="日常旷课名单!A30" display="2"/>
    <hyperlink ref="B12" location="统计表!A3" display="交齐且规范"/>
    <hyperlink ref="B4" location="日常旷课名单!A3" display="0"/>
    <hyperlink ref="C4" location="日常旷课名单!A13" display="15"/>
    <hyperlink ref="E4" location="日常旷课名单!A40" display="2"/>
    <hyperlink ref="F3" location="日常旷课率!A141" display="=F4/1692"/>
    <hyperlink ref="F4" location="日常旷课名单!A50" display="9"/>
    <hyperlink ref="E9" location="晚自习请假名单!A150" display="2"/>
    <hyperlink ref="H9" location="晚自习请假名单!A250" display="0"/>
    <hyperlink ref="B10" location="晚自习旷课!A3" display="0"/>
    <hyperlink ref="F10" location="晚自习旷课!A55" display="0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85" zoomScaleNormal="85" workbookViewId="0">
      <selection activeCell="A17" sqref="A17:H17"/>
    </sheetView>
  </sheetViews>
  <sheetFormatPr defaultColWidth="9" defaultRowHeight="13.8" outlineLevelCol="7"/>
  <cols>
    <col min="1" max="2" width="17.5" customWidth="1"/>
    <col min="3" max="3" width="14.6296296296296" customWidth="1"/>
    <col min="4" max="4" width="9.12962962962963" customWidth="1"/>
    <col min="5" max="5" width="20.25" customWidth="1"/>
    <col min="6" max="6" width="7.62962962962963" customWidth="1"/>
    <col min="7" max="7" width="11.25" customWidth="1"/>
    <col min="8" max="8" width="16.212962962963" customWidth="1"/>
  </cols>
  <sheetData>
    <row r="1" s="31" customFormat="1" ht="22.2" spans="1:8">
      <c r="A1" s="51" t="s">
        <v>21</v>
      </c>
      <c r="B1" s="51"/>
      <c r="C1" s="51"/>
      <c r="D1" s="51"/>
      <c r="E1" s="51"/>
      <c r="F1" s="51"/>
      <c r="G1" s="51"/>
      <c r="H1" s="51"/>
    </row>
    <row r="2" s="260" customFormat="1" ht="20.4" spans="1:8">
      <c r="A2" s="167" t="s">
        <v>22</v>
      </c>
      <c r="B2" s="167" t="s">
        <v>23</v>
      </c>
      <c r="C2" s="167" t="s">
        <v>24</v>
      </c>
      <c r="D2" s="167" t="s">
        <v>25</v>
      </c>
      <c r="E2" s="167" t="s">
        <v>26</v>
      </c>
      <c r="F2" s="167" t="s">
        <v>27</v>
      </c>
      <c r="G2" s="261" t="s">
        <v>28</v>
      </c>
      <c r="H2" s="167" t="s">
        <v>29</v>
      </c>
    </row>
    <row r="3" ht="17.4" spans="1:8">
      <c r="A3" s="157" t="s">
        <v>2</v>
      </c>
      <c r="B3" s="34" t="s">
        <v>30</v>
      </c>
      <c r="C3" s="35"/>
      <c r="D3" s="35"/>
      <c r="E3" s="35"/>
      <c r="F3" s="35"/>
      <c r="G3" s="35"/>
      <c r="H3" s="36"/>
    </row>
    <row r="4" ht="17.4" spans="1:8">
      <c r="A4" s="157" t="s">
        <v>3</v>
      </c>
      <c r="B4" s="40"/>
      <c r="C4" s="41"/>
      <c r="D4" s="41"/>
      <c r="E4" s="41"/>
      <c r="F4" s="41"/>
      <c r="G4" s="41"/>
      <c r="H4" s="42"/>
    </row>
    <row r="5" ht="18.75" customHeight="1" spans="1:8">
      <c r="A5" s="57" t="s">
        <v>4</v>
      </c>
      <c r="B5" s="60" t="s">
        <v>31</v>
      </c>
      <c r="C5" s="60">
        <v>2024293127</v>
      </c>
      <c r="D5" s="60" t="s">
        <v>32</v>
      </c>
      <c r="E5" s="60" t="s">
        <v>33</v>
      </c>
      <c r="F5" s="60" t="s">
        <v>34</v>
      </c>
      <c r="G5" s="60">
        <v>9.24</v>
      </c>
      <c r="H5" s="60" t="s">
        <v>35</v>
      </c>
    </row>
    <row r="6" ht="18.75" customHeight="1" spans="1:8">
      <c r="A6" s="57"/>
      <c r="B6" s="60"/>
      <c r="C6" s="60"/>
      <c r="D6" s="60"/>
      <c r="E6" s="27" t="s">
        <v>36</v>
      </c>
      <c r="F6" s="57" t="s">
        <v>34</v>
      </c>
      <c r="G6" s="262" t="s">
        <v>37</v>
      </c>
      <c r="H6" s="57" t="s">
        <v>35</v>
      </c>
    </row>
    <row r="7" ht="18.75" customHeight="1" spans="1:8">
      <c r="A7" s="57"/>
      <c r="B7" s="15" t="s">
        <v>38</v>
      </c>
      <c r="C7" s="60">
        <v>2024233125</v>
      </c>
      <c r="D7" s="60" t="s">
        <v>39</v>
      </c>
      <c r="E7" s="27" t="s">
        <v>40</v>
      </c>
      <c r="F7" s="57" t="s">
        <v>34</v>
      </c>
      <c r="G7" s="262" t="s">
        <v>41</v>
      </c>
      <c r="H7" s="57"/>
    </row>
    <row r="8" ht="18.75" customHeight="1" spans="1:8">
      <c r="A8" s="57"/>
      <c r="B8" s="17"/>
      <c r="C8" s="60">
        <v>2024233111</v>
      </c>
      <c r="D8" s="60" t="s">
        <v>42</v>
      </c>
      <c r="E8" s="27" t="s">
        <v>40</v>
      </c>
      <c r="F8" s="57" t="s">
        <v>34</v>
      </c>
      <c r="G8" s="262" t="s">
        <v>41</v>
      </c>
      <c r="H8" s="57"/>
    </row>
    <row r="9" ht="17.45" customHeight="1" spans="1:8">
      <c r="A9" s="57"/>
      <c r="B9" s="17"/>
      <c r="C9" s="27">
        <v>2024233113</v>
      </c>
      <c r="D9" s="27" t="s">
        <v>43</v>
      </c>
      <c r="E9" s="225" t="s">
        <v>44</v>
      </c>
      <c r="F9" s="225" t="s">
        <v>34</v>
      </c>
      <c r="G9" s="225">
        <v>9.23</v>
      </c>
      <c r="H9" s="27"/>
    </row>
    <row r="10" ht="17.45" customHeight="1" spans="1:8">
      <c r="A10" s="57"/>
      <c r="B10" s="17"/>
      <c r="C10" s="27">
        <v>2024233109</v>
      </c>
      <c r="D10" s="27" t="s">
        <v>45</v>
      </c>
      <c r="E10" s="216"/>
      <c r="F10" s="216"/>
      <c r="G10" s="216"/>
      <c r="H10" s="27"/>
    </row>
    <row r="11" ht="17.45" customHeight="1" spans="1:8">
      <c r="A11" s="57"/>
      <c r="B11" s="17"/>
      <c r="C11" s="27">
        <v>2024233112</v>
      </c>
      <c r="D11" s="27" t="s">
        <v>46</v>
      </c>
      <c r="E11" s="216"/>
      <c r="F11" s="216"/>
      <c r="G11" s="216"/>
      <c r="H11" s="27"/>
    </row>
    <row r="12" ht="17.45" customHeight="1" spans="1:8">
      <c r="A12" s="57"/>
      <c r="B12" s="17"/>
      <c r="C12" s="27">
        <v>2024233110</v>
      </c>
      <c r="D12" s="27" t="s">
        <v>47</v>
      </c>
      <c r="E12" s="216"/>
      <c r="F12" s="216"/>
      <c r="G12" s="216"/>
      <c r="H12" s="27"/>
    </row>
    <row r="13" ht="17.45" customHeight="1" spans="1:8">
      <c r="A13" s="57"/>
      <c r="B13" s="17"/>
      <c r="C13" s="27">
        <v>2024233133</v>
      </c>
      <c r="D13" s="27" t="s">
        <v>48</v>
      </c>
      <c r="E13" s="216"/>
      <c r="F13" s="216"/>
      <c r="G13" s="216"/>
      <c r="H13" s="27"/>
    </row>
    <row r="14" ht="17.45" customHeight="1" spans="1:8">
      <c r="A14" s="57"/>
      <c r="B14" s="17"/>
      <c r="C14" s="27">
        <v>2024233132</v>
      </c>
      <c r="D14" s="27" t="s">
        <v>49</v>
      </c>
      <c r="E14" s="216"/>
      <c r="F14" s="216"/>
      <c r="G14" s="216"/>
      <c r="H14" s="27"/>
    </row>
    <row r="15" ht="17.4" spans="1:8">
      <c r="A15" s="57"/>
      <c r="B15" s="17"/>
      <c r="C15" s="27">
        <v>2024233134</v>
      </c>
      <c r="D15" s="27" t="s">
        <v>50</v>
      </c>
      <c r="E15" s="216"/>
      <c r="F15" s="216"/>
      <c r="G15" s="216"/>
      <c r="H15" s="27"/>
    </row>
    <row r="16" ht="17.4" spans="1:8">
      <c r="A16" s="57"/>
      <c r="B16" s="198"/>
      <c r="C16" s="27">
        <v>2024233130</v>
      </c>
      <c r="D16" s="27" t="s">
        <v>51</v>
      </c>
      <c r="E16" s="223"/>
      <c r="F16" s="223"/>
      <c r="G16" s="223"/>
      <c r="H16" s="27"/>
    </row>
    <row r="17" ht="17.4" spans="1:8">
      <c r="A17" s="27" t="s">
        <v>5</v>
      </c>
      <c r="B17" s="27" t="s">
        <v>52</v>
      </c>
      <c r="C17" s="27">
        <v>2025213430</v>
      </c>
      <c r="D17" s="27" t="s">
        <v>53</v>
      </c>
      <c r="E17" s="27" t="s">
        <v>54</v>
      </c>
      <c r="F17" s="57" t="s">
        <v>34</v>
      </c>
      <c r="G17" s="57">
        <v>9.25</v>
      </c>
      <c r="H17" s="27"/>
    </row>
    <row r="24" spans="1:8">
      <c r="F24" s="263"/>
    </row>
  </sheetData>
  <mergeCells count="10">
    <mergeCell ref="A1:H1"/>
    <mergeCell ref="A5:A16"/>
    <mergeCell ref="B5:B6"/>
    <mergeCell ref="B7:B16"/>
    <mergeCell ref="C5:C6"/>
    <mergeCell ref="D5:D6"/>
    <mergeCell ref="E9:E16"/>
    <mergeCell ref="F9:F16"/>
    <mergeCell ref="G9:G16"/>
    <mergeCell ref="B3:H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0"/>
  <sheetViews>
    <sheetView tabSelected="1" zoomScale="70" zoomScaleNormal="70" topLeftCell="A155" workbookViewId="0">
      <selection activeCell="J189" sqref="J189"/>
    </sheetView>
  </sheetViews>
  <sheetFormatPr defaultColWidth="8.25" defaultRowHeight="17.4" outlineLevelCol="6"/>
  <cols>
    <col min="1" max="2" width="23.25" style="76" customWidth="1"/>
    <col min="3" max="3" width="16.75" style="76" customWidth="1"/>
    <col min="4" max="4" width="24.25" style="76" customWidth="1"/>
    <col min="5" max="5" width="65.1296296296296" style="76" customWidth="1"/>
    <col min="6" max="6" width="33.6296296296296" style="76" customWidth="1"/>
    <col min="7" max="7" width="17.3796296296296" style="76" customWidth="1"/>
    <col min="8" max="16384" width="8.25" style="76"/>
  </cols>
  <sheetData>
    <row r="1" ht="23.1" customHeight="1" spans="1:7">
      <c r="A1" s="166" t="s">
        <v>55</v>
      </c>
      <c r="B1" s="166"/>
      <c r="C1" s="166"/>
      <c r="D1" s="166"/>
      <c r="E1" s="166"/>
      <c r="F1" s="166"/>
      <c r="G1" s="166"/>
    </row>
    <row r="2" s="165" customFormat="1" ht="20.4" spans="1:7">
      <c r="A2" s="187" t="s">
        <v>22</v>
      </c>
      <c r="B2" s="187" t="s">
        <v>56</v>
      </c>
      <c r="C2" s="188" t="s">
        <v>24</v>
      </c>
      <c r="D2" s="187" t="s">
        <v>25</v>
      </c>
      <c r="E2" s="189" t="s">
        <v>26</v>
      </c>
      <c r="F2" s="190" t="s">
        <v>57</v>
      </c>
      <c r="G2" s="187" t="s">
        <v>58</v>
      </c>
    </row>
    <row r="3" spans="1:7">
      <c r="A3" s="5" t="s">
        <v>2</v>
      </c>
      <c r="B3" s="66" t="s">
        <v>59</v>
      </c>
      <c r="C3" s="66">
        <v>2025364414</v>
      </c>
      <c r="D3" s="66" t="s">
        <v>60</v>
      </c>
      <c r="E3" s="60" t="s">
        <v>61</v>
      </c>
      <c r="F3" s="191" t="s">
        <v>62</v>
      </c>
      <c r="G3" s="57">
        <v>2</v>
      </c>
    </row>
    <row r="4" spans="1:7">
      <c r="A4" s="9"/>
      <c r="B4" s="192"/>
      <c r="C4" s="192"/>
      <c r="D4" s="192"/>
      <c r="E4" s="60" t="s">
        <v>61</v>
      </c>
      <c r="F4" s="191" t="s">
        <v>62</v>
      </c>
      <c r="G4" s="57">
        <v>2</v>
      </c>
    </row>
    <row r="5" spans="1:7">
      <c r="A5" s="9"/>
      <c r="B5" s="60" t="s">
        <v>63</v>
      </c>
      <c r="C5" s="60">
        <v>2024364308</v>
      </c>
      <c r="D5" s="60" t="s">
        <v>64</v>
      </c>
      <c r="E5" s="57" t="s">
        <v>65</v>
      </c>
      <c r="F5" s="57" t="s">
        <v>66</v>
      </c>
      <c r="G5" s="57">
        <v>2</v>
      </c>
    </row>
    <row r="6" spans="1:7">
      <c r="A6" s="9"/>
      <c r="B6" s="60"/>
      <c r="C6" s="60">
        <v>2024364339</v>
      </c>
      <c r="D6" s="60" t="s">
        <v>67</v>
      </c>
      <c r="E6" s="57" t="s">
        <v>65</v>
      </c>
      <c r="F6" s="57" t="s">
        <v>66</v>
      </c>
      <c r="G6" s="57">
        <v>2</v>
      </c>
    </row>
    <row r="7" spans="1:7">
      <c r="A7" s="9"/>
      <c r="B7" s="60" t="s">
        <v>68</v>
      </c>
      <c r="C7" s="60">
        <v>2022363742</v>
      </c>
      <c r="D7" s="60" t="s">
        <v>69</v>
      </c>
      <c r="E7" s="60" t="s">
        <v>70</v>
      </c>
      <c r="F7" s="191" t="s">
        <v>66</v>
      </c>
      <c r="G7" s="57">
        <v>4</v>
      </c>
    </row>
    <row r="8" spans="1:7">
      <c r="A8" s="9"/>
      <c r="B8" s="60"/>
      <c r="C8" s="60"/>
      <c r="D8" s="60"/>
      <c r="E8" s="60" t="s">
        <v>70</v>
      </c>
      <c r="F8" s="191" t="s">
        <v>71</v>
      </c>
      <c r="G8" s="57"/>
    </row>
    <row r="9" spans="1:7">
      <c r="A9" s="9"/>
      <c r="B9" s="60"/>
      <c r="C9" s="60">
        <v>2022363739</v>
      </c>
      <c r="D9" s="60" t="s">
        <v>72</v>
      </c>
      <c r="E9" s="57" t="s">
        <v>70</v>
      </c>
      <c r="F9" s="57" t="s">
        <v>66</v>
      </c>
      <c r="G9" s="57">
        <v>2</v>
      </c>
    </row>
    <row r="10" spans="1:7">
      <c r="A10" s="9"/>
      <c r="B10" s="60" t="s">
        <v>73</v>
      </c>
      <c r="C10" s="57">
        <v>2023363209</v>
      </c>
      <c r="D10" s="60" t="s">
        <v>74</v>
      </c>
      <c r="E10" s="57" t="s">
        <v>75</v>
      </c>
      <c r="F10" s="57" t="s">
        <v>76</v>
      </c>
      <c r="G10" s="57">
        <v>2</v>
      </c>
    </row>
    <row r="11" spans="1:7">
      <c r="A11" s="9"/>
      <c r="B11" s="60" t="s">
        <v>63</v>
      </c>
      <c r="C11" s="60">
        <v>2024364308</v>
      </c>
      <c r="D11" s="60" t="s">
        <v>64</v>
      </c>
      <c r="E11" s="57" t="s">
        <v>65</v>
      </c>
      <c r="F11" s="57" t="s">
        <v>66</v>
      </c>
      <c r="G11" s="57">
        <v>2</v>
      </c>
    </row>
    <row r="12" spans="1:7">
      <c r="A12" s="9"/>
      <c r="B12" s="60"/>
      <c r="C12" s="60">
        <v>2024364339</v>
      </c>
      <c r="D12" s="60" t="s">
        <v>67</v>
      </c>
      <c r="E12" s="57" t="s">
        <v>65</v>
      </c>
      <c r="F12" s="57" t="s">
        <v>66</v>
      </c>
      <c r="G12" s="57">
        <v>2</v>
      </c>
    </row>
    <row r="13" spans="1:7">
      <c r="A13" s="9"/>
      <c r="B13" s="193" t="s">
        <v>77</v>
      </c>
      <c r="C13" s="66">
        <v>2025363035</v>
      </c>
      <c r="D13" s="66" t="s">
        <v>78</v>
      </c>
      <c r="E13" s="60" t="s">
        <v>79</v>
      </c>
      <c r="F13" s="191" t="s">
        <v>66</v>
      </c>
      <c r="G13" s="15">
        <v>24</v>
      </c>
    </row>
    <row r="14" spans="1:7">
      <c r="A14" s="9"/>
      <c r="B14" s="194"/>
      <c r="C14" s="195"/>
      <c r="D14" s="195"/>
      <c r="E14" s="60" t="s">
        <v>80</v>
      </c>
      <c r="F14" s="191" t="s">
        <v>66</v>
      </c>
      <c r="G14" s="17"/>
    </row>
    <row r="15" ht="17.45" customHeight="1" spans="1:7">
      <c r="A15" s="9"/>
      <c r="B15" s="194"/>
      <c r="C15" s="195"/>
      <c r="D15" s="195"/>
      <c r="E15" s="60" t="s">
        <v>81</v>
      </c>
      <c r="F15" s="191" t="s">
        <v>66</v>
      </c>
      <c r="G15" s="17"/>
    </row>
    <row r="16" spans="1:7">
      <c r="A16" s="9"/>
      <c r="B16" s="194"/>
      <c r="C16" s="195"/>
      <c r="D16" s="195"/>
      <c r="E16" s="57" t="s">
        <v>82</v>
      </c>
      <c r="F16" s="191" t="s">
        <v>83</v>
      </c>
      <c r="G16" s="17"/>
    </row>
    <row r="17" spans="1:7">
      <c r="A17" s="9"/>
      <c r="B17" s="194"/>
      <c r="C17" s="195"/>
      <c r="D17" s="195"/>
      <c r="E17" s="59" t="s">
        <v>84</v>
      </c>
      <c r="F17" s="57" t="s">
        <v>85</v>
      </c>
      <c r="G17" s="17"/>
    </row>
    <row r="18" spans="1:7">
      <c r="A18" s="9"/>
      <c r="B18" s="194"/>
      <c r="C18" s="195"/>
      <c r="D18" s="195"/>
      <c r="E18" s="57" t="s">
        <v>79</v>
      </c>
      <c r="F18" s="59" t="s">
        <v>85</v>
      </c>
      <c r="G18" s="17"/>
    </row>
    <row r="19" spans="1:7">
      <c r="A19" s="9"/>
      <c r="B19" s="194"/>
      <c r="C19" s="195"/>
      <c r="D19" s="195"/>
      <c r="E19" s="196" t="s">
        <v>75</v>
      </c>
      <c r="F19" s="196" t="s">
        <v>71</v>
      </c>
      <c r="G19" s="17"/>
    </row>
    <row r="20" spans="1:7">
      <c r="A20" s="9"/>
      <c r="B20" s="194"/>
      <c r="C20" s="195"/>
      <c r="D20" s="195"/>
      <c r="E20" s="196" t="s">
        <v>79</v>
      </c>
      <c r="F20" s="196" t="s">
        <v>76</v>
      </c>
      <c r="G20" s="17"/>
    </row>
    <row r="21" spans="1:7">
      <c r="A21" s="9"/>
      <c r="B21" s="194"/>
      <c r="C21" s="195"/>
      <c r="D21" s="195"/>
      <c r="E21" s="196" t="s">
        <v>86</v>
      </c>
      <c r="F21" s="196" t="s">
        <v>76</v>
      </c>
      <c r="G21" s="17"/>
    </row>
    <row r="22" spans="1:7">
      <c r="A22" s="9"/>
      <c r="B22" s="194"/>
      <c r="C22" s="195"/>
      <c r="D22" s="195"/>
      <c r="E22" s="57" t="s">
        <v>84</v>
      </c>
      <c r="F22" s="57" t="s">
        <v>76</v>
      </c>
      <c r="G22" s="17"/>
    </row>
    <row r="23" spans="1:7">
      <c r="A23" s="9"/>
      <c r="B23" s="197"/>
      <c r="C23" s="192"/>
      <c r="D23" s="192"/>
      <c r="E23" s="57" t="s">
        <v>87</v>
      </c>
      <c r="F23" s="57" t="s">
        <v>88</v>
      </c>
      <c r="G23" s="198"/>
    </row>
    <row r="24" spans="1:7">
      <c r="A24" s="9"/>
      <c r="B24" s="121" t="s">
        <v>89</v>
      </c>
      <c r="C24" s="60">
        <v>2025363428</v>
      </c>
      <c r="D24" s="60" t="s">
        <v>90</v>
      </c>
      <c r="E24" s="57" t="s">
        <v>79</v>
      </c>
      <c r="F24" s="57" t="s">
        <v>71</v>
      </c>
      <c r="G24" s="57">
        <v>4</v>
      </c>
    </row>
    <row r="25" spans="1:7">
      <c r="A25" s="9"/>
      <c r="B25" s="121"/>
      <c r="C25" s="60"/>
      <c r="D25" s="60"/>
      <c r="E25" s="57" t="s">
        <v>91</v>
      </c>
      <c r="F25" s="57" t="s">
        <v>71</v>
      </c>
      <c r="G25" s="57"/>
    </row>
    <row r="26" ht="17.45" customHeight="1" spans="1:7">
      <c r="A26" s="9"/>
      <c r="B26" s="121"/>
      <c r="C26" s="60">
        <v>2025363422</v>
      </c>
      <c r="D26" s="60" t="s">
        <v>92</v>
      </c>
      <c r="E26" s="57" t="s">
        <v>79</v>
      </c>
      <c r="F26" s="57" t="s">
        <v>62</v>
      </c>
      <c r="G26" s="57">
        <v>7</v>
      </c>
    </row>
    <row r="27" spans="1:7">
      <c r="A27" s="9"/>
      <c r="B27" s="121"/>
      <c r="C27" s="60"/>
      <c r="D27" s="60"/>
      <c r="E27" s="57" t="s">
        <v>87</v>
      </c>
      <c r="F27" s="57" t="s">
        <v>88</v>
      </c>
      <c r="G27" s="57"/>
    </row>
    <row r="28" spans="1:7">
      <c r="A28" s="9"/>
      <c r="B28" s="121"/>
      <c r="C28" s="60"/>
      <c r="D28" s="60"/>
      <c r="E28" s="57" t="s">
        <v>93</v>
      </c>
      <c r="F28" s="57" t="s">
        <v>62</v>
      </c>
      <c r="G28" s="57"/>
    </row>
    <row r="29" spans="1:7">
      <c r="A29" s="9"/>
      <c r="B29" s="199" t="s">
        <v>94</v>
      </c>
      <c r="C29" s="57">
        <v>2023363502</v>
      </c>
      <c r="D29" s="57" t="s">
        <v>95</v>
      </c>
      <c r="E29" s="57" t="s">
        <v>65</v>
      </c>
      <c r="F29" s="57" t="s">
        <v>66</v>
      </c>
      <c r="G29" s="57">
        <v>9</v>
      </c>
    </row>
    <row r="30" spans="1:7">
      <c r="A30" s="9"/>
      <c r="B30" s="199"/>
      <c r="C30" s="57"/>
      <c r="D30" s="57"/>
      <c r="E30" s="57" t="s">
        <v>96</v>
      </c>
      <c r="F30" s="57" t="s">
        <v>97</v>
      </c>
      <c r="G30" s="57"/>
    </row>
    <row r="31" ht="17.45" customHeight="1" spans="1:7">
      <c r="A31" s="9"/>
      <c r="B31" s="199"/>
      <c r="C31" s="57"/>
      <c r="D31" s="57"/>
      <c r="E31" s="57" t="s">
        <v>98</v>
      </c>
      <c r="F31" s="57" t="s">
        <v>66</v>
      </c>
      <c r="G31" s="57"/>
    </row>
    <row r="32" spans="1:7">
      <c r="A32" s="9"/>
      <c r="B32" s="199"/>
      <c r="C32" s="57"/>
      <c r="D32" s="57"/>
      <c r="E32" s="57" t="s">
        <v>99</v>
      </c>
      <c r="F32" s="57" t="s">
        <v>62</v>
      </c>
      <c r="G32" s="57"/>
    </row>
    <row r="33" spans="1:7">
      <c r="A33" s="9"/>
      <c r="B33" s="199"/>
      <c r="C33" s="57">
        <v>2023363532</v>
      </c>
      <c r="D33" s="57" t="s">
        <v>100</v>
      </c>
      <c r="E33" s="57" t="s">
        <v>65</v>
      </c>
      <c r="F33" s="57" t="s">
        <v>66</v>
      </c>
      <c r="G33" s="57">
        <v>7</v>
      </c>
    </row>
    <row r="34" spans="1:7">
      <c r="A34" s="9"/>
      <c r="B34" s="199"/>
      <c r="C34" s="57"/>
      <c r="D34" s="57"/>
      <c r="E34" s="57" t="s">
        <v>96</v>
      </c>
      <c r="F34" s="57" t="s">
        <v>97</v>
      </c>
      <c r="G34" s="57"/>
    </row>
    <row r="35" spans="1:7">
      <c r="A35" s="9"/>
      <c r="B35" s="199"/>
      <c r="C35" s="57"/>
      <c r="D35" s="57"/>
      <c r="E35" s="57" t="s">
        <v>98</v>
      </c>
      <c r="F35" s="57" t="s">
        <v>66</v>
      </c>
      <c r="G35" s="57"/>
    </row>
    <row r="36" spans="1:7">
      <c r="A36" s="9"/>
      <c r="B36" s="199" t="s">
        <v>101</v>
      </c>
      <c r="C36" s="57">
        <v>2025364241</v>
      </c>
      <c r="D36" s="57" t="s">
        <v>102</v>
      </c>
      <c r="E36" s="57" t="s">
        <v>103</v>
      </c>
      <c r="F36" s="57" t="s">
        <v>97</v>
      </c>
      <c r="G36" s="57">
        <v>18</v>
      </c>
    </row>
    <row r="37" spans="1:7">
      <c r="A37" s="9"/>
      <c r="B37" s="199"/>
      <c r="C37" s="57"/>
      <c r="D37" s="57"/>
      <c r="E37" s="57" t="s">
        <v>104</v>
      </c>
      <c r="F37" s="57" t="s">
        <v>66</v>
      </c>
      <c r="G37" s="57"/>
    </row>
    <row r="38" spans="1:7">
      <c r="A38" s="9"/>
      <c r="B38" s="199"/>
      <c r="C38" s="57"/>
      <c r="D38" s="57"/>
      <c r="E38" s="57" t="s">
        <v>105</v>
      </c>
      <c r="F38" s="57" t="s">
        <v>85</v>
      </c>
      <c r="G38" s="57"/>
    </row>
    <row r="39" spans="1:7">
      <c r="A39" s="9"/>
      <c r="B39" s="199"/>
      <c r="C39" s="57"/>
      <c r="D39" s="57"/>
      <c r="E39" s="57" t="s">
        <v>106</v>
      </c>
      <c r="F39" s="57" t="s">
        <v>83</v>
      </c>
      <c r="G39" s="57"/>
    </row>
    <row r="40" spans="1:7">
      <c r="A40" s="9"/>
      <c r="B40" s="199"/>
      <c r="C40" s="57"/>
      <c r="D40" s="57"/>
      <c r="E40" s="57" t="s">
        <v>104</v>
      </c>
      <c r="F40" s="57" t="s">
        <v>71</v>
      </c>
      <c r="G40" s="57"/>
    </row>
    <row r="41" spans="1:7">
      <c r="A41" s="9"/>
      <c r="B41" s="199"/>
      <c r="C41" s="57"/>
      <c r="D41" s="57"/>
      <c r="E41" s="57" t="s">
        <v>107</v>
      </c>
      <c r="F41" s="57" t="s">
        <v>71</v>
      </c>
      <c r="G41" s="57"/>
    </row>
    <row r="42" spans="1:7">
      <c r="A42" s="9"/>
      <c r="B42" s="199"/>
      <c r="C42" s="57"/>
      <c r="D42" s="57"/>
      <c r="E42" s="57" t="s">
        <v>108</v>
      </c>
      <c r="F42" s="57" t="s">
        <v>71</v>
      </c>
      <c r="G42" s="57"/>
    </row>
    <row r="43" spans="1:7">
      <c r="A43" s="9"/>
      <c r="B43" s="199"/>
      <c r="C43" s="57"/>
      <c r="D43" s="57"/>
      <c r="E43" s="57" t="s">
        <v>109</v>
      </c>
      <c r="F43" s="57" t="s">
        <v>62</v>
      </c>
      <c r="G43" s="57"/>
    </row>
    <row r="44" spans="1:7">
      <c r="A44" s="9"/>
      <c r="B44" s="199" t="s">
        <v>110</v>
      </c>
      <c r="C44" s="57">
        <v>2022363521</v>
      </c>
      <c r="D44" s="57" t="s">
        <v>111</v>
      </c>
      <c r="E44" s="57" t="s">
        <v>112</v>
      </c>
      <c r="F44" s="57" t="s">
        <v>66</v>
      </c>
      <c r="G44" s="57">
        <v>4</v>
      </c>
    </row>
    <row r="45" spans="1:7">
      <c r="A45" s="9"/>
      <c r="B45" s="199"/>
      <c r="C45" s="57"/>
      <c r="D45" s="57"/>
      <c r="E45" s="57" t="s">
        <v>112</v>
      </c>
      <c r="F45" s="57" t="s">
        <v>66</v>
      </c>
      <c r="G45" s="57"/>
    </row>
    <row r="46" spans="1:7">
      <c r="A46" s="9"/>
      <c r="B46" s="199"/>
      <c r="C46" s="57">
        <v>2022363541</v>
      </c>
      <c r="D46" s="57" t="s">
        <v>113</v>
      </c>
      <c r="E46" s="57" t="s">
        <v>112</v>
      </c>
      <c r="F46" s="57" t="s">
        <v>66</v>
      </c>
      <c r="G46" s="57">
        <v>4</v>
      </c>
    </row>
    <row r="47" spans="1:7">
      <c r="A47" s="9"/>
      <c r="B47" s="199"/>
      <c r="C47" s="57"/>
      <c r="D47" s="57"/>
      <c r="E47" s="57" t="s">
        <v>112</v>
      </c>
      <c r="F47" s="57" t="s">
        <v>66</v>
      </c>
      <c r="G47" s="57"/>
    </row>
    <row r="48" spans="1:7">
      <c r="A48" s="9"/>
      <c r="B48" s="199"/>
      <c r="C48" s="57">
        <v>2022363542</v>
      </c>
      <c r="D48" s="57" t="s">
        <v>114</v>
      </c>
      <c r="E48" s="57" t="s">
        <v>112</v>
      </c>
      <c r="F48" s="57" t="s">
        <v>66</v>
      </c>
      <c r="G48" s="57">
        <v>4</v>
      </c>
    </row>
    <row r="49" spans="1:7">
      <c r="A49" s="9"/>
      <c r="B49" s="199"/>
      <c r="C49" s="57"/>
      <c r="D49" s="57"/>
      <c r="E49" s="57" t="s">
        <v>112</v>
      </c>
      <c r="F49" s="57" t="s">
        <v>66</v>
      </c>
      <c r="G49" s="57"/>
    </row>
    <row r="50" spans="1:7">
      <c r="A50" s="9"/>
      <c r="B50" s="66" t="s">
        <v>115</v>
      </c>
      <c r="C50" s="66">
        <v>2025364122</v>
      </c>
      <c r="D50" s="66" t="s">
        <v>116</v>
      </c>
      <c r="E50" s="60" t="s">
        <v>117</v>
      </c>
      <c r="F50" s="191" t="s">
        <v>118</v>
      </c>
      <c r="G50" s="15">
        <v>20</v>
      </c>
    </row>
    <row r="51" spans="1:7">
      <c r="A51" s="9"/>
      <c r="B51" s="195"/>
      <c r="C51" s="195"/>
      <c r="D51" s="195"/>
      <c r="E51" s="60" t="s">
        <v>119</v>
      </c>
      <c r="F51" s="191" t="s">
        <v>120</v>
      </c>
      <c r="G51" s="17"/>
    </row>
    <row r="52" spans="1:7">
      <c r="A52" s="9"/>
      <c r="B52" s="195"/>
      <c r="C52" s="195"/>
      <c r="D52" s="195"/>
      <c r="E52" s="60" t="s">
        <v>119</v>
      </c>
      <c r="F52" s="191" t="s">
        <v>121</v>
      </c>
      <c r="G52" s="17"/>
    </row>
    <row r="53" spans="1:7">
      <c r="A53" s="9"/>
      <c r="B53" s="195"/>
      <c r="C53" s="195"/>
      <c r="D53" s="195"/>
      <c r="E53" s="60" t="s">
        <v>84</v>
      </c>
      <c r="F53" s="191" t="s">
        <v>120</v>
      </c>
      <c r="G53" s="17"/>
    </row>
    <row r="54" spans="1:7">
      <c r="A54" s="9"/>
      <c r="B54" s="195"/>
      <c r="C54" s="195"/>
      <c r="D54" s="195"/>
      <c r="E54" s="60" t="s">
        <v>84</v>
      </c>
      <c r="F54" s="57" t="s">
        <v>121</v>
      </c>
      <c r="G54" s="17"/>
    </row>
    <row r="55" spans="1:7">
      <c r="A55" s="9"/>
      <c r="B55" s="195"/>
      <c r="C55" s="195"/>
      <c r="D55" s="195"/>
      <c r="E55" s="57" t="s">
        <v>122</v>
      </c>
      <c r="F55" s="57" t="s">
        <v>120</v>
      </c>
      <c r="G55" s="17"/>
    </row>
    <row r="56" spans="1:7">
      <c r="A56" s="9"/>
      <c r="B56" s="195"/>
      <c r="C56" s="195"/>
      <c r="D56" s="195"/>
      <c r="E56" s="57" t="s">
        <v>123</v>
      </c>
      <c r="F56" s="57" t="s">
        <v>124</v>
      </c>
      <c r="G56" s="17"/>
    </row>
    <row r="57" spans="1:7">
      <c r="A57" s="9"/>
      <c r="B57" s="195"/>
      <c r="C57" s="195"/>
      <c r="D57" s="195"/>
      <c r="E57" s="57" t="s">
        <v>125</v>
      </c>
      <c r="F57" s="57" t="s">
        <v>126</v>
      </c>
      <c r="G57" s="17"/>
    </row>
    <row r="58" spans="1:7">
      <c r="A58" s="9"/>
      <c r="B58" s="192"/>
      <c r="C58" s="192"/>
      <c r="D58" s="192"/>
      <c r="E58" s="57" t="s">
        <v>109</v>
      </c>
      <c r="F58" s="57" t="s">
        <v>127</v>
      </c>
      <c r="G58" s="198"/>
    </row>
    <row r="59" spans="1:7">
      <c r="A59" s="9"/>
      <c r="B59" s="66" t="s">
        <v>128</v>
      </c>
      <c r="C59" s="66">
        <v>2023363736</v>
      </c>
      <c r="D59" s="66" t="s">
        <v>129</v>
      </c>
      <c r="E59" s="57" t="s">
        <v>130</v>
      </c>
      <c r="F59" s="57" t="s">
        <v>124</v>
      </c>
      <c r="G59" s="15">
        <v>18</v>
      </c>
    </row>
    <row r="60" spans="1:7">
      <c r="A60" s="9"/>
      <c r="B60" s="195"/>
      <c r="C60" s="195"/>
      <c r="D60" s="195"/>
      <c r="E60" s="57" t="s">
        <v>75</v>
      </c>
      <c r="F60" s="57" t="s">
        <v>121</v>
      </c>
      <c r="G60" s="17"/>
    </row>
    <row r="61" spans="1:7">
      <c r="A61" s="9"/>
      <c r="B61" s="195"/>
      <c r="C61" s="195"/>
      <c r="D61" s="195"/>
      <c r="E61" s="57" t="s">
        <v>131</v>
      </c>
      <c r="F61" s="57" t="s">
        <v>124</v>
      </c>
      <c r="G61" s="17"/>
    </row>
    <row r="62" spans="1:7">
      <c r="A62" s="9"/>
      <c r="B62" s="195"/>
      <c r="C62" s="195"/>
      <c r="D62" s="195"/>
      <c r="E62" s="15" t="s">
        <v>132</v>
      </c>
      <c r="F62" s="57" t="s">
        <v>133</v>
      </c>
      <c r="G62" s="17"/>
    </row>
    <row r="63" spans="1:7">
      <c r="A63" s="9"/>
      <c r="B63" s="195"/>
      <c r="C63" s="195"/>
      <c r="D63" s="195"/>
      <c r="E63" s="15" t="s">
        <v>132</v>
      </c>
      <c r="F63" s="57" t="s">
        <v>126</v>
      </c>
      <c r="G63" s="17"/>
    </row>
    <row r="64" spans="1:7">
      <c r="A64" s="9"/>
      <c r="B64" s="195"/>
      <c r="C64" s="195"/>
      <c r="D64" s="195"/>
      <c r="E64" s="57" t="s">
        <v>134</v>
      </c>
      <c r="F64" s="57" t="s">
        <v>135</v>
      </c>
      <c r="G64" s="17"/>
    </row>
    <row r="65" spans="1:7">
      <c r="A65" s="9"/>
      <c r="B65" s="195"/>
      <c r="C65" s="192"/>
      <c r="D65" s="192"/>
      <c r="E65" s="57" t="s">
        <v>136</v>
      </c>
      <c r="F65" s="57" t="s">
        <v>137</v>
      </c>
      <c r="G65" s="198"/>
    </row>
    <row r="66" ht="17.45" customHeight="1" spans="1:7">
      <c r="A66" s="9"/>
      <c r="B66" s="195"/>
      <c r="C66" s="198">
        <v>2023363735</v>
      </c>
      <c r="D66" s="192" t="s">
        <v>138</v>
      </c>
      <c r="E66" s="57" t="s">
        <v>136</v>
      </c>
      <c r="F66" s="57" t="s">
        <v>137</v>
      </c>
      <c r="G66" s="57">
        <v>3</v>
      </c>
    </row>
    <row r="67" spans="1:7">
      <c r="A67" s="9"/>
      <c r="B67" s="192"/>
      <c r="C67" s="198">
        <v>2023363742</v>
      </c>
      <c r="D67" s="192" t="s">
        <v>139</v>
      </c>
      <c r="E67" s="57" t="s">
        <v>136</v>
      </c>
      <c r="F67" s="57" t="s">
        <v>137</v>
      </c>
      <c r="G67" s="57">
        <v>3</v>
      </c>
    </row>
    <row r="68" ht="17.45" customHeight="1" spans="1:7">
      <c r="A68" s="9"/>
      <c r="B68" s="60" t="s">
        <v>140</v>
      </c>
      <c r="C68" s="15">
        <v>2025364306</v>
      </c>
      <c r="D68" s="60" t="s">
        <v>141</v>
      </c>
      <c r="E68" s="57" t="s">
        <v>96</v>
      </c>
      <c r="F68" s="57" t="s">
        <v>133</v>
      </c>
      <c r="G68" s="57">
        <v>2</v>
      </c>
    </row>
    <row r="69" spans="1:7">
      <c r="A69" s="9"/>
      <c r="B69" s="66" t="s">
        <v>142</v>
      </c>
      <c r="C69" s="15">
        <v>2024363332</v>
      </c>
      <c r="D69" s="66" t="s">
        <v>143</v>
      </c>
      <c r="E69" s="57" t="s">
        <v>144</v>
      </c>
      <c r="F69" s="57" t="s">
        <v>145</v>
      </c>
      <c r="G69" s="57">
        <v>20</v>
      </c>
    </row>
    <row r="70" spans="1:7">
      <c r="A70" s="9"/>
      <c r="B70" s="195"/>
      <c r="C70" s="17"/>
      <c r="D70" s="195"/>
      <c r="E70" s="57" t="s">
        <v>82</v>
      </c>
      <c r="F70" s="57" t="s">
        <v>124</v>
      </c>
      <c r="G70" s="57"/>
    </row>
    <row r="71" spans="1:7">
      <c r="A71" s="9"/>
      <c r="B71" s="195"/>
      <c r="C71" s="17"/>
      <c r="D71" s="195"/>
      <c r="E71" s="57" t="s">
        <v>103</v>
      </c>
      <c r="F71" s="57" t="s">
        <v>146</v>
      </c>
      <c r="G71" s="57"/>
    </row>
    <row r="72" ht="17.45" customHeight="1" spans="1:7">
      <c r="A72" s="9"/>
      <c r="B72" s="195"/>
      <c r="C72" s="17"/>
      <c r="D72" s="195"/>
      <c r="E72" s="57" t="s">
        <v>147</v>
      </c>
      <c r="F72" s="57" t="s">
        <v>120</v>
      </c>
      <c r="G72" s="57"/>
    </row>
    <row r="73" spans="1:7">
      <c r="A73" s="9"/>
      <c r="B73" s="195"/>
      <c r="C73" s="17"/>
      <c r="D73" s="195"/>
      <c r="E73" s="57" t="s">
        <v>148</v>
      </c>
      <c r="F73" s="57" t="s">
        <v>120</v>
      </c>
      <c r="G73" s="57"/>
    </row>
    <row r="74" spans="1:7">
      <c r="A74" s="9"/>
      <c r="B74" s="195"/>
      <c r="C74" s="17"/>
      <c r="D74" s="195"/>
      <c r="E74" s="57" t="s">
        <v>149</v>
      </c>
      <c r="F74" s="57" t="s">
        <v>120</v>
      </c>
      <c r="G74" s="57"/>
    </row>
    <row r="75" spans="1:7">
      <c r="A75" s="9"/>
      <c r="B75" s="195"/>
      <c r="C75" s="17"/>
      <c r="D75" s="195"/>
      <c r="E75" s="57" t="s">
        <v>150</v>
      </c>
      <c r="F75" s="57" t="s">
        <v>133</v>
      </c>
      <c r="G75" s="57"/>
    </row>
    <row r="76" spans="1:7">
      <c r="A76" s="9"/>
      <c r="B76" s="192"/>
      <c r="C76" s="198"/>
      <c r="D76" s="192"/>
      <c r="E76" s="57" t="s">
        <v>106</v>
      </c>
      <c r="F76" s="57" t="s">
        <v>118</v>
      </c>
      <c r="G76" s="57"/>
    </row>
    <row r="77" spans="1:7">
      <c r="A77" s="9"/>
      <c r="B77" s="66" t="s">
        <v>151</v>
      </c>
      <c r="C77" s="66">
        <v>2024363827</v>
      </c>
      <c r="D77" s="66" t="s">
        <v>152</v>
      </c>
      <c r="E77" s="57" t="s">
        <v>153</v>
      </c>
      <c r="F77" s="57" t="s">
        <v>121</v>
      </c>
      <c r="G77" s="17">
        <v>8</v>
      </c>
    </row>
    <row r="78" spans="1:7">
      <c r="A78" s="9"/>
      <c r="B78" s="195"/>
      <c r="C78" s="195"/>
      <c r="D78" s="195"/>
      <c r="E78" s="57" t="s">
        <v>150</v>
      </c>
      <c r="F78" s="57" t="s">
        <v>121</v>
      </c>
      <c r="G78" s="17"/>
    </row>
    <row r="79" spans="1:7">
      <c r="A79" s="9"/>
      <c r="B79" s="195"/>
      <c r="C79" s="195"/>
      <c r="D79" s="195"/>
      <c r="E79" s="57" t="s">
        <v>154</v>
      </c>
      <c r="F79" s="57" t="s">
        <v>127</v>
      </c>
      <c r="G79" s="17"/>
    </row>
    <row r="80" spans="1:7">
      <c r="A80" s="12"/>
      <c r="B80" s="192"/>
      <c r="C80" s="192"/>
      <c r="D80" s="192"/>
      <c r="E80" s="57" t="s">
        <v>149</v>
      </c>
      <c r="F80" s="57" t="s">
        <v>121</v>
      </c>
      <c r="G80" s="198"/>
    </row>
    <row r="81" ht="17.45" customHeight="1" spans="1:7">
      <c r="A81" s="34" t="s">
        <v>3</v>
      </c>
      <c r="B81" s="200" t="s">
        <v>155</v>
      </c>
      <c r="C81" s="57">
        <v>2024284540</v>
      </c>
      <c r="D81" s="57" t="s">
        <v>156</v>
      </c>
      <c r="E81" s="57" t="s">
        <v>157</v>
      </c>
      <c r="F81" s="57" t="s">
        <v>97</v>
      </c>
      <c r="G81" s="57">
        <v>3</v>
      </c>
    </row>
    <row r="82" spans="1:7">
      <c r="A82" s="37"/>
      <c r="B82" s="200"/>
      <c r="C82" s="201">
        <v>2024284538</v>
      </c>
      <c r="D82" s="201" t="s">
        <v>158</v>
      </c>
      <c r="E82" s="57" t="s">
        <v>159</v>
      </c>
      <c r="F82" s="57" t="s">
        <v>76</v>
      </c>
      <c r="G82" s="15">
        <v>7</v>
      </c>
    </row>
    <row r="83" spans="1:7">
      <c r="A83" s="37"/>
      <c r="B83" s="200"/>
      <c r="C83" s="202"/>
      <c r="D83" s="202"/>
      <c r="E83" s="57" t="s">
        <v>160</v>
      </c>
      <c r="F83" s="57" t="s">
        <v>161</v>
      </c>
      <c r="G83" s="17"/>
    </row>
    <row r="84" spans="1:7">
      <c r="A84" s="37"/>
      <c r="B84" s="200"/>
      <c r="C84" s="203"/>
      <c r="D84" s="203"/>
      <c r="E84" s="57" t="s">
        <v>162</v>
      </c>
      <c r="F84" s="57" t="s">
        <v>76</v>
      </c>
      <c r="G84" s="198"/>
    </row>
    <row r="85" ht="17.45" customHeight="1" spans="1:7">
      <c r="A85" s="37"/>
      <c r="B85" s="200" t="s">
        <v>163</v>
      </c>
      <c r="C85" s="15">
        <v>2025273235</v>
      </c>
      <c r="D85" s="15" t="s">
        <v>164</v>
      </c>
      <c r="E85" s="57" t="s">
        <v>86</v>
      </c>
      <c r="F85" s="57" t="s">
        <v>76</v>
      </c>
      <c r="G85" s="204">
        <v>18</v>
      </c>
    </row>
    <row r="86" spans="1:7">
      <c r="A86" s="37"/>
      <c r="B86" s="200"/>
      <c r="C86" s="17"/>
      <c r="D86" s="17"/>
      <c r="E86" s="57" t="s">
        <v>91</v>
      </c>
      <c r="F86" s="57" t="s">
        <v>76</v>
      </c>
      <c r="G86" s="205"/>
    </row>
    <row r="87" spans="1:7">
      <c r="A87" s="37"/>
      <c r="B87" s="200"/>
      <c r="C87" s="17"/>
      <c r="D87" s="17"/>
      <c r="E87" s="206" t="s">
        <v>165</v>
      </c>
      <c r="F87" s="57" t="s">
        <v>71</v>
      </c>
      <c r="G87" s="205"/>
    </row>
    <row r="88" spans="1:7">
      <c r="A88" s="37"/>
      <c r="B88" s="200"/>
      <c r="C88" s="17"/>
      <c r="D88" s="17"/>
      <c r="E88" s="206" t="s">
        <v>87</v>
      </c>
      <c r="F88" s="57" t="s">
        <v>83</v>
      </c>
      <c r="G88" s="205"/>
    </row>
    <row r="89" ht="17.45" customHeight="1" spans="1:7">
      <c r="A89" s="37"/>
      <c r="B89" s="200"/>
      <c r="C89" s="17"/>
      <c r="D89" s="17"/>
      <c r="E89" s="206" t="s">
        <v>166</v>
      </c>
      <c r="F89" s="57" t="s">
        <v>85</v>
      </c>
      <c r="G89" s="205"/>
    </row>
    <row r="90" spans="1:7">
      <c r="A90" s="37"/>
      <c r="B90" s="200"/>
      <c r="C90" s="17"/>
      <c r="D90" s="17"/>
      <c r="E90" s="206" t="s">
        <v>165</v>
      </c>
      <c r="F90" s="57" t="s">
        <v>66</v>
      </c>
      <c r="G90" s="205"/>
    </row>
    <row r="91" spans="1:7">
      <c r="A91" s="37"/>
      <c r="B91" s="200"/>
      <c r="C91" s="17"/>
      <c r="D91" s="17"/>
      <c r="E91" s="206" t="s">
        <v>167</v>
      </c>
      <c r="F91" s="57" t="s">
        <v>97</v>
      </c>
      <c r="G91" s="205"/>
    </row>
    <row r="92" spans="1:7">
      <c r="A92" s="37"/>
      <c r="B92" s="200"/>
      <c r="C92" s="198"/>
      <c r="D92" s="198"/>
      <c r="E92" s="206" t="s">
        <v>80</v>
      </c>
      <c r="F92" s="57" t="s">
        <v>66</v>
      </c>
      <c r="G92" s="207"/>
    </row>
    <row r="93" spans="1:7">
      <c r="A93" s="37"/>
      <c r="B93" s="200" t="s">
        <v>168</v>
      </c>
      <c r="C93" s="200">
        <v>2023283734</v>
      </c>
      <c r="D93" s="200" t="s">
        <v>169</v>
      </c>
      <c r="E93" s="206" t="s">
        <v>170</v>
      </c>
      <c r="F93" s="206" t="s">
        <v>66</v>
      </c>
      <c r="G93" s="206">
        <v>2</v>
      </c>
    </row>
    <row r="94" spans="1:7">
      <c r="A94" s="37"/>
      <c r="B94" s="200"/>
      <c r="C94" s="200">
        <v>2023283701</v>
      </c>
      <c r="D94" s="200" t="s">
        <v>171</v>
      </c>
      <c r="E94" s="206" t="s">
        <v>172</v>
      </c>
      <c r="F94" s="206" t="s">
        <v>76</v>
      </c>
      <c r="G94" s="206">
        <v>2</v>
      </c>
    </row>
    <row r="95" spans="1:7">
      <c r="A95" s="37"/>
      <c r="B95" s="200"/>
      <c r="C95" s="200">
        <v>2023283703</v>
      </c>
      <c r="D95" s="200" t="s">
        <v>173</v>
      </c>
      <c r="E95" s="206" t="s">
        <v>174</v>
      </c>
      <c r="F95" s="206" t="s">
        <v>88</v>
      </c>
      <c r="G95" s="206">
        <v>3</v>
      </c>
    </row>
    <row r="96" spans="1:7">
      <c r="A96" s="37"/>
      <c r="B96" s="200"/>
      <c r="C96" s="200">
        <v>2022293141</v>
      </c>
      <c r="D96" s="200" t="s">
        <v>175</v>
      </c>
      <c r="E96" s="206" t="s">
        <v>174</v>
      </c>
      <c r="F96" s="206" t="s">
        <v>88</v>
      </c>
      <c r="G96" s="206">
        <v>3</v>
      </c>
    </row>
    <row r="97" spans="1:7">
      <c r="A97" s="37"/>
      <c r="B97" s="200" t="s">
        <v>176</v>
      </c>
      <c r="C97" s="200">
        <v>2025283605</v>
      </c>
      <c r="D97" s="200" t="s">
        <v>177</v>
      </c>
      <c r="E97" s="206" t="s">
        <v>165</v>
      </c>
      <c r="F97" s="206" t="s">
        <v>71</v>
      </c>
      <c r="G97" s="206">
        <v>2</v>
      </c>
    </row>
    <row r="98" spans="1:7">
      <c r="A98" s="37"/>
      <c r="B98" s="200"/>
      <c r="C98" s="200">
        <v>2025283602</v>
      </c>
      <c r="D98" s="200" t="s">
        <v>178</v>
      </c>
      <c r="E98" s="206" t="s">
        <v>165</v>
      </c>
      <c r="F98" s="206" t="s">
        <v>71</v>
      </c>
      <c r="G98" s="206">
        <v>2</v>
      </c>
    </row>
    <row r="99" spans="1:7">
      <c r="A99" s="37"/>
      <c r="B99" s="200" t="s">
        <v>179</v>
      </c>
      <c r="C99" s="201">
        <v>2024284207</v>
      </c>
      <c r="D99" s="201" t="s">
        <v>180</v>
      </c>
      <c r="E99" s="206" t="s">
        <v>181</v>
      </c>
      <c r="F99" s="206" t="s">
        <v>182</v>
      </c>
      <c r="G99" s="204">
        <v>10</v>
      </c>
    </row>
    <row r="100" spans="1:7">
      <c r="A100" s="37"/>
      <c r="B100" s="200"/>
      <c r="C100" s="202"/>
      <c r="D100" s="202"/>
      <c r="E100" s="206" t="s">
        <v>172</v>
      </c>
      <c r="F100" s="206" t="s">
        <v>76</v>
      </c>
      <c r="G100" s="205"/>
    </row>
    <row r="101" spans="1:7">
      <c r="A101" s="37"/>
      <c r="B101" s="200"/>
      <c r="C101" s="202"/>
      <c r="D101" s="202"/>
      <c r="E101" s="206" t="s">
        <v>183</v>
      </c>
      <c r="F101" s="206" t="s">
        <v>88</v>
      </c>
      <c r="G101" s="205"/>
    </row>
    <row r="102" spans="1:7">
      <c r="A102" s="37"/>
      <c r="B102" s="200"/>
      <c r="C102" s="203"/>
      <c r="D102" s="203"/>
      <c r="E102" s="206" t="s">
        <v>184</v>
      </c>
      <c r="F102" s="206" t="s">
        <v>62</v>
      </c>
      <c r="G102" s="207"/>
    </row>
    <row r="103" spans="1:7">
      <c r="A103" s="37"/>
      <c r="B103" s="200" t="s">
        <v>185</v>
      </c>
      <c r="C103" s="201">
        <v>2024284629</v>
      </c>
      <c r="D103" s="201" t="s">
        <v>186</v>
      </c>
      <c r="E103" s="206" t="s">
        <v>159</v>
      </c>
      <c r="F103" s="206" t="s">
        <v>76</v>
      </c>
      <c r="G103" s="204">
        <v>4</v>
      </c>
    </row>
    <row r="104" spans="1:7">
      <c r="A104" s="37"/>
      <c r="B104" s="200"/>
      <c r="C104" s="203"/>
      <c r="D104" s="203"/>
      <c r="E104" s="57" t="s">
        <v>162</v>
      </c>
      <c r="F104" s="206" t="s">
        <v>76</v>
      </c>
      <c r="G104" s="207"/>
    </row>
    <row r="105" spans="1:7">
      <c r="A105" s="37"/>
      <c r="B105" s="200" t="s">
        <v>187</v>
      </c>
      <c r="C105" s="200">
        <v>2022273202</v>
      </c>
      <c r="D105" s="200" t="s">
        <v>188</v>
      </c>
      <c r="E105" s="206" t="s">
        <v>189</v>
      </c>
      <c r="F105" s="206" t="s">
        <v>76</v>
      </c>
      <c r="G105" s="206">
        <v>2</v>
      </c>
    </row>
    <row r="106" spans="1:7">
      <c r="A106" s="37"/>
      <c r="B106" s="200" t="s">
        <v>190</v>
      </c>
      <c r="C106" s="200">
        <v>2022283426</v>
      </c>
      <c r="D106" s="200" t="s">
        <v>191</v>
      </c>
      <c r="E106" s="206" t="s">
        <v>192</v>
      </c>
      <c r="F106" s="206" t="s">
        <v>62</v>
      </c>
      <c r="G106" s="206">
        <v>2</v>
      </c>
    </row>
    <row r="107" spans="1:7">
      <c r="A107" s="37"/>
      <c r="B107" s="200" t="s">
        <v>193</v>
      </c>
      <c r="C107" s="200">
        <v>2023283239</v>
      </c>
      <c r="D107" s="200" t="s">
        <v>194</v>
      </c>
      <c r="E107" s="206" t="s">
        <v>99</v>
      </c>
      <c r="F107" s="206" t="s">
        <v>66</v>
      </c>
      <c r="G107" s="206">
        <v>2</v>
      </c>
    </row>
    <row r="108" spans="1:7">
      <c r="A108" s="37"/>
      <c r="B108" s="200" t="s">
        <v>195</v>
      </c>
      <c r="C108" s="200">
        <v>2023283404</v>
      </c>
      <c r="D108" s="200" t="s">
        <v>196</v>
      </c>
      <c r="E108" s="206" t="s">
        <v>160</v>
      </c>
      <c r="F108" s="206" t="s">
        <v>88</v>
      </c>
      <c r="G108" s="206">
        <v>3</v>
      </c>
    </row>
    <row r="109" spans="1:7">
      <c r="A109" s="37"/>
      <c r="B109" s="200"/>
      <c r="C109" s="200">
        <v>2023283427</v>
      </c>
      <c r="D109" s="200" t="s">
        <v>197</v>
      </c>
      <c r="E109" s="206" t="s">
        <v>157</v>
      </c>
      <c r="F109" s="206" t="s">
        <v>182</v>
      </c>
      <c r="G109" s="206">
        <v>3</v>
      </c>
    </row>
    <row r="110" spans="1:7">
      <c r="A110" s="37"/>
      <c r="B110" s="200" t="s">
        <v>198</v>
      </c>
      <c r="C110" s="201">
        <v>2023273105</v>
      </c>
      <c r="D110" s="201" t="s">
        <v>199</v>
      </c>
      <c r="E110" s="206" t="s">
        <v>200</v>
      </c>
      <c r="F110" s="206" t="s">
        <v>83</v>
      </c>
      <c r="G110" s="204">
        <v>7</v>
      </c>
    </row>
    <row r="111" spans="1:7">
      <c r="A111" s="37"/>
      <c r="B111" s="200"/>
      <c r="C111" s="202"/>
      <c r="D111" s="202"/>
      <c r="E111" s="206" t="s">
        <v>201</v>
      </c>
      <c r="F111" s="206" t="s">
        <v>85</v>
      </c>
      <c r="G111" s="205"/>
    </row>
    <row r="112" spans="1:7">
      <c r="A112" s="37"/>
      <c r="B112" s="200"/>
      <c r="C112" s="203"/>
      <c r="D112" s="203"/>
      <c r="E112" s="206" t="s">
        <v>99</v>
      </c>
      <c r="F112" s="206" t="s">
        <v>85</v>
      </c>
      <c r="G112" s="207"/>
    </row>
    <row r="113" spans="1:7">
      <c r="A113" s="37"/>
      <c r="B113" s="200" t="s">
        <v>202</v>
      </c>
      <c r="C113" s="200">
        <v>2023283313</v>
      </c>
      <c r="D113" s="200" t="s">
        <v>203</v>
      </c>
      <c r="E113" s="206" t="s">
        <v>204</v>
      </c>
      <c r="F113" s="206" t="s">
        <v>97</v>
      </c>
      <c r="G113" s="206">
        <v>3</v>
      </c>
    </row>
    <row r="114" spans="1:7">
      <c r="A114" s="37"/>
      <c r="B114" s="200" t="s">
        <v>205</v>
      </c>
      <c r="C114" s="201">
        <v>2022273116</v>
      </c>
      <c r="D114" s="201" t="s">
        <v>206</v>
      </c>
      <c r="E114" s="206" t="s">
        <v>189</v>
      </c>
      <c r="F114" s="206" t="s">
        <v>71</v>
      </c>
      <c r="G114" s="204">
        <v>6</v>
      </c>
    </row>
    <row r="115" spans="1:7">
      <c r="A115" s="37"/>
      <c r="B115" s="200"/>
      <c r="C115" s="202"/>
      <c r="D115" s="202"/>
      <c r="E115" s="206" t="s">
        <v>207</v>
      </c>
      <c r="F115" s="206" t="s">
        <v>76</v>
      </c>
      <c r="G115" s="205"/>
    </row>
    <row r="116" spans="1:7">
      <c r="A116" s="37"/>
      <c r="B116" s="200"/>
      <c r="C116" s="203"/>
      <c r="D116" s="203"/>
      <c r="E116" s="206" t="s">
        <v>208</v>
      </c>
      <c r="F116" s="206" t="s">
        <v>76</v>
      </c>
      <c r="G116" s="207"/>
    </row>
    <row r="117" spans="1:7">
      <c r="A117" s="37"/>
      <c r="B117" s="200" t="s">
        <v>209</v>
      </c>
      <c r="C117" s="200">
        <v>2022273211</v>
      </c>
      <c r="D117" s="200" t="s">
        <v>210</v>
      </c>
      <c r="E117" s="206" t="s">
        <v>99</v>
      </c>
      <c r="F117" s="206" t="s">
        <v>85</v>
      </c>
      <c r="G117" s="206">
        <v>2</v>
      </c>
    </row>
    <row r="118" spans="1:7">
      <c r="A118" s="37"/>
      <c r="B118" s="201" t="s">
        <v>211</v>
      </c>
      <c r="C118" s="201">
        <v>2023283624</v>
      </c>
      <c r="D118" s="201" t="s">
        <v>212</v>
      </c>
      <c r="E118" s="206" t="s">
        <v>170</v>
      </c>
      <c r="F118" s="206" t="s">
        <v>76</v>
      </c>
      <c r="G118" s="204">
        <v>7</v>
      </c>
    </row>
    <row r="119" spans="1:7">
      <c r="A119" s="37"/>
      <c r="B119" s="202"/>
      <c r="C119" s="202"/>
      <c r="D119" s="202"/>
      <c r="E119" s="206" t="s">
        <v>172</v>
      </c>
      <c r="F119" s="206" t="s">
        <v>161</v>
      </c>
      <c r="G119" s="205"/>
    </row>
    <row r="120" spans="1:7">
      <c r="A120" s="37"/>
      <c r="B120" s="203"/>
      <c r="C120" s="203"/>
      <c r="D120" s="203"/>
      <c r="E120" s="57" t="s">
        <v>162</v>
      </c>
      <c r="F120" s="57" t="s">
        <v>62</v>
      </c>
      <c r="G120" s="207"/>
    </row>
    <row r="121" spans="1:7">
      <c r="A121" s="37"/>
      <c r="B121" s="200" t="s">
        <v>213</v>
      </c>
      <c r="C121" s="200">
        <v>2024284310</v>
      </c>
      <c r="D121" s="200" t="s">
        <v>214</v>
      </c>
      <c r="E121" s="206" t="s">
        <v>181</v>
      </c>
      <c r="F121" s="206" t="s">
        <v>215</v>
      </c>
      <c r="G121" s="206">
        <v>3</v>
      </c>
    </row>
    <row r="122" spans="1:7">
      <c r="A122" s="37"/>
      <c r="B122" s="200" t="s">
        <v>216</v>
      </c>
      <c r="C122" s="200">
        <v>2024294136</v>
      </c>
      <c r="D122" s="200" t="s">
        <v>217</v>
      </c>
      <c r="E122" s="206" t="s">
        <v>218</v>
      </c>
      <c r="F122" s="206" t="s">
        <v>62</v>
      </c>
      <c r="G122" s="206">
        <v>2</v>
      </c>
    </row>
    <row r="123" spans="1:7">
      <c r="A123" s="37"/>
      <c r="B123" s="200" t="s">
        <v>219</v>
      </c>
      <c r="C123" s="200">
        <v>2024284427</v>
      </c>
      <c r="D123" s="200" t="s">
        <v>220</v>
      </c>
      <c r="E123" s="206" t="s">
        <v>221</v>
      </c>
      <c r="F123" s="206" t="s">
        <v>76</v>
      </c>
      <c r="G123" s="206">
        <v>2</v>
      </c>
    </row>
    <row r="124" spans="1:7">
      <c r="A124" s="37"/>
      <c r="B124" s="200"/>
      <c r="C124" s="200">
        <v>2024284444</v>
      </c>
      <c r="D124" s="200" t="s">
        <v>222</v>
      </c>
      <c r="E124" s="206" t="s">
        <v>183</v>
      </c>
      <c r="F124" s="206" t="s">
        <v>88</v>
      </c>
      <c r="G124" s="206">
        <v>3</v>
      </c>
    </row>
    <row r="125" spans="1:7">
      <c r="A125" s="5" t="s">
        <v>4</v>
      </c>
      <c r="B125" s="208" t="s">
        <v>223</v>
      </c>
      <c r="C125" s="193">
        <v>2023303310</v>
      </c>
      <c r="D125" s="66" t="s">
        <v>224</v>
      </c>
      <c r="E125" s="25" t="s">
        <v>225</v>
      </c>
      <c r="F125" s="25" t="s">
        <v>66</v>
      </c>
      <c r="G125" s="209">
        <v>8</v>
      </c>
    </row>
    <row r="126" spans="1:7">
      <c r="A126" s="9"/>
      <c r="B126" s="210"/>
      <c r="C126" s="194"/>
      <c r="D126" s="195"/>
      <c r="E126" s="25" t="s">
        <v>226</v>
      </c>
      <c r="F126" s="25" t="s">
        <v>66</v>
      </c>
      <c r="G126" s="211"/>
    </row>
    <row r="127" spans="1:7">
      <c r="A127" s="9"/>
      <c r="B127" s="210"/>
      <c r="C127" s="194"/>
      <c r="D127" s="195"/>
      <c r="E127" s="25" t="s">
        <v>227</v>
      </c>
      <c r="F127" s="25" t="s">
        <v>66</v>
      </c>
      <c r="G127" s="211"/>
    </row>
    <row r="128" spans="1:7">
      <c r="A128" s="9"/>
      <c r="B128" s="210"/>
      <c r="C128" s="197"/>
      <c r="D128" s="192"/>
      <c r="E128" s="25" t="s">
        <v>228</v>
      </c>
      <c r="F128" s="25" t="s">
        <v>66</v>
      </c>
      <c r="G128" s="212"/>
    </row>
    <row r="129" spans="1:7">
      <c r="A129" s="9"/>
      <c r="B129" s="210"/>
      <c r="C129" s="213">
        <v>2023303329</v>
      </c>
      <c r="D129" s="209" t="s">
        <v>229</v>
      </c>
      <c r="E129" s="25" t="s">
        <v>225</v>
      </c>
      <c r="F129" s="214" t="s">
        <v>66</v>
      </c>
      <c r="G129" s="209">
        <v>8</v>
      </c>
    </row>
    <row r="130" spans="1:7">
      <c r="A130" s="9"/>
      <c r="B130" s="210"/>
      <c r="C130" s="215"/>
      <c r="D130" s="211"/>
      <c r="E130" s="25" t="s">
        <v>226</v>
      </c>
      <c r="F130" s="214" t="s">
        <v>66</v>
      </c>
      <c r="G130" s="211"/>
    </row>
    <row r="131" spans="1:7">
      <c r="A131" s="9"/>
      <c r="B131" s="210"/>
      <c r="C131" s="215"/>
      <c r="D131" s="211"/>
      <c r="E131" s="25" t="s">
        <v>227</v>
      </c>
      <c r="F131" s="214" t="s">
        <v>66</v>
      </c>
      <c r="G131" s="211"/>
    </row>
    <row r="132" spans="1:7">
      <c r="A132" s="9"/>
      <c r="B132" s="210"/>
      <c r="C132" s="21"/>
      <c r="D132" s="212"/>
      <c r="E132" s="25" t="s">
        <v>228</v>
      </c>
      <c r="F132" s="214" t="s">
        <v>66</v>
      </c>
      <c r="G132" s="212"/>
    </row>
    <row r="133" spans="1:7">
      <c r="A133" s="9"/>
      <c r="B133" s="210"/>
      <c r="C133" s="209">
        <v>2023303331</v>
      </c>
      <c r="D133" s="209" t="s">
        <v>230</v>
      </c>
      <c r="E133" s="25" t="s">
        <v>225</v>
      </c>
      <c r="F133" s="25" t="s">
        <v>66</v>
      </c>
      <c r="G133" s="209">
        <v>10</v>
      </c>
    </row>
    <row r="134" spans="1:7">
      <c r="A134" s="9"/>
      <c r="B134" s="210"/>
      <c r="C134" s="211"/>
      <c r="D134" s="211"/>
      <c r="E134" s="25" t="s">
        <v>226</v>
      </c>
      <c r="F134" s="25" t="s">
        <v>66</v>
      </c>
      <c r="G134" s="211"/>
    </row>
    <row r="135" spans="1:7">
      <c r="A135" s="9"/>
      <c r="B135" s="210"/>
      <c r="C135" s="211"/>
      <c r="D135" s="211"/>
      <c r="E135" s="25" t="s">
        <v>227</v>
      </c>
      <c r="F135" s="25" t="s">
        <v>66</v>
      </c>
      <c r="G135" s="211"/>
    </row>
    <row r="136" spans="1:7">
      <c r="A136" s="9"/>
      <c r="B136" s="210"/>
      <c r="C136" s="211"/>
      <c r="D136" s="211"/>
      <c r="E136" s="25" t="s">
        <v>228</v>
      </c>
      <c r="F136" s="25" t="s">
        <v>66</v>
      </c>
      <c r="G136" s="211"/>
    </row>
    <row r="137" spans="1:7">
      <c r="A137" s="216"/>
      <c r="B137" s="210"/>
      <c r="C137" s="212"/>
      <c r="D137" s="212"/>
      <c r="E137" s="25" t="s">
        <v>231</v>
      </c>
      <c r="F137" s="25" t="s">
        <v>62</v>
      </c>
      <c r="G137" s="212"/>
    </row>
    <row r="138" spans="1:7">
      <c r="A138" s="216"/>
      <c r="B138" s="210"/>
      <c r="C138" s="25">
        <v>2023303330</v>
      </c>
      <c r="D138" s="25" t="s">
        <v>232</v>
      </c>
      <c r="E138" s="25" t="s">
        <v>233</v>
      </c>
      <c r="F138" s="25" t="s">
        <v>71</v>
      </c>
      <c r="G138" s="25">
        <v>2</v>
      </c>
    </row>
    <row r="139" spans="1:7">
      <c r="A139" s="216"/>
      <c r="B139" s="210"/>
      <c r="C139" s="209">
        <v>2023303302</v>
      </c>
      <c r="D139" s="209" t="s">
        <v>234</v>
      </c>
      <c r="E139" s="25" t="s">
        <v>226</v>
      </c>
      <c r="F139" s="25" t="s">
        <v>76</v>
      </c>
      <c r="G139" s="209">
        <v>4</v>
      </c>
    </row>
    <row r="140" spans="1:7">
      <c r="A140" s="216"/>
      <c r="B140" s="210"/>
      <c r="C140" s="212"/>
      <c r="D140" s="212"/>
      <c r="E140" s="25" t="s">
        <v>227</v>
      </c>
      <c r="F140" s="25" t="s">
        <v>76</v>
      </c>
      <c r="G140" s="212"/>
    </row>
    <row r="141" spans="1:7">
      <c r="A141" s="216"/>
      <c r="B141" s="210"/>
      <c r="C141" s="209">
        <v>2023303304</v>
      </c>
      <c r="D141" s="209" t="s">
        <v>235</v>
      </c>
      <c r="E141" s="25" t="s">
        <v>226</v>
      </c>
      <c r="F141" s="25" t="s">
        <v>76</v>
      </c>
      <c r="G141" s="209">
        <v>4</v>
      </c>
    </row>
    <row r="142" spans="1:7">
      <c r="A142" s="216"/>
      <c r="B142" s="217"/>
      <c r="C142" s="212"/>
      <c r="D142" s="212"/>
      <c r="E142" s="25" t="s">
        <v>227</v>
      </c>
      <c r="F142" s="25" t="s">
        <v>76</v>
      </c>
      <c r="G142" s="212"/>
    </row>
    <row r="143" spans="1:7">
      <c r="A143" s="216"/>
      <c r="B143" s="208" t="s">
        <v>236</v>
      </c>
      <c r="C143" s="209">
        <v>2024293232</v>
      </c>
      <c r="D143" s="209" t="s">
        <v>237</v>
      </c>
      <c r="E143" s="25" t="s">
        <v>33</v>
      </c>
      <c r="F143" s="25" t="s">
        <v>66</v>
      </c>
      <c r="G143" s="209">
        <v>5</v>
      </c>
    </row>
    <row r="144" spans="1:7">
      <c r="A144" s="216"/>
      <c r="B144" s="217"/>
      <c r="C144" s="212"/>
      <c r="D144" s="212"/>
      <c r="E144" s="25" t="s">
        <v>238</v>
      </c>
      <c r="F144" s="25" t="s">
        <v>97</v>
      </c>
      <c r="G144" s="212"/>
    </row>
    <row r="145" spans="1:7">
      <c r="A145" s="216"/>
      <c r="B145" s="218" t="s">
        <v>239</v>
      </c>
      <c r="C145" s="25">
        <v>2023293225</v>
      </c>
      <c r="D145" s="25" t="s">
        <v>240</v>
      </c>
      <c r="E145" s="25" t="s">
        <v>96</v>
      </c>
      <c r="F145" s="25" t="s">
        <v>182</v>
      </c>
      <c r="G145" s="25">
        <v>3</v>
      </c>
    </row>
    <row r="146" spans="1:7">
      <c r="A146" s="216"/>
      <c r="B146" s="208" t="s">
        <v>241</v>
      </c>
      <c r="C146" s="209">
        <v>2023233101</v>
      </c>
      <c r="D146" s="209" t="s">
        <v>242</v>
      </c>
      <c r="E146" s="25" t="s">
        <v>243</v>
      </c>
      <c r="F146" s="25" t="s">
        <v>76</v>
      </c>
      <c r="G146" s="209">
        <v>4</v>
      </c>
    </row>
    <row r="147" spans="1:7">
      <c r="A147" s="216"/>
      <c r="B147" s="217"/>
      <c r="C147" s="212"/>
      <c r="D147" s="212"/>
      <c r="E147" s="25" t="s">
        <v>244</v>
      </c>
      <c r="F147" s="25" t="s">
        <v>62</v>
      </c>
      <c r="G147" s="212"/>
    </row>
    <row r="148" spans="1:7">
      <c r="A148" s="216"/>
      <c r="B148" s="208" t="s">
        <v>38</v>
      </c>
      <c r="C148" s="219">
        <v>2024233105</v>
      </c>
      <c r="D148" s="220" t="s">
        <v>245</v>
      </c>
      <c r="E148" s="221" t="s">
        <v>246</v>
      </c>
      <c r="F148" s="221" t="s">
        <v>66</v>
      </c>
      <c r="G148" s="221">
        <v>4</v>
      </c>
    </row>
    <row r="149" spans="1:7">
      <c r="A149" s="216"/>
      <c r="B149" s="210"/>
      <c r="C149" s="222"/>
      <c r="D149" s="223"/>
      <c r="E149" s="27" t="s">
        <v>247</v>
      </c>
      <c r="F149" s="27" t="s">
        <v>66</v>
      </c>
      <c r="G149" s="27"/>
    </row>
    <row r="150" spans="1:7">
      <c r="A150" s="216"/>
      <c r="B150" s="210"/>
      <c r="C150" s="224">
        <v>2024233122</v>
      </c>
      <c r="D150" s="225" t="s">
        <v>248</v>
      </c>
      <c r="E150" s="27" t="s">
        <v>246</v>
      </c>
      <c r="F150" s="27" t="s">
        <v>66</v>
      </c>
      <c r="G150" s="27">
        <v>4</v>
      </c>
    </row>
    <row r="151" spans="1:7">
      <c r="A151" s="216"/>
      <c r="B151" s="210"/>
      <c r="C151" s="222"/>
      <c r="D151" s="223"/>
      <c r="E151" s="27" t="s">
        <v>247</v>
      </c>
      <c r="F151" s="27" t="s">
        <v>66</v>
      </c>
      <c r="G151" s="27"/>
    </row>
    <row r="152" spans="1:7">
      <c r="A152" s="216"/>
      <c r="B152" s="210"/>
      <c r="C152" s="224">
        <v>2024233123</v>
      </c>
      <c r="D152" s="225" t="s">
        <v>249</v>
      </c>
      <c r="E152" s="27" t="s">
        <v>246</v>
      </c>
      <c r="F152" s="27" t="s">
        <v>66</v>
      </c>
      <c r="G152" s="27">
        <v>4</v>
      </c>
    </row>
    <row r="153" spans="1:7">
      <c r="A153" s="216"/>
      <c r="B153" s="210"/>
      <c r="C153" s="226"/>
      <c r="D153" s="227"/>
      <c r="E153" s="228" t="s">
        <v>247</v>
      </c>
      <c r="F153" s="228" t="s">
        <v>66</v>
      </c>
      <c r="G153" s="228"/>
    </row>
    <row r="154" spans="1:7">
      <c r="A154" s="216"/>
      <c r="B154" s="210"/>
      <c r="C154" s="25">
        <v>2024233129</v>
      </c>
      <c r="D154" s="25" t="s">
        <v>250</v>
      </c>
      <c r="E154" s="25" t="s">
        <v>44</v>
      </c>
      <c r="F154" s="25" t="s">
        <v>85</v>
      </c>
      <c r="G154" s="25">
        <v>2</v>
      </c>
    </row>
    <row r="155" spans="1:7">
      <c r="A155" s="216"/>
      <c r="B155" s="217"/>
      <c r="C155" s="25">
        <v>2024233128</v>
      </c>
      <c r="D155" s="25" t="s">
        <v>251</v>
      </c>
      <c r="E155" s="25" t="s">
        <v>44</v>
      </c>
      <c r="F155" s="25" t="s">
        <v>85</v>
      </c>
      <c r="G155" s="25">
        <v>2</v>
      </c>
    </row>
    <row r="156" spans="1:7">
      <c r="A156" s="223"/>
      <c r="B156" s="218" t="s">
        <v>252</v>
      </c>
      <c r="C156" s="25">
        <v>2023303202</v>
      </c>
      <c r="D156" s="25" t="s">
        <v>253</v>
      </c>
      <c r="E156" s="25" t="s">
        <v>231</v>
      </c>
      <c r="F156" s="25" t="s">
        <v>62</v>
      </c>
      <c r="G156" s="25">
        <v>2</v>
      </c>
    </row>
    <row r="157" spans="1:7">
      <c r="A157" s="229" t="s">
        <v>5</v>
      </c>
      <c r="B157" s="230" t="s">
        <v>254</v>
      </c>
      <c r="C157" s="199" t="s">
        <v>255</v>
      </c>
      <c r="D157" s="57" t="s">
        <v>256</v>
      </c>
      <c r="E157" s="27" t="s">
        <v>257</v>
      </c>
      <c r="F157" s="27" t="s">
        <v>66</v>
      </c>
      <c r="G157" s="57">
        <v>4</v>
      </c>
    </row>
    <row r="158" spans="1:7">
      <c r="A158" s="229"/>
      <c r="B158" s="231"/>
      <c r="C158" s="199"/>
      <c r="D158" s="57"/>
      <c r="E158" s="27" t="s">
        <v>258</v>
      </c>
      <c r="F158" s="27" t="s">
        <v>66</v>
      </c>
      <c r="G158" s="57"/>
    </row>
    <row r="159" spans="1:7">
      <c r="A159" s="229"/>
      <c r="B159" s="230" t="s">
        <v>52</v>
      </c>
      <c r="C159" s="199">
        <v>2025213411</v>
      </c>
      <c r="D159" s="57" t="s">
        <v>259</v>
      </c>
      <c r="E159" s="27" t="s">
        <v>75</v>
      </c>
      <c r="F159" s="27" t="s">
        <v>85</v>
      </c>
      <c r="G159" s="57">
        <v>2</v>
      </c>
    </row>
    <row r="160" spans="1:7">
      <c r="A160" s="229"/>
      <c r="B160" s="232"/>
      <c r="C160" s="199">
        <v>2025213434</v>
      </c>
      <c r="D160" s="57" t="s">
        <v>260</v>
      </c>
      <c r="E160" s="27" t="s">
        <v>75</v>
      </c>
      <c r="F160" s="27" t="s">
        <v>85</v>
      </c>
      <c r="G160" s="57">
        <v>2</v>
      </c>
    </row>
    <row r="161" spans="1:7">
      <c r="A161" s="229"/>
      <c r="B161" s="232"/>
      <c r="C161" s="199">
        <v>2025213439</v>
      </c>
      <c r="D161" s="57" t="s">
        <v>261</v>
      </c>
      <c r="E161" s="27" t="s">
        <v>54</v>
      </c>
      <c r="F161" s="27" t="s">
        <v>76</v>
      </c>
      <c r="G161" s="57">
        <v>2</v>
      </c>
    </row>
    <row r="162" spans="1:7">
      <c r="A162" s="229"/>
      <c r="B162" s="231"/>
      <c r="C162" s="199">
        <v>2025213438</v>
      </c>
      <c r="D162" s="57" t="s">
        <v>262</v>
      </c>
      <c r="E162" s="27" t="s">
        <v>80</v>
      </c>
      <c r="F162" s="27" t="s">
        <v>62</v>
      </c>
      <c r="G162" s="57">
        <v>2</v>
      </c>
    </row>
    <row r="163" spans="1:7">
      <c r="A163" s="229"/>
      <c r="B163" s="14" t="s">
        <v>263</v>
      </c>
      <c r="C163" s="57"/>
      <c r="D163" s="57" t="s">
        <v>264</v>
      </c>
      <c r="E163" s="27" t="s">
        <v>54</v>
      </c>
      <c r="F163" s="27" t="s">
        <v>76</v>
      </c>
      <c r="G163" s="57">
        <v>6</v>
      </c>
    </row>
    <row r="164" spans="1:7">
      <c r="A164" s="229"/>
      <c r="B164" s="14"/>
      <c r="C164" s="57"/>
      <c r="D164" s="57"/>
      <c r="E164" s="27" t="s">
        <v>265</v>
      </c>
      <c r="F164" s="27" t="s">
        <v>76</v>
      </c>
      <c r="G164" s="57"/>
    </row>
    <row r="165" spans="1:7">
      <c r="A165" s="229"/>
      <c r="B165" s="14"/>
      <c r="C165" s="57"/>
      <c r="D165" s="57"/>
      <c r="E165" s="27" t="s">
        <v>266</v>
      </c>
      <c r="F165" s="27" t="s">
        <v>76</v>
      </c>
      <c r="G165" s="57"/>
    </row>
    <row r="166" spans="1:7">
      <c r="A166" s="229"/>
      <c r="B166" s="57" t="s">
        <v>267</v>
      </c>
      <c r="C166" s="14">
        <v>2023213516</v>
      </c>
      <c r="D166" s="57" t="s">
        <v>268</v>
      </c>
      <c r="E166" s="27" t="s">
        <v>269</v>
      </c>
      <c r="F166" s="27" t="s">
        <v>62</v>
      </c>
      <c r="G166" s="57">
        <v>2</v>
      </c>
    </row>
    <row r="167" spans="1:7">
      <c r="A167" s="229"/>
      <c r="B167" s="57" t="s">
        <v>267</v>
      </c>
      <c r="C167" s="57" t="s">
        <v>270</v>
      </c>
      <c r="D167" s="57" t="s">
        <v>271</v>
      </c>
      <c r="E167" s="27" t="s">
        <v>272</v>
      </c>
      <c r="F167" s="27" t="s">
        <v>66</v>
      </c>
      <c r="G167" s="57">
        <v>4</v>
      </c>
    </row>
    <row r="168" spans="1:7">
      <c r="A168" s="229"/>
      <c r="B168" s="57"/>
      <c r="C168" s="57"/>
      <c r="D168" s="57"/>
      <c r="E168" s="27" t="s">
        <v>273</v>
      </c>
      <c r="F168" s="27" t="s">
        <v>66</v>
      </c>
      <c r="G168" s="57"/>
    </row>
    <row r="169" spans="1:7">
      <c r="A169" s="229"/>
      <c r="B169" s="57" t="s">
        <v>267</v>
      </c>
      <c r="C169" s="57" t="s">
        <v>274</v>
      </c>
      <c r="D169" s="57" t="s">
        <v>275</v>
      </c>
      <c r="E169" s="27" t="s">
        <v>272</v>
      </c>
      <c r="F169" s="27" t="s">
        <v>66</v>
      </c>
      <c r="G169" s="57">
        <v>4</v>
      </c>
    </row>
    <row r="170" spans="1:7">
      <c r="A170" s="229"/>
      <c r="B170" s="57"/>
      <c r="C170" s="57"/>
      <c r="D170" s="57"/>
      <c r="E170" s="27" t="s">
        <v>273</v>
      </c>
      <c r="F170" s="27" t="s">
        <v>66</v>
      </c>
      <c r="G170" s="57"/>
    </row>
    <row r="171" spans="1:7">
      <c r="A171" s="229"/>
      <c r="B171" s="57" t="s">
        <v>276</v>
      </c>
      <c r="C171" s="14">
        <v>2023213417</v>
      </c>
      <c r="D171" s="57" t="s">
        <v>277</v>
      </c>
      <c r="E171" s="27" t="s">
        <v>82</v>
      </c>
      <c r="F171" s="27" t="s">
        <v>85</v>
      </c>
      <c r="G171" s="57">
        <v>2</v>
      </c>
    </row>
    <row r="172" spans="1:7">
      <c r="A172" s="229"/>
      <c r="B172" s="57" t="s">
        <v>278</v>
      </c>
      <c r="C172" s="233">
        <v>2024213601</v>
      </c>
      <c r="D172" s="57" t="s">
        <v>279</v>
      </c>
      <c r="E172" s="27" t="s">
        <v>280</v>
      </c>
      <c r="F172" s="27" t="s">
        <v>66</v>
      </c>
      <c r="G172" s="57">
        <v>4</v>
      </c>
    </row>
    <row r="173" spans="1:7">
      <c r="A173" s="229"/>
      <c r="B173" s="57"/>
      <c r="C173" s="233"/>
      <c r="D173" s="57"/>
      <c r="E173" s="27" t="s">
        <v>273</v>
      </c>
      <c r="F173" s="27" t="s">
        <v>66</v>
      </c>
      <c r="G173" s="57"/>
    </row>
    <row r="174" spans="1:7">
      <c r="A174" s="229"/>
      <c r="B174" s="57" t="s">
        <v>278</v>
      </c>
      <c r="C174" s="233">
        <v>2024213604</v>
      </c>
      <c r="D174" s="57" t="s">
        <v>281</v>
      </c>
      <c r="E174" s="27" t="s">
        <v>280</v>
      </c>
      <c r="F174" s="27" t="s">
        <v>66</v>
      </c>
      <c r="G174" s="27">
        <v>4</v>
      </c>
    </row>
    <row r="175" spans="1:7">
      <c r="A175" s="229"/>
      <c r="B175" s="57"/>
      <c r="C175" s="233"/>
      <c r="D175" s="57"/>
      <c r="E175" s="27" t="s">
        <v>273</v>
      </c>
      <c r="F175" s="27" t="s">
        <v>66</v>
      </c>
      <c r="G175" s="27"/>
    </row>
    <row r="176" spans="1:7">
      <c r="A176" s="229"/>
      <c r="B176" s="57" t="s">
        <v>278</v>
      </c>
      <c r="C176" s="233">
        <v>2024213606</v>
      </c>
      <c r="D176" s="57" t="s">
        <v>282</v>
      </c>
      <c r="E176" s="27" t="s">
        <v>280</v>
      </c>
      <c r="F176" s="27" t="s">
        <v>66</v>
      </c>
      <c r="G176" s="57">
        <v>4</v>
      </c>
    </row>
    <row r="177" spans="1:7">
      <c r="A177" s="229"/>
      <c r="B177" s="57"/>
      <c r="C177" s="233"/>
      <c r="D177" s="57"/>
      <c r="E177" s="27" t="s">
        <v>273</v>
      </c>
      <c r="F177" s="27" t="s">
        <v>66</v>
      </c>
      <c r="G177" s="57"/>
    </row>
    <row r="178" spans="1:7">
      <c r="A178" s="229"/>
      <c r="B178" s="57" t="s">
        <v>278</v>
      </c>
      <c r="C178" s="233">
        <v>2024213620</v>
      </c>
      <c r="D178" s="57" t="s">
        <v>283</v>
      </c>
      <c r="E178" s="27" t="s">
        <v>280</v>
      </c>
      <c r="F178" s="27" t="s">
        <v>66</v>
      </c>
      <c r="G178" s="27">
        <v>4</v>
      </c>
    </row>
    <row r="179" spans="1:7">
      <c r="A179" s="229"/>
      <c r="B179" s="57"/>
      <c r="C179" s="233"/>
      <c r="D179" s="57"/>
      <c r="E179" s="27" t="s">
        <v>273</v>
      </c>
      <c r="F179" s="27" t="s">
        <v>66</v>
      </c>
      <c r="G179" s="27"/>
    </row>
    <row r="180" spans="1:7">
      <c r="A180" s="76" t="s">
        <v>6</v>
      </c>
      <c r="B180" s="234" t="s">
        <v>284</v>
      </c>
      <c r="C180" s="234">
        <v>2022243210</v>
      </c>
      <c r="D180" s="234" t="s">
        <v>285</v>
      </c>
      <c r="E180" s="234" t="s">
        <v>286</v>
      </c>
      <c r="F180" s="234" t="s">
        <v>66</v>
      </c>
      <c r="G180" s="234">
        <v>2</v>
      </c>
    </row>
    <row r="181" spans="1:7">
      <c r="B181" s="234" t="s">
        <v>284</v>
      </c>
      <c r="C181" s="234">
        <v>2022243230</v>
      </c>
      <c r="D181" s="234" t="s">
        <v>287</v>
      </c>
      <c r="E181" s="234" t="s">
        <v>286</v>
      </c>
      <c r="F181" s="234" t="s">
        <v>66</v>
      </c>
      <c r="G181" s="234">
        <v>2</v>
      </c>
    </row>
    <row r="182" spans="1:7">
      <c r="B182" s="234" t="s">
        <v>284</v>
      </c>
      <c r="C182" s="234">
        <v>2022243201</v>
      </c>
      <c r="D182" s="234" t="s">
        <v>288</v>
      </c>
      <c r="E182" s="234" t="s">
        <v>289</v>
      </c>
      <c r="F182" s="234" t="s">
        <v>62</v>
      </c>
      <c r="G182" s="234">
        <v>2</v>
      </c>
    </row>
    <row r="183" spans="1:7">
      <c r="B183" s="234" t="s">
        <v>290</v>
      </c>
      <c r="C183" s="234">
        <v>2022243331</v>
      </c>
      <c r="D183" s="234" t="s">
        <v>291</v>
      </c>
      <c r="E183" s="234" t="s">
        <v>292</v>
      </c>
      <c r="F183" s="234" t="s">
        <v>85</v>
      </c>
      <c r="G183" s="234">
        <v>2</v>
      </c>
    </row>
    <row r="184" spans="1:7">
      <c r="B184" s="234" t="s">
        <v>290</v>
      </c>
      <c r="C184" s="234">
        <v>2022243330</v>
      </c>
      <c r="D184" s="234" t="s">
        <v>293</v>
      </c>
      <c r="E184" s="234" t="s">
        <v>294</v>
      </c>
      <c r="F184" s="234" t="s">
        <v>85</v>
      </c>
      <c r="G184" s="234">
        <v>6</v>
      </c>
    </row>
    <row r="185" spans="1:7">
      <c r="B185" s="234" t="s">
        <v>290</v>
      </c>
      <c r="C185" s="234">
        <v>2022243330</v>
      </c>
      <c r="D185" s="234" t="s">
        <v>293</v>
      </c>
      <c r="E185" s="234" t="s">
        <v>295</v>
      </c>
      <c r="F185" s="234" t="s">
        <v>71</v>
      </c>
      <c r="G185" s="234"/>
    </row>
    <row r="186" spans="1:7">
      <c r="B186" s="234" t="s">
        <v>290</v>
      </c>
      <c r="C186" s="234">
        <v>2022243330</v>
      </c>
      <c r="D186" s="234" t="s">
        <v>293</v>
      </c>
      <c r="E186" s="234" t="s">
        <v>294</v>
      </c>
      <c r="F186" s="234" t="s">
        <v>76</v>
      </c>
      <c r="G186" s="234"/>
    </row>
    <row r="187" ht="18.75" customHeight="1" spans="1:7">
      <c r="B187" s="234" t="s">
        <v>290</v>
      </c>
      <c r="C187" s="234">
        <v>2022253119</v>
      </c>
      <c r="D187" s="234" t="s">
        <v>296</v>
      </c>
      <c r="E187" s="234" t="s">
        <v>297</v>
      </c>
      <c r="F187" s="234" t="s">
        <v>85</v>
      </c>
      <c r="G187" s="234">
        <v>2</v>
      </c>
    </row>
    <row r="188" ht="18.75" customHeight="1" spans="1:7">
      <c r="B188" s="234" t="s">
        <v>290</v>
      </c>
      <c r="C188" s="234">
        <v>2022243332</v>
      </c>
      <c r="D188" s="234" t="s">
        <v>298</v>
      </c>
      <c r="E188" s="234" t="s">
        <v>294</v>
      </c>
      <c r="F188" s="234" t="s">
        <v>76</v>
      </c>
      <c r="G188" s="234">
        <v>2</v>
      </c>
    </row>
    <row r="189" ht="18.75" customHeight="1" spans="1:7">
      <c r="B189" s="234" t="s">
        <v>290</v>
      </c>
      <c r="C189" s="234">
        <v>2022253111</v>
      </c>
      <c r="D189" s="234" t="s">
        <v>299</v>
      </c>
      <c r="E189" s="234" t="s">
        <v>297</v>
      </c>
      <c r="F189" s="234" t="s">
        <v>66</v>
      </c>
      <c r="G189" s="234">
        <v>2</v>
      </c>
    </row>
    <row r="190" ht="18.75" customHeight="1" spans="1:7">
      <c r="B190" s="234" t="s">
        <v>300</v>
      </c>
      <c r="C190" s="234">
        <v>2022253307</v>
      </c>
      <c r="D190" s="234" t="s">
        <v>301</v>
      </c>
      <c r="E190" s="234" t="s">
        <v>302</v>
      </c>
      <c r="F190" s="234" t="s">
        <v>71</v>
      </c>
      <c r="G190" s="234">
        <v>8</v>
      </c>
    </row>
    <row r="191" ht="18.75" customHeight="1" spans="1:7">
      <c r="B191" s="234" t="s">
        <v>300</v>
      </c>
      <c r="C191" s="234">
        <v>2022253307</v>
      </c>
      <c r="D191" s="234" t="s">
        <v>301</v>
      </c>
      <c r="E191" s="234" t="s">
        <v>302</v>
      </c>
      <c r="F191" s="234" t="s">
        <v>62</v>
      </c>
      <c r="G191" s="234"/>
    </row>
    <row r="192" ht="18.75" customHeight="1" spans="1:7">
      <c r="B192" s="234" t="s">
        <v>300</v>
      </c>
      <c r="C192" s="234">
        <v>2022253307</v>
      </c>
      <c r="D192" s="234" t="s">
        <v>301</v>
      </c>
      <c r="E192" s="234" t="s">
        <v>303</v>
      </c>
      <c r="F192" s="234" t="s">
        <v>85</v>
      </c>
      <c r="G192" s="234"/>
    </row>
    <row r="193" ht="18.75" customHeight="1" spans="2:7">
      <c r="B193" s="234" t="s">
        <v>300</v>
      </c>
      <c r="C193" s="234">
        <v>2022253307</v>
      </c>
      <c r="D193" s="234" t="s">
        <v>301</v>
      </c>
      <c r="E193" s="234" t="s">
        <v>303</v>
      </c>
      <c r="F193" s="234" t="s">
        <v>76</v>
      </c>
      <c r="G193" s="234"/>
    </row>
    <row r="194" ht="18.75" customHeight="1" spans="2:7">
      <c r="B194" s="234" t="s">
        <v>304</v>
      </c>
      <c r="C194" s="234">
        <v>2023243120</v>
      </c>
      <c r="D194" s="234" t="s">
        <v>305</v>
      </c>
      <c r="E194" s="234" t="s">
        <v>306</v>
      </c>
      <c r="F194" s="234" t="s">
        <v>85</v>
      </c>
      <c r="G194" s="234">
        <v>12</v>
      </c>
    </row>
    <row r="195" ht="18.75" customHeight="1" spans="2:7">
      <c r="B195" s="234" t="s">
        <v>304</v>
      </c>
      <c r="C195" s="234">
        <v>2023243120</v>
      </c>
      <c r="D195" s="234" t="s">
        <v>305</v>
      </c>
      <c r="E195" s="234" t="s">
        <v>307</v>
      </c>
      <c r="F195" s="234" t="s">
        <v>85</v>
      </c>
      <c r="G195" s="234"/>
    </row>
    <row r="196" ht="18.75" customHeight="1" spans="2:7">
      <c r="B196" s="234" t="s">
        <v>304</v>
      </c>
      <c r="C196" s="234">
        <v>2023243120</v>
      </c>
      <c r="D196" s="234" t="s">
        <v>305</v>
      </c>
      <c r="E196" s="234" t="s">
        <v>308</v>
      </c>
      <c r="F196" s="234" t="s">
        <v>71</v>
      </c>
      <c r="G196" s="234"/>
    </row>
    <row r="197" ht="18.75" customHeight="1" spans="2:7">
      <c r="B197" s="234" t="s">
        <v>304</v>
      </c>
      <c r="C197" s="234">
        <v>2023243120</v>
      </c>
      <c r="D197" s="234" t="s">
        <v>305</v>
      </c>
      <c r="E197" s="234" t="s">
        <v>309</v>
      </c>
      <c r="F197" s="234" t="s">
        <v>76</v>
      </c>
      <c r="G197" s="234"/>
    </row>
    <row r="198" ht="18.75" customHeight="1" spans="2:7">
      <c r="B198" s="234" t="s">
        <v>304</v>
      </c>
      <c r="C198" s="234">
        <v>2023243120</v>
      </c>
      <c r="D198" s="234" t="s">
        <v>305</v>
      </c>
      <c r="E198" s="234" t="s">
        <v>310</v>
      </c>
      <c r="F198" s="234" t="s">
        <v>62</v>
      </c>
      <c r="G198" s="234"/>
    </row>
    <row r="199" ht="18.75" customHeight="1" spans="2:7">
      <c r="B199" s="234" t="s">
        <v>304</v>
      </c>
      <c r="C199" s="234">
        <v>2023243120</v>
      </c>
      <c r="D199" s="234" t="s">
        <v>305</v>
      </c>
      <c r="E199" s="234" t="s">
        <v>311</v>
      </c>
      <c r="F199" s="234" t="s">
        <v>62</v>
      </c>
      <c r="G199" s="234"/>
    </row>
    <row r="200" ht="18.75" customHeight="1" spans="2:7">
      <c r="B200" s="234" t="s">
        <v>304</v>
      </c>
      <c r="C200" s="234">
        <v>2023243109</v>
      </c>
      <c r="D200" s="234" t="s">
        <v>312</v>
      </c>
      <c r="E200" s="234" t="s">
        <v>313</v>
      </c>
      <c r="F200" s="234" t="s">
        <v>66</v>
      </c>
      <c r="G200" s="234">
        <v>6</v>
      </c>
    </row>
    <row r="201" ht="18.75" customHeight="1" spans="2:7">
      <c r="B201" s="234" t="s">
        <v>304</v>
      </c>
      <c r="C201" s="234">
        <v>2023243109</v>
      </c>
      <c r="D201" s="234" t="s">
        <v>312</v>
      </c>
      <c r="E201" s="234" t="s">
        <v>306</v>
      </c>
      <c r="F201" s="234" t="s">
        <v>85</v>
      </c>
      <c r="G201" s="234"/>
    </row>
    <row r="202" ht="18.75" customHeight="1" spans="2:7">
      <c r="B202" s="234" t="s">
        <v>304</v>
      </c>
      <c r="C202" s="234">
        <v>2023243109</v>
      </c>
      <c r="D202" s="234" t="s">
        <v>312</v>
      </c>
      <c r="E202" s="234" t="s">
        <v>307</v>
      </c>
      <c r="F202" s="234" t="s">
        <v>85</v>
      </c>
      <c r="G202" s="234"/>
    </row>
    <row r="203" ht="18.75" customHeight="1" spans="2:7">
      <c r="B203" s="234" t="s">
        <v>304</v>
      </c>
      <c r="C203" s="234">
        <v>2023243722</v>
      </c>
      <c r="D203" s="234" t="s">
        <v>314</v>
      </c>
      <c r="E203" s="234" t="s">
        <v>308</v>
      </c>
      <c r="F203" s="234" t="s">
        <v>71</v>
      </c>
      <c r="G203" s="234">
        <v>2</v>
      </c>
    </row>
    <row r="204" ht="18.75" customHeight="1" spans="2:7">
      <c r="B204" s="234" t="s">
        <v>304</v>
      </c>
      <c r="C204" s="234">
        <v>2023243111</v>
      </c>
      <c r="D204" s="234" t="s">
        <v>315</v>
      </c>
      <c r="E204" s="234" t="s">
        <v>310</v>
      </c>
      <c r="F204" s="234" t="s">
        <v>62</v>
      </c>
      <c r="G204" s="234">
        <v>4</v>
      </c>
    </row>
    <row r="205" ht="18.75" customHeight="1" spans="2:7">
      <c r="B205" s="234" t="s">
        <v>304</v>
      </c>
      <c r="C205" s="234">
        <v>2023243111</v>
      </c>
      <c r="D205" s="234" t="s">
        <v>315</v>
      </c>
      <c r="E205" s="234" t="s">
        <v>311</v>
      </c>
      <c r="F205" s="234" t="s">
        <v>62</v>
      </c>
      <c r="G205" s="234"/>
    </row>
    <row r="206" ht="18.75" customHeight="1" spans="2:7">
      <c r="B206" s="234" t="s">
        <v>316</v>
      </c>
      <c r="C206" s="234">
        <v>2023243302</v>
      </c>
      <c r="D206" s="234" t="s">
        <v>317</v>
      </c>
      <c r="E206" s="234" t="s">
        <v>313</v>
      </c>
      <c r="F206" s="234" t="s">
        <v>85</v>
      </c>
      <c r="G206" s="234">
        <v>4</v>
      </c>
    </row>
    <row r="207" ht="18.75" customHeight="1" spans="2:7">
      <c r="B207" s="234" t="s">
        <v>316</v>
      </c>
      <c r="C207" s="234">
        <v>2023243302</v>
      </c>
      <c r="D207" s="234" t="s">
        <v>317</v>
      </c>
      <c r="E207" s="234" t="s">
        <v>306</v>
      </c>
      <c r="F207" s="234" t="s">
        <v>85</v>
      </c>
      <c r="G207" s="234"/>
    </row>
    <row r="208" ht="18.75" customHeight="1" spans="2:7">
      <c r="B208" s="234" t="s">
        <v>318</v>
      </c>
      <c r="C208" s="234">
        <v>2023243402</v>
      </c>
      <c r="D208" s="234" t="s">
        <v>319</v>
      </c>
      <c r="E208" s="234" t="s">
        <v>320</v>
      </c>
      <c r="F208" s="234" t="s">
        <v>66</v>
      </c>
      <c r="G208" s="234">
        <v>14</v>
      </c>
    </row>
    <row r="209" ht="18.75" customHeight="1" spans="2:7">
      <c r="B209" s="234" t="s">
        <v>318</v>
      </c>
      <c r="C209" s="234">
        <v>2023243402</v>
      </c>
      <c r="D209" s="234" t="s">
        <v>319</v>
      </c>
      <c r="E209" s="234" t="s">
        <v>313</v>
      </c>
      <c r="F209" s="234" t="s">
        <v>85</v>
      </c>
      <c r="G209" s="234"/>
    </row>
    <row r="210" ht="18.75" customHeight="1" spans="2:7">
      <c r="B210" s="234" t="s">
        <v>318</v>
      </c>
      <c r="C210" s="234">
        <v>2023243402</v>
      </c>
      <c r="D210" s="234" t="s">
        <v>319</v>
      </c>
      <c r="E210" s="234" t="s">
        <v>306</v>
      </c>
      <c r="F210" s="234" t="s">
        <v>85</v>
      </c>
      <c r="G210" s="234"/>
    </row>
    <row r="211" ht="18.75" customHeight="1" spans="2:7">
      <c r="B211" s="234" t="s">
        <v>318</v>
      </c>
      <c r="C211" s="234">
        <v>2023243402</v>
      </c>
      <c r="D211" s="234" t="s">
        <v>319</v>
      </c>
      <c r="E211" s="234" t="s">
        <v>309</v>
      </c>
      <c r="F211" s="234" t="s">
        <v>71</v>
      </c>
      <c r="G211" s="234"/>
    </row>
    <row r="212" ht="18.75" customHeight="1" spans="2:7">
      <c r="B212" s="234" t="s">
        <v>318</v>
      </c>
      <c r="C212" s="234">
        <v>2023243402</v>
      </c>
      <c r="D212" s="234" t="s">
        <v>319</v>
      </c>
      <c r="E212" s="234" t="s">
        <v>321</v>
      </c>
      <c r="F212" s="234" t="s">
        <v>76</v>
      </c>
      <c r="G212" s="234"/>
    </row>
    <row r="213" ht="18.75" customHeight="1" spans="2:7">
      <c r="B213" s="234" t="s">
        <v>318</v>
      </c>
      <c r="C213" s="234">
        <v>2023243402</v>
      </c>
      <c r="D213" s="234" t="s">
        <v>319</v>
      </c>
      <c r="E213" s="234" t="s">
        <v>311</v>
      </c>
      <c r="F213" s="234" t="s">
        <v>76</v>
      </c>
      <c r="G213" s="234"/>
    </row>
    <row r="214" ht="18.75" customHeight="1" spans="2:7">
      <c r="B214" s="234" t="s">
        <v>318</v>
      </c>
      <c r="C214" s="234">
        <v>2023243402</v>
      </c>
      <c r="D214" s="234" t="s">
        <v>319</v>
      </c>
      <c r="E214" s="234" t="s">
        <v>322</v>
      </c>
      <c r="F214" s="234" t="s">
        <v>62</v>
      </c>
      <c r="G214" s="234"/>
    </row>
    <row r="215" ht="18.75" customHeight="1" spans="2:7">
      <c r="B215" s="234" t="s">
        <v>318</v>
      </c>
      <c r="C215" s="234">
        <v>2023243419</v>
      </c>
      <c r="D215" s="234" t="s">
        <v>323</v>
      </c>
      <c r="E215" s="234" t="s">
        <v>309</v>
      </c>
      <c r="F215" s="234" t="s">
        <v>71</v>
      </c>
      <c r="G215" s="235">
        <v>8</v>
      </c>
    </row>
    <row r="216" ht="18.75" customHeight="1" spans="2:7">
      <c r="B216" s="234" t="s">
        <v>318</v>
      </c>
      <c r="C216" s="234">
        <v>2023243419</v>
      </c>
      <c r="D216" s="234" t="s">
        <v>323</v>
      </c>
      <c r="E216" s="234" t="s">
        <v>321</v>
      </c>
      <c r="F216" s="234" t="s">
        <v>76</v>
      </c>
      <c r="G216" s="235"/>
    </row>
    <row r="217" ht="18.75" customHeight="1" spans="2:7">
      <c r="B217" s="234" t="s">
        <v>318</v>
      </c>
      <c r="C217" s="234">
        <v>2023243419</v>
      </c>
      <c r="D217" s="234" t="s">
        <v>323</v>
      </c>
      <c r="E217" s="234" t="s">
        <v>311</v>
      </c>
      <c r="F217" s="234" t="s">
        <v>76</v>
      </c>
      <c r="G217" s="235"/>
    </row>
    <row r="218" ht="18.75" customHeight="1" spans="2:7">
      <c r="B218" s="234" t="s">
        <v>318</v>
      </c>
      <c r="C218" s="234">
        <v>2023243419</v>
      </c>
      <c r="D218" s="234" t="s">
        <v>323</v>
      </c>
      <c r="E218" s="234" t="s">
        <v>322</v>
      </c>
      <c r="F218" s="234" t="s">
        <v>62</v>
      </c>
      <c r="G218" s="235"/>
    </row>
    <row r="219" ht="18.75" customHeight="1" spans="2:7">
      <c r="B219" s="234" t="s">
        <v>324</v>
      </c>
      <c r="C219" s="234">
        <v>2023243529</v>
      </c>
      <c r="D219" s="234" t="s">
        <v>325</v>
      </c>
      <c r="E219" s="234" t="s">
        <v>326</v>
      </c>
      <c r="F219" s="234" t="s">
        <v>66</v>
      </c>
      <c r="G219" s="234">
        <v>2</v>
      </c>
    </row>
    <row r="220" ht="18.75" customHeight="1" spans="2:7">
      <c r="B220" s="234" t="s">
        <v>324</v>
      </c>
      <c r="C220" s="234">
        <v>2023243510</v>
      </c>
      <c r="D220" s="234" t="s">
        <v>327</v>
      </c>
      <c r="E220" s="234" t="s">
        <v>328</v>
      </c>
      <c r="F220" s="234" t="s">
        <v>85</v>
      </c>
      <c r="G220" s="235">
        <v>6</v>
      </c>
    </row>
    <row r="221" ht="18.75" customHeight="1" spans="2:7">
      <c r="B221" s="234" t="s">
        <v>324</v>
      </c>
      <c r="C221" s="234">
        <v>2023243510</v>
      </c>
      <c r="D221" s="234" t="s">
        <v>327</v>
      </c>
      <c r="E221" s="234" t="s">
        <v>329</v>
      </c>
      <c r="F221" s="234" t="s">
        <v>76</v>
      </c>
      <c r="G221" s="235"/>
    </row>
    <row r="222" ht="18.75" customHeight="1" spans="2:7">
      <c r="B222" s="234" t="s">
        <v>324</v>
      </c>
      <c r="C222" s="234">
        <v>2023243510</v>
      </c>
      <c r="D222" s="234" t="s">
        <v>327</v>
      </c>
      <c r="E222" s="235" t="s">
        <v>330</v>
      </c>
      <c r="F222" s="235" t="s">
        <v>62</v>
      </c>
      <c r="G222" s="235"/>
    </row>
    <row r="223" ht="18.75" customHeight="1" spans="2:7">
      <c r="B223" s="234" t="s">
        <v>324</v>
      </c>
      <c r="C223" s="234">
        <v>2023243522</v>
      </c>
      <c r="D223" s="234" t="s">
        <v>331</v>
      </c>
      <c r="E223" s="235" t="s">
        <v>330</v>
      </c>
      <c r="F223" s="235" t="s">
        <v>62</v>
      </c>
      <c r="G223" s="235">
        <v>3</v>
      </c>
    </row>
    <row r="224" ht="18.75" customHeight="1" spans="2:7">
      <c r="B224" s="234" t="s">
        <v>324</v>
      </c>
      <c r="C224" s="234">
        <v>2023243522</v>
      </c>
      <c r="D224" s="234" t="s">
        <v>331</v>
      </c>
      <c r="E224" s="234" t="s">
        <v>332</v>
      </c>
      <c r="F224" s="234" t="s">
        <v>333</v>
      </c>
      <c r="G224" s="235"/>
    </row>
    <row r="225" ht="18.75" customHeight="1" spans="2:7">
      <c r="B225" s="234" t="s">
        <v>324</v>
      </c>
      <c r="C225" s="235">
        <v>2023243535</v>
      </c>
      <c r="D225" s="235" t="s">
        <v>334</v>
      </c>
      <c r="E225" s="235" t="s">
        <v>330</v>
      </c>
      <c r="F225" s="235" t="s">
        <v>62</v>
      </c>
      <c r="G225" s="235">
        <v>2</v>
      </c>
    </row>
    <row r="226" ht="18.75" customHeight="1" spans="2:7">
      <c r="B226" s="234" t="s">
        <v>335</v>
      </c>
      <c r="C226" s="234">
        <v>2023243623</v>
      </c>
      <c r="D226" s="234" t="s">
        <v>336</v>
      </c>
      <c r="E226" s="234" t="s">
        <v>337</v>
      </c>
      <c r="F226" s="234" t="s">
        <v>76</v>
      </c>
      <c r="G226" s="234">
        <v>2</v>
      </c>
    </row>
    <row r="227" ht="18.75" customHeight="1" spans="2:7">
      <c r="B227" s="234" t="s">
        <v>335</v>
      </c>
      <c r="C227" s="234">
        <v>2023243620</v>
      </c>
      <c r="D227" s="234" t="s">
        <v>338</v>
      </c>
      <c r="E227" s="234" t="s">
        <v>339</v>
      </c>
      <c r="F227" s="234" t="s">
        <v>62</v>
      </c>
      <c r="G227" s="234">
        <v>2</v>
      </c>
    </row>
    <row r="228" ht="18.75" customHeight="1" spans="2:7">
      <c r="B228" s="234" t="s">
        <v>335</v>
      </c>
      <c r="C228" s="234">
        <v>2023243625</v>
      </c>
      <c r="D228" s="234" t="s">
        <v>340</v>
      </c>
      <c r="E228" s="234" t="s">
        <v>339</v>
      </c>
      <c r="F228" s="234" t="s">
        <v>62</v>
      </c>
      <c r="G228" s="234">
        <v>2</v>
      </c>
    </row>
    <row r="229" ht="18.75" customHeight="1" spans="2:7">
      <c r="B229" s="234" t="s">
        <v>341</v>
      </c>
      <c r="C229" s="234">
        <v>2023253206</v>
      </c>
      <c r="D229" s="234" t="s">
        <v>342</v>
      </c>
      <c r="E229" s="234" t="s">
        <v>343</v>
      </c>
      <c r="F229" s="234" t="s">
        <v>85</v>
      </c>
      <c r="G229" s="234">
        <v>2</v>
      </c>
    </row>
    <row r="230" ht="18.75" customHeight="1" spans="2:7">
      <c r="B230" s="234" t="s">
        <v>344</v>
      </c>
      <c r="C230" s="236">
        <v>2023253104</v>
      </c>
      <c r="D230" s="234" t="s">
        <v>345</v>
      </c>
      <c r="E230" s="234" t="s">
        <v>346</v>
      </c>
      <c r="F230" s="234" t="s">
        <v>66</v>
      </c>
      <c r="G230" s="234">
        <v>2</v>
      </c>
    </row>
    <row r="231" ht="18.75" customHeight="1" spans="2:7">
      <c r="B231" s="234" t="s">
        <v>347</v>
      </c>
      <c r="C231" s="234">
        <v>2024213524</v>
      </c>
      <c r="D231" s="234" t="s">
        <v>348</v>
      </c>
      <c r="E231" s="234" t="s">
        <v>349</v>
      </c>
      <c r="F231" s="234" t="s">
        <v>76</v>
      </c>
      <c r="G231" s="234">
        <v>2</v>
      </c>
    </row>
    <row r="232" ht="18.75" customHeight="1" spans="2:7">
      <c r="B232" s="234" t="s">
        <v>350</v>
      </c>
      <c r="C232" s="234">
        <v>2024243203</v>
      </c>
      <c r="D232" s="234" t="s">
        <v>351</v>
      </c>
      <c r="E232" s="235" t="s">
        <v>82</v>
      </c>
      <c r="F232" s="234" t="s">
        <v>97</v>
      </c>
      <c r="G232" s="235">
        <v>7</v>
      </c>
    </row>
    <row r="233" ht="18.75" customHeight="1" spans="2:7">
      <c r="B233" s="234" t="s">
        <v>350</v>
      </c>
      <c r="C233" s="234">
        <v>2024243203</v>
      </c>
      <c r="D233" s="234" t="s">
        <v>351</v>
      </c>
      <c r="E233" s="235" t="s">
        <v>148</v>
      </c>
      <c r="F233" s="234" t="s">
        <v>66</v>
      </c>
      <c r="G233" s="235"/>
    </row>
    <row r="234" ht="18.75" customHeight="1" spans="2:7">
      <c r="B234" s="234" t="s">
        <v>350</v>
      </c>
      <c r="C234" s="234">
        <v>2024243203</v>
      </c>
      <c r="D234" s="234" t="s">
        <v>351</v>
      </c>
      <c r="E234" s="235" t="s">
        <v>352</v>
      </c>
      <c r="F234" s="234" t="s">
        <v>66</v>
      </c>
      <c r="G234" s="235"/>
    </row>
    <row r="235" ht="18.75" customHeight="1" spans="2:7">
      <c r="B235" s="234" t="s">
        <v>350</v>
      </c>
      <c r="C235" s="234">
        <v>2024243204</v>
      </c>
      <c r="D235" s="234" t="s">
        <v>353</v>
      </c>
      <c r="E235" s="235" t="s">
        <v>82</v>
      </c>
      <c r="F235" s="234" t="s">
        <v>97</v>
      </c>
      <c r="G235" s="235">
        <v>7</v>
      </c>
    </row>
    <row r="236" ht="18.75" customHeight="1" spans="2:7">
      <c r="B236" s="234" t="s">
        <v>350</v>
      </c>
      <c r="C236" s="234">
        <v>2024243204</v>
      </c>
      <c r="D236" s="234" t="s">
        <v>353</v>
      </c>
      <c r="E236" s="235" t="s">
        <v>148</v>
      </c>
      <c r="F236" s="234" t="s">
        <v>66</v>
      </c>
      <c r="G236" s="235"/>
    </row>
    <row r="237" ht="18.75" customHeight="1" spans="2:7">
      <c r="B237" s="234" t="s">
        <v>350</v>
      </c>
      <c r="C237" s="234">
        <v>2024243204</v>
      </c>
      <c r="D237" s="234" t="s">
        <v>353</v>
      </c>
      <c r="E237" s="235" t="s">
        <v>352</v>
      </c>
      <c r="F237" s="234" t="s">
        <v>66</v>
      </c>
      <c r="G237" s="235"/>
    </row>
    <row r="238" ht="18.75" customHeight="1" spans="2:7">
      <c r="B238" s="234" t="s">
        <v>350</v>
      </c>
      <c r="C238" s="234">
        <v>2024243211</v>
      </c>
      <c r="D238" s="234" t="s">
        <v>354</v>
      </c>
      <c r="E238" s="235" t="s">
        <v>82</v>
      </c>
      <c r="F238" s="234" t="s">
        <v>97</v>
      </c>
      <c r="G238" s="235">
        <v>7</v>
      </c>
    </row>
    <row r="239" ht="18.75" customHeight="1" spans="2:7">
      <c r="B239" s="234" t="s">
        <v>350</v>
      </c>
      <c r="C239" s="234">
        <v>2024243211</v>
      </c>
      <c r="D239" s="234" t="s">
        <v>354</v>
      </c>
      <c r="E239" s="235" t="s">
        <v>148</v>
      </c>
      <c r="F239" s="234" t="s">
        <v>66</v>
      </c>
      <c r="G239" s="235"/>
    </row>
    <row r="240" ht="18.75" customHeight="1" spans="2:7">
      <c r="B240" s="234" t="s">
        <v>350</v>
      </c>
      <c r="C240" s="234">
        <v>2024243211</v>
      </c>
      <c r="D240" s="234" t="s">
        <v>354</v>
      </c>
      <c r="E240" s="235" t="s">
        <v>352</v>
      </c>
      <c r="F240" s="234" t="s">
        <v>66</v>
      </c>
      <c r="G240" s="235"/>
    </row>
    <row r="241" ht="18.75" customHeight="1" spans="2:7">
      <c r="B241" s="234" t="s">
        <v>350</v>
      </c>
      <c r="C241" s="234">
        <v>2024243214</v>
      </c>
      <c r="D241" s="234" t="s">
        <v>355</v>
      </c>
      <c r="E241" s="235" t="s">
        <v>82</v>
      </c>
      <c r="F241" s="234" t="s">
        <v>97</v>
      </c>
      <c r="G241" s="235">
        <v>7</v>
      </c>
    </row>
    <row r="242" ht="18.75" customHeight="1" spans="2:7">
      <c r="B242" s="234" t="s">
        <v>350</v>
      </c>
      <c r="C242" s="234">
        <v>2024243214</v>
      </c>
      <c r="D242" s="234" t="s">
        <v>355</v>
      </c>
      <c r="E242" s="235" t="s">
        <v>148</v>
      </c>
      <c r="F242" s="234" t="s">
        <v>66</v>
      </c>
      <c r="G242" s="235"/>
    </row>
    <row r="243" ht="18.75" customHeight="1" spans="2:7">
      <c r="B243" s="234" t="s">
        <v>350</v>
      </c>
      <c r="C243" s="234">
        <v>2024243214</v>
      </c>
      <c r="D243" s="234" t="s">
        <v>355</v>
      </c>
      <c r="E243" s="235" t="s">
        <v>352</v>
      </c>
      <c r="F243" s="234" t="s">
        <v>66</v>
      </c>
      <c r="G243" s="235"/>
    </row>
    <row r="244" ht="18.75" customHeight="1" spans="2:7">
      <c r="B244" s="234" t="s">
        <v>350</v>
      </c>
      <c r="C244" s="234">
        <v>2024243227</v>
      </c>
      <c r="D244" s="235" t="s">
        <v>356</v>
      </c>
      <c r="E244" s="235" t="s">
        <v>82</v>
      </c>
      <c r="F244" s="234" t="s">
        <v>97</v>
      </c>
      <c r="G244" s="235">
        <v>7</v>
      </c>
    </row>
    <row r="245" ht="18.75" customHeight="1" spans="2:7">
      <c r="B245" s="234" t="s">
        <v>350</v>
      </c>
      <c r="C245" s="234">
        <v>2024243227</v>
      </c>
      <c r="D245" s="235" t="s">
        <v>356</v>
      </c>
      <c r="E245" s="235" t="s">
        <v>148</v>
      </c>
      <c r="F245" s="234" t="s">
        <v>66</v>
      </c>
      <c r="G245" s="235"/>
    </row>
    <row r="246" ht="18.75" customHeight="1" spans="2:7">
      <c r="B246" s="234" t="s">
        <v>350</v>
      </c>
      <c r="C246" s="234">
        <v>2024243227</v>
      </c>
      <c r="D246" s="235" t="s">
        <v>356</v>
      </c>
      <c r="E246" s="235" t="s">
        <v>352</v>
      </c>
      <c r="F246" s="234" t="s">
        <v>66</v>
      </c>
      <c r="G246" s="235"/>
    </row>
    <row r="247" ht="18.75" customHeight="1" spans="2:7">
      <c r="B247" s="234" t="s">
        <v>350</v>
      </c>
      <c r="C247" s="234">
        <v>2024243228</v>
      </c>
      <c r="D247" s="235" t="s">
        <v>357</v>
      </c>
      <c r="E247" s="235" t="s">
        <v>82</v>
      </c>
      <c r="F247" s="234" t="s">
        <v>97</v>
      </c>
      <c r="G247" s="235">
        <v>7</v>
      </c>
    </row>
    <row r="248" ht="18.75" customHeight="1" spans="2:7">
      <c r="B248" s="234" t="s">
        <v>350</v>
      </c>
      <c r="C248" s="234">
        <v>2024243228</v>
      </c>
      <c r="D248" s="235" t="s">
        <v>357</v>
      </c>
      <c r="E248" s="235" t="s">
        <v>148</v>
      </c>
      <c r="F248" s="234" t="s">
        <v>66</v>
      </c>
      <c r="G248" s="235"/>
    </row>
    <row r="249" ht="18.75" customHeight="1" spans="2:7">
      <c r="B249" s="234" t="s">
        <v>350</v>
      </c>
      <c r="C249" s="234">
        <v>2024243228</v>
      </c>
      <c r="D249" s="235" t="s">
        <v>357</v>
      </c>
      <c r="E249" s="235" t="s">
        <v>352</v>
      </c>
      <c r="F249" s="234" t="s">
        <v>66</v>
      </c>
      <c r="G249" s="235"/>
    </row>
    <row r="250" ht="18.75" customHeight="1" spans="2:7">
      <c r="B250" s="234" t="s">
        <v>350</v>
      </c>
      <c r="C250" s="234">
        <v>2024243229</v>
      </c>
      <c r="D250" s="235" t="s">
        <v>358</v>
      </c>
      <c r="E250" s="235" t="s">
        <v>148</v>
      </c>
      <c r="F250" s="234" t="s">
        <v>66</v>
      </c>
      <c r="G250" s="235">
        <v>4</v>
      </c>
    </row>
    <row r="251" ht="18.75" customHeight="1" spans="2:7">
      <c r="B251" s="234" t="s">
        <v>350</v>
      </c>
      <c r="C251" s="234">
        <v>2024243229</v>
      </c>
      <c r="D251" s="235" t="s">
        <v>358</v>
      </c>
      <c r="E251" s="235" t="s">
        <v>352</v>
      </c>
      <c r="F251" s="234" t="s">
        <v>66</v>
      </c>
      <c r="G251" s="235"/>
    </row>
    <row r="252" ht="18.75" customHeight="1" spans="2:7">
      <c r="B252" s="234" t="s">
        <v>350</v>
      </c>
      <c r="C252" s="234">
        <v>2024243230</v>
      </c>
      <c r="D252" s="235" t="s">
        <v>359</v>
      </c>
      <c r="E252" s="235" t="s">
        <v>148</v>
      </c>
      <c r="F252" s="234" t="s">
        <v>66</v>
      </c>
      <c r="G252" s="235">
        <v>4</v>
      </c>
    </row>
    <row r="253" ht="18.75" customHeight="1" spans="2:7">
      <c r="B253" s="234" t="s">
        <v>350</v>
      </c>
      <c r="C253" s="234">
        <v>2024243230</v>
      </c>
      <c r="D253" s="235" t="s">
        <v>359</v>
      </c>
      <c r="E253" s="235" t="s">
        <v>352</v>
      </c>
      <c r="F253" s="234" t="s">
        <v>66</v>
      </c>
      <c r="G253" s="235"/>
    </row>
    <row r="254" ht="18.75" customHeight="1" spans="2:7">
      <c r="B254" s="234" t="s">
        <v>350</v>
      </c>
      <c r="C254" s="235">
        <v>2024253117</v>
      </c>
      <c r="D254" s="235" t="s">
        <v>360</v>
      </c>
      <c r="E254" s="235" t="s">
        <v>148</v>
      </c>
      <c r="F254" s="234" t="s">
        <v>66</v>
      </c>
      <c r="G254" s="235">
        <v>4</v>
      </c>
    </row>
    <row r="255" ht="18.75" customHeight="1" spans="2:7">
      <c r="B255" s="234" t="s">
        <v>350</v>
      </c>
      <c r="C255" s="235">
        <v>2024253117</v>
      </c>
      <c r="D255" s="235" t="s">
        <v>360</v>
      </c>
      <c r="E255" s="235" t="s">
        <v>352</v>
      </c>
      <c r="F255" s="234" t="s">
        <v>66</v>
      </c>
      <c r="G255" s="235"/>
    </row>
    <row r="256" ht="18.75" customHeight="1" spans="2:7">
      <c r="B256" s="234" t="s">
        <v>350</v>
      </c>
      <c r="C256" s="235">
        <v>2024243222</v>
      </c>
      <c r="D256" s="235" t="s">
        <v>361</v>
      </c>
      <c r="E256" s="235" t="s">
        <v>82</v>
      </c>
      <c r="F256" s="234" t="s">
        <v>97</v>
      </c>
      <c r="G256" s="235">
        <v>24</v>
      </c>
    </row>
    <row r="257" ht="18.75" customHeight="1" spans="2:7">
      <c r="B257" s="234" t="s">
        <v>350</v>
      </c>
      <c r="C257" s="235">
        <v>2024243222</v>
      </c>
      <c r="D257" s="235" t="s">
        <v>361</v>
      </c>
      <c r="E257" s="235" t="s">
        <v>148</v>
      </c>
      <c r="F257" s="234" t="s">
        <v>66</v>
      </c>
      <c r="G257" s="235"/>
    </row>
    <row r="258" ht="18.75" customHeight="1" spans="2:7">
      <c r="B258" s="234" t="s">
        <v>350</v>
      </c>
      <c r="C258" s="235">
        <v>2024243222</v>
      </c>
      <c r="D258" s="235" t="s">
        <v>361</v>
      </c>
      <c r="E258" s="235" t="s">
        <v>352</v>
      </c>
      <c r="F258" s="234" t="s">
        <v>66</v>
      </c>
      <c r="G258" s="235"/>
    </row>
    <row r="259" ht="18.75" customHeight="1" spans="2:7">
      <c r="B259" s="234" t="s">
        <v>350</v>
      </c>
      <c r="C259" s="235">
        <v>2024243222</v>
      </c>
      <c r="D259" s="235" t="s">
        <v>361</v>
      </c>
      <c r="E259" s="235" t="s">
        <v>362</v>
      </c>
      <c r="F259" s="235" t="s">
        <v>85</v>
      </c>
      <c r="G259" s="235"/>
    </row>
    <row r="260" ht="18.75" customHeight="1" spans="2:7">
      <c r="B260" s="234" t="s">
        <v>350</v>
      </c>
      <c r="C260" s="235">
        <v>2024243222</v>
      </c>
      <c r="D260" s="235" t="s">
        <v>361</v>
      </c>
      <c r="E260" s="235" t="s">
        <v>363</v>
      </c>
      <c r="F260" s="235" t="s">
        <v>85</v>
      </c>
      <c r="G260" s="235"/>
    </row>
    <row r="261" ht="18.75" customHeight="1" spans="2:7">
      <c r="B261" s="234" t="s">
        <v>350</v>
      </c>
      <c r="C261" s="235">
        <v>2024243222</v>
      </c>
      <c r="D261" s="235" t="s">
        <v>361</v>
      </c>
      <c r="E261" s="235" t="s">
        <v>310</v>
      </c>
      <c r="F261" s="235" t="s">
        <v>71</v>
      </c>
      <c r="G261" s="235"/>
    </row>
    <row r="262" ht="18.75" customHeight="1" spans="2:7">
      <c r="B262" s="234" t="s">
        <v>350</v>
      </c>
      <c r="C262" s="235">
        <v>2024243222</v>
      </c>
      <c r="D262" s="235" t="s">
        <v>361</v>
      </c>
      <c r="E262" s="235" t="s">
        <v>364</v>
      </c>
      <c r="F262" s="235" t="s">
        <v>76</v>
      </c>
      <c r="G262" s="235"/>
    </row>
    <row r="263" ht="18.75" customHeight="1" spans="2:7">
      <c r="B263" s="234" t="s">
        <v>350</v>
      </c>
      <c r="C263" s="235">
        <v>2024243222</v>
      </c>
      <c r="D263" s="235" t="s">
        <v>361</v>
      </c>
      <c r="E263" s="235" t="s">
        <v>365</v>
      </c>
      <c r="F263" s="235" t="s">
        <v>161</v>
      </c>
      <c r="G263" s="235"/>
    </row>
    <row r="264" ht="18.75" customHeight="1" spans="2:7">
      <c r="B264" s="234" t="s">
        <v>350</v>
      </c>
      <c r="C264" s="235">
        <v>2024243222</v>
      </c>
      <c r="D264" s="235" t="s">
        <v>361</v>
      </c>
      <c r="E264" s="235" t="s">
        <v>366</v>
      </c>
      <c r="F264" s="235" t="s">
        <v>62</v>
      </c>
      <c r="G264" s="235"/>
    </row>
    <row r="265" ht="18.75" customHeight="1" spans="2:7">
      <c r="B265" s="234" t="s">
        <v>350</v>
      </c>
      <c r="C265" s="235">
        <v>2024243222</v>
      </c>
      <c r="D265" s="235" t="s">
        <v>361</v>
      </c>
      <c r="E265" s="235" t="s">
        <v>367</v>
      </c>
      <c r="F265" s="235" t="s">
        <v>62</v>
      </c>
      <c r="G265" s="235"/>
    </row>
    <row r="266" ht="18.75" customHeight="1" spans="2:7">
      <c r="B266" s="234" t="s">
        <v>350</v>
      </c>
      <c r="C266" s="235">
        <v>2024243222</v>
      </c>
      <c r="D266" s="235" t="s">
        <v>361</v>
      </c>
      <c r="E266" s="235" t="s">
        <v>368</v>
      </c>
      <c r="F266" s="235" t="s">
        <v>62</v>
      </c>
      <c r="G266" s="235"/>
    </row>
    <row r="267" ht="18.75" customHeight="1" spans="2:7">
      <c r="B267" s="237" t="s">
        <v>369</v>
      </c>
      <c r="C267" s="237">
        <v>2024243304</v>
      </c>
      <c r="D267" s="237" t="s">
        <v>370</v>
      </c>
      <c r="E267" s="237" t="s">
        <v>82</v>
      </c>
      <c r="F267" s="237" t="s">
        <v>97</v>
      </c>
      <c r="G267" s="237" t="s">
        <v>371</v>
      </c>
    </row>
    <row r="268" ht="18.75" customHeight="1" spans="2:7">
      <c r="B268" s="237" t="s">
        <v>369</v>
      </c>
      <c r="C268" s="238">
        <v>2024243304</v>
      </c>
      <c r="D268" s="237" t="s">
        <v>370</v>
      </c>
      <c r="E268" s="237" t="s">
        <v>148</v>
      </c>
      <c r="F268" s="237" t="s">
        <v>66</v>
      </c>
      <c r="G268" s="237"/>
    </row>
    <row r="269" ht="18.75" customHeight="1" spans="2:7">
      <c r="B269" s="237" t="s">
        <v>369</v>
      </c>
      <c r="C269" s="238">
        <v>2024243304</v>
      </c>
      <c r="D269" s="237" t="s">
        <v>370</v>
      </c>
      <c r="E269" s="237" t="s">
        <v>372</v>
      </c>
      <c r="F269" s="237" t="s">
        <v>66</v>
      </c>
      <c r="G269" s="237"/>
    </row>
    <row r="270" ht="18.75" customHeight="1" spans="2:7">
      <c r="B270" s="237" t="s">
        <v>369</v>
      </c>
      <c r="C270" s="238">
        <v>2024243305</v>
      </c>
      <c r="D270" s="237" t="s">
        <v>373</v>
      </c>
      <c r="E270" s="237" t="s">
        <v>82</v>
      </c>
      <c r="F270" s="237" t="s">
        <v>97</v>
      </c>
      <c r="G270" s="238">
        <v>7</v>
      </c>
    </row>
    <row r="271" ht="18.75" customHeight="1" spans="2:7">
      <c r="B271" s="237" t="s">
        <v>369</v>
      </c>
      <c r="C271" s="238">
        <v>2024243305</v>
      </c>
      <c r="D271" s="237" t="s">
        <v>373</v>
      </c>
      <c r="E271" s="237" t="s">
        <v>148</v>
      </c>
      <c r="F271" s="237" t="s">
        <v>66</v>
      </c>
      <c r="G271" s="238"/>
    </row>
    <row r="272" ht="18.75" customHeight="1" spans="2:7">
      <c r="B272" s="237" t="s">
        <v>369</v>
      </c>
      <c r="C272" s="238">
        <v>2024243305</v>
      </c>
      <c r="D272" s="237" t="s">
        <v>373</v>
      </c>
      <c r="E272" s="237" t="s">
        <v>372</v>
      </c>
      <c r="F272" s="237" t="s">
        <v>66</v>
      </c>
      <c r="G272" s="238"/>
    </row>
    <row r="273" ht="18.75" customHeight="1" spans="2:7">
      <c r="B273" s="237" t="s">
        <v>369</v>
      </c>
      <c r="C273" s="238">
        <v>2024243303</v>
      </c>
      <c r="D273" s="237" t="s">
        <v>374</v>
      </c>
      <c r="E273" s="237" t="s">
        <v>364</v>
      </c>
      <c r="F273" s="234" t="s">
        <v>62</v>
      </c>
      <c r="G273" s="238">
        <v>2</v>
      </c>
    </row>
    <row r="274" ht="18.75" customHeight="1" spans="2:7">
      <c r="B274" s="237" t="s">
        <v>369</v>
      </c>
      <c r="C274" s="238">
        <v>2024243307</v>
      </c>
      <c r="D274" s="237" t="s">
        <v>375</v>
      </c>
      <c r="E274" s="237" t="s">
        <v>82</v>
      </c>
      <c r="F274" s="237" t="s">
        <v>97</v>
      </c>
      <c r="G274" s="238">
        <v>26</v>
      </c>
    </row>
    <row r="275" ht="18.75" customHeight="1" spans="2:7">
      <c r="B275" s="237" t="s">
        <v>369</v>
      </c>
      <c r="C275" s="238">
        <v>2024243307</v>
      </c>
      <c r="D275" s="237" t="s">
        <v>375</v>
      </c>
      <c r="E275" s="239" t="s">
        <v>148</v>
      </c>
      <c r="F275" s="237" t="s">
        <v>66</v>
      </c>
      <c r="G275" s="238"/>
    </row>
    <row r="276" ht="18.75" customHeight="1" spans="2:7">
      <c r="B276" s="237" t="s">
        <v>369</v>
      </c>
      <c r="C276" s="238">
        <v>2024243307</v>
      </c>
      <c r="D276" s="237" t="s">
        <v>375</v>
      </c>
      <c r="E276" s="239" t="s">
        <v>372</v>
      </c>
      <c r="F276" s="237" t="s">
        <v>66</v>
      </c>
      <c r="G276" s="238"/>
    </row>
    <row r="277" ht="18.75" customHeight="1" spans="2:7">
      <c r="B277" s="237" t="s">
        <v>369</v>
      </c>
      <c r="C277" s="238">
        <v>2024243307</v>
      </c>
      <c r="D277" s="237" t="s">
        <v>375</v>
      </c>
      <c r="E277" s="239" t="s">
        <v>367</v>
      </c>
      <c r="F277" s="235" t="s">
        <v>85</v>
      </c>
      <c r="G277" s="238"/>
    </row>
    <row r="278" ht="18.75" customHeight="1" spans="2:7">
      <c r="B278" s="237" t="s">
        <v>369</v>
      </c>
      <c r="C278" s="238">
        <v>2024243307</v>
      </c>
      <c r="D278" s="237" t="s">
        <v>375</v>
      </c>
      <c r="E278" s="239" t="s">
        <v>362</v>
      </c>
      <c r="F278" s="235" t="s">
        <v>85</v>
      </c>
      <c r="G278" s="238"/>
    </row>
    <row r="279" ht="18.75" customHeight="1" spans="2:7">
      <c r="B279" s="237" t="s">
        <v>369</v>
      </c>
      <c r="C279" s="238">
        <v>2024243307</v>
      </c>
      <c r="D279" s="237" t="s">
        <v>375</v>
      </c>
      <c r="E279" s="239" t="s">
        <v>363</v>
      </c>
      <c r="F279" s="235" t="s">
        <v>85</v>
      </c>
      <c r="G279" s="238"/>
    </row>
    <row r="280" ht="18.75" customHeight="1" spans="2:7">
      <c r="B280" s="237" t="s">
        <v>369</v>
      </c>
      <c r="C280" s="238">
        <v>2024243307</v>
      </c>
      <c r="D280" s="237" t="s">
        <v>375</v>
      </c>
      <c r="E280" s="239" t="s">
        <v>365</v>
      </c>
      <c r="F280" s="239" t="s">
        <v>182</v>
      </c>
      <c r="G280" s="238"/>
    </row>
    <row r="281" ht="18.75" customHeight="1" spans="2:7">
      <c r="B281" s="237" t="s">
        <v>369</v>
      </c>
      <c r="C281" s="238">
        <v>2024243307</v>
      </c>
      <c r="D281" s="237" t="s">
        <v>375</v>
      </c>
      <c r="E281" s="239" t="s">
        <v>366</v>
      </c>
      <c r="F281" s="235" t="s">
        <v>76</v>
      </c>
      <c r="G281" s="238"/>
    </row>
    <row r="282" ht="18.75" customHeight="1" spans="2:7">
      <c r="B282" s="237" t="s">
        <v>369</v>
      </c>
      <c r="C282" s="238">
        <v>2024243307</v>
      </c>
      <c r="D282" s="237" t="s">
        <v>375</v>
      </c>
      <c r="E282" s="239" t="s">
        <v>368</v>
      </c>
      <c r="F282" s="235" t="s">
        <v>76</v>
      </c>
      <c r="G282" s="238"/>
    </row>
    <row r="283" ht="18.75" customHeight="1" spans="2:7">
      <c r="B283" s="237" t="s">
        <v>369</v>
      </c>
      <c r="C283" s="238">
        <v>2024243307</v>
      </c>
      <c r="D283" s="237" t="s">
        <v>375</v>
      </c>
      <c r="E283" s="239" t="s">
        <v>349</v>
      </c>
      <c r="F283" s="235" t="s">
        <v>76</v>
      </c>
      <c r="G283" s="238"/>
    </row>
    <row r="284" ht="18.75" customHeight="1" spans="2:7">
      <c r="B284" s="237" t="s">
        <v>369</v>
      </c>
      <c r="C284" s="238">
        <v>2024243307</v>
      </c>
      <c r="D284" s="237" t="s">
        <v>375</v>
      </c>
      <c r="E284" s="239" t="s">
        <v>310</v>
      </c>
      <c r="F284" s="234" t="s">
        <v>62</v>
      </c>
      <c r="G284" s="238"/>
    </row>
    <row r="285" ht="18.75" customHeight="1" spans="2:7">
      <c r="B285" s="237" t="s">
        <v>369</v>
      </c>
      <c r="C285" s="238">
        <v>2024243307</v>
      </c>
      <c r="D285" s="237" t="s">
        <v>375</v>
      </c>
      <c r="E285" s="239" t="s">
        <v>364</v>
      </c>
      <c r="F285" s="234" t="s">
        <v>62</v>
      </c>
      <c r="G285" s="238"/>
    </row>
    <row r="286" ht="18.75" customHeight="1" spans="2:7">
      <c r="B286" s="234" t="s">
        <v>376</v>
      </c>
      <c r="C286" s="234">
        <v>2023243424</v>
      </c>
      <c r="D286" s="234" t="s">
        <v>377</v>
      </c>
      <c r="E286" s="234" t="s">
        <v>148</v>
      </c>
      <c r="F286" s="234" t="s">
        <v>66</v>
      </c>
      <c r="G286" s="234">
        <v>4</v>
      </c>
    </row>
    <row r="287" ht="18.75" customHeight="1" spans="2:7">
      <c r="B287" s="234" t="s">
        <v>376</v>
      </c>
      <c r="C287" s="234">
        <v>2023243424</v>
      </c>
      <c r="D287" s="234" t="s">
        <v>377</v>
      </c>
      <c r="E287" s="234" t="s">
        <v>82</v>
      </c>
      <c r="F287" s="234" t="s">
        <v>66</v>
      </c>
      <c r="G287" s="234"/>
    </row>
    <row r="288" ht="18.75" customHeight="1" spans="2:7">
      <c r="B288" s="234" t="s">
        <v>376</v>
      </c>
      <c r="C288" s="234">
        <v>2024213405</v>
      </c>
      <c r="D288" s="234" t="s">
        <v>378</v>
      </c>
      <c r="E288" s="234" t="s">
        <v>310</v>
      </c>
      <c r="F288" s="234" t="s">
        <v>62</v>
      </c>
      <c r="G288" s="234">
        <v>7</v>
      </c>
    </row>
    <row r="289" ht="18.75" customHeight="1" spans="2:7">
      <c r="B289" s="234" t="s">
        <v>376</v>
      </c>
      <c r="C289" s="234">
        <v>2024213405</v>
      </c>
      <c r="D289" s="234" t="s">
        <v>378</v>
      </c>
      <c r="E289" s="234" t="s">
        <v>365</v>
      </c>
      <c r="F289" s="234" t="s">
        <v>88</v>
      </c>
      <c r="G289" s="234"/>
    </row>
    <row r="290" ht="18.75" customHeight="1" spans="2:7">
      <c r="B290" s="234" t="s">
        <v>376</v>
      </c>
      <c r="C290" s="234">
        <v>2024213405</v>
      </c>
      <c r="D290" s="234" t="s">
        <v>378</v>
      </c>
      <c r="E290" s="234" t="s">
        <v>364</v>
      </c>
      <c r="F290" s="234" t="s">
        <v>62</v>
      </c>
      <c r="G290" s="234"/>
    </row>
    <row r="291" ht="18.75" customHeight="1" spans="2:7">
      <c r="B291" s="240" t="s">
        <v>379</v>
      </c>
      <c r="C291" s="241">
        <v>2024243530</v>
      </c>
      <c r="D291" s="240" t="s">
        <v>380</v>
      </c>
      <c r="E291" s="240" t="s">
        <v>381</v>
      </c>
      <c r="F291" s="240" t="s">
        <v>382</v>
      </c>
      <c r="G291" s="234">
        <v>1</v>
      </c>
    </row>
    <row r="292" ht="18.75" customHeight="1" spans="2:7">
      <c r="B292" s="234" t="s">
        <v>383</v>
      </c>
      <c r="C292" s="234">
        <v>2023243424</v>
      </c>
      <c r="D292" s="234" t="s">
        <v>384</v>
      </c>
      <c r="E292" s="234" t="s">
        <v>246</v>
      </c>
      <c r="F292" s="234" t="s">
        <v>66</v>
      </c>
      <c r="G292" s="234">
        <v>5</v>
      </c>
    </row>
    <row r="293" ht="18.75" customHeight="1" spans="2:7">
      <c r="B293" s="234" t="s">
        <v>383</v>
      </c>
      <c r="C293" s="234">
        <v>2023243424</v>
      </c>
      <c r="D293" s="234" t="s">
        <v>384</v>
      </c>
      <c r="E293" s="234" t="s">
        <v>385</v>
      </c>
      <c r="F293" s="234" t="s">
        <v>97</v>
      </c>
      <c r="G293" s="234"/>
    </row>
    <row r="294" ht="18.75" customHeight="1" spans="2:7">
      <c r="B294" s="234" t="s">
        <v>383</v>
      </c>
      <c r="C294" s="234">
        <v>2023243424</v>
      </c>
      <c r="D294" s="234" t="s">
        <v>386</v>
      </c>
      <c r="E294" s="234" t="s">
        <v>246</v>
      </c>
      <c r="F294" s="234" t="s">
        <v>66</v>
      </c>
      <c r="G294" s="234">
        <v>5</v>
      </c>
    </row>
    <row r="295" ht="18.75" customHeight="1" spans="2:7">
      <c r="B295" s="234" t="s">
        <v>383</v>
      </c>
      <c r="C295" s="234">
        <v>2023243424</v>
      </c>
      <c r="D295" s="234" t="s">
        <v>386</v>
      </c>
      <c r="E295" s="234" t="s">
        <v>385</v>
      </c>
      <c r="F295" s="234" t="s">
        <v>97</v>
      </c>
      <c r="G295" s="234"/>
    </row>
    <row r="296" ht="18.75" customHeight="1" spans="2:7">
      <c r="B296" s="236" t="s">
        <v>387</v>
      </c>
      <c r="C296" s="236">
        <v>2024243923</v>
      </c>
      <c r="D296" s="236" t="s">
        <v>388</v>
      </c>
      <c r="E296" s="236" t="s">
        <v>389</v>
      </c>
      <c r="F296" s="236" t="s">
        <v>97</v>
      </c>
      <c r="G296" s="234">
        <v>27</v>
      </c>
    </row>
    <row r="297" ht="18.75" customHeight="1" spans="2:7">
      <c r="B297" s="236" t="s">
        <v>387</v>
      </c>
      <c r="C297" s="234">
        <v>2024243923</v>
      </c>
      <c r="D297" s="234" t="s">
        <v>388</v>
      </c>
      <c r="E297" s="236" t="s">
        <v>390</v>
      </c>
      <c r="F297" s="234" t="s">
        <v>66</v>
      </c>
      <c r="G297" s="234"/>
    </row>
    <row r="298" ht="18.75" customHeight="1" spans="2:7">
      <c r="B298" s="236" t="s">
        <v>387</v>
      </c>
      <c r="C298" s="234">
        <v>2024243923</v>
      </c>
      <c r="D298" s="234" t="s">
        <v>388</v>
      </c>
      <c r="E298" s="236" t="s">
        <v>391</v>
      </c>
      <c r="F298" s="234" t="s">
        <v>85</v>
      </c>
      <c r="G298" s="234"/>
    </row>
    <row r="299" ht="18.75" customHeight="1" spans="2:7">
      <c r="B299" s="236" t="s">
        <v>387</v>
      </c>
      <c r="C299" s="234">
        <v>2024243923</v>
      </c>
      <c r="D299" s="234" t="s">
        <v>388</v>
      </c>
      <c r="E299" s="236" t="s">
        <v>246</v>
      </c>
      <c r="F299" s="234" t="s">
        <v>85</v>
      </c>
      <c r="G299" s="234"/>
    </row>
    <row r="300" ht="18.75" customHeight="1" spans="2:7">
      <c r="B300" s="236" t="s">
        <v>387</v>
      </c>
      <c r="C300" s="234">
        <v>2024243923</v>
      </c>
      <c r="D300" s="234" t="s">
        <v>388</v>
      </c>
      <c r="E300" s="235" t="s">
        <v>148</v>
      </c>
      <c r="F300" s="234" t="s">
        <v>71</v>
      </c>
      <c r="G300" s="234"/>
    </row>
    <row r="301" ht="18.75" customHeight="1" spans="2:7">
      <c r="B301" s="236" t="s">
        <v>387</v>
      </c>
      <c r="C301" s="234">
        <v>2024243923</v>
      </c>
      <c r="D301" s="234" t="s">
        <v>388</v>
      </c>
      <c r="E301" s="235" t="s">
        <v>392</v>
      </c>
      <c r="F301" s="234" t="s">
        <v>161</v>
      </c>
      <c r="G301" s="234"/>
    </row>
    <row r="302" ht="18.75" customHeight="1" spans="2:7">
      <c r="B302" s="236" t="s">
        <v>387</v>
      </c>
      <c r="C302" s="234">
        <v>2024243923</v>
      </c>
      <c r="D302" s="234" t="s">
        <v>388</v>
      </c>
      <c r="E302" s="235" t="s">
        <v>82</v>
      </c>
      <c r="F302" s="234" t="s">
        <v>182</v>
      </c>
      <c r="G302" s="234"/>
    </row>
    <row r="303" ht="18.75" customHeight="1" spans="2:7">
      <c r="B303" s="236" t="s">
        <v>387</v>
      </c>
      <c r="C303" s="234">
        <v>2024243923</v>
      </c>
      <c r="D303" s="234" t="s">
        <v>388</v>
      </c>
      <c r="E303" s="235" t="s">
        <v>393</v>
      </c>
      <c r="F303" s="234" t="s">
        <v>161</v>
      </c>
      <c r="G303" s="234"/>
    </row>
    <row r="304" ht="18.75" customHeight="1" spans="2:7">
      <c r="B304" s="236" t="s">
        <v>387</v>
      </c>
      <c r="C304" s="234">
        <v>2024243923</v>
      </c>
      <c r="D304" s="234" t="s">
        <v>388</v>
      </c>
      <c r="E304" s="235" t="s">
        <v>394</v>
      </c>
      <c r="F304" s="234" t="s">
        <v>88</v>
      </c>
      <c r="G304" s="234"/>
    </row>
    <row r="305" ht="18.75" customHeight="1" spans="1:7">
      <c r="B305" s="236" t="s">
        <v>387</v>
      </c>
      <c r="C305" s="234">
        <v>2024243923</v>
      </c>
      <c r="D305" s="234" t="s">
        <v>388</v>
      </c>
      <c r="E305" s="235" t="s">
        <v>395</v>
      </c>
      <c r="F305" s="234" t="s">
        <v>396</v>
      </c>
      <c r="G305" s="234"/>
    </row>
    <row r="306" ht="18.75" customHeight="1" spans="1:7">
      <c r="B306" s="236" t="s">
        <v>387</v>
      </c>
      <c r="C306" s="234">
        <v>2024243914</v>
      </c>
      <c r="D306" s="234" t="s">
        <v>397</v>
      </c>
      <c r="E306" s="235" t="s">
        <v>390</v>
      </c>
      <c r="F306" s="235" t="s">
        <v>66</v>
      </c>
      <c r="G306" s="235">
        <v>5</v>
      </c>
    </row>
    <row r="307" ht="18.75" customHeight="1" spans="1:7">
      <c r="B307" s="236" t="s">
        <v>387</v>
      </c>
      <c r="C307" s="234">
        <v>2024243914</v>
      </c>
      <c r="D307" s="234" t="s">
        <v>397</v>
      </c>
      <c r="E307" s="235" t="s">
        <v>389</v>
      </c>
      <c r="F307" s="235" t="s">
        <v>97</v>
      </c>
      <c r="G307" s="235"/>
    </row>
    <row r="308" ht="18.75" customHeight="1" spans="1:7">
      <c r="B308" s="236" t="s">
        <v>387</v>
      </c>
      <c r="C308" s="234">
        <v>2024243902</v>
      </c>
      <c r="D308" s="234" t="s">
        <v>398</v>
      </c>
      <c r="E308" s="235" t="s">
        <v>389</v>
      </c>
      <c r="F308" s="235" t="s">
        <v>97</v>
      </c>
      <c r="G308" s="235">
        <v>5</v>
      </c>
    </row>
    <row r="309" ht="18.75" customHeight="1" spans="1:7">
      <c r="B309" s="236" t="s">
        <v>387</v>
      </c>
      <c r="C309" s="234">
        <v>2024243902</v>
      </c>
      <c r="D309" s="234" t="s">
        <v>398</v>
      </c>
      <c r="E309" s="235" t="s">
        <v>390</v>
      </c>
      <c r="F309" s="235" t="s">
        <v>66</v>
      </c>
      <c r="G309" s="235"/>
    </row>
    <row r="310" ht="18.75" customHeight="1" spans="1:7">
      <c r="B310" s="236" t="s">
        <v>387</v>
      </c>
      <c r="C310" s="234">
        <v>2024243915</v>
      </c>
      <c r="D310" s="234" t="s">
        <v>399</v>
      </c>
      <c r="E310" s="235" t="s">
        <v>390</v>
      </c>
      <c r="F310" s="235" t="s">
        <v>66</v>
      </c>
      <c r="G310" s="235">
        <v>5</v>
      </c>
    </row>
    <row r="311" ht="18.75" customHeight="1" spans="1:7">
      <c r="B311" s="236" t="s">
        <v>387</v>
      </c>
      <c r="C311" s="234">
        <v>2024243915</v>
      </c>
      <c r="D311" s="234" t="s">
        <v>399</v>
      </c>
      <c r="E311" s="235" t="s">
        <v>389</v>
      </c>
      <c r="F311" s="235" t="s">
        <v>97</v>
      </c>
      <c r="G311" s="235"/>
    </row>
    <row r="312" spans="1:7">
      <c r="B312" s="234" t="s">
        <v>400</v>
      </c>
      <c r="C312" s="234">
        <v>2024244119</v>
      </c>
      <c r="D312" s="234" t="s">
        <v>401</v>
      </c>
      <c r="E312" s="234" t="s">
        <v>363</v>
      </c>
      <c r="F312" s="234" t="s">
        <v>66</v>
      </c>
      <c r="G312" s="234">
        <v>2</v>
      </c>
    </row>
    <row r="313" spans="1:7">
      <c r="B313" s="234" t="s">
        <v>402</v>
      </c>
      <c r="C313" s="234">
        <v>2025253103</v>
      </c>
      <c r="D313" s="234" t="s">
        <v>403</v>
      </c>
      <c r="E313" s="234" t="s">
        <v>404</v>
      </c>
      <c r="F313" s="234" t="s">
        <v>405</v>
      </c>
      <c r="G313" s="234">
        <v>2</v>
      </c>
    </row>
    <row r="314" spans="1:7">
      <c r="B314" s="234" t="s">
        <v>402</v>
      </c>
      <c r="C314" s="234">
        <v>2025253103</v>
      </c>
      <c r="D314" s="234" t="s">
        <v>403</v>
      </c>
      <c r="E314" s="234" t="s">
        <v>406</v>
      </c>
      <c r="F314" s="234" t="s">
        <v>405</v>
      </c>
      <c r="G314" s="234"/>
    </row>
    <row r="315" spans="1:7">
      <c r="A315" s="242" t="s">
        <v>7</v>
      </c>
      <c r="B315" s="243" t="s">
        <v>407</v>
      </c>
      <c r="C315" s="243">
        <v>2023263224</v>
      </c>
      <c r="D315" s="243" t="s">
        <v>408</v>
      </c>
      <c r="E315" s="243" t="s">
        <v>409</v>
      </c>
      <c r="F315" s="57" t="s">
        <v>410</v>
      </c>
      <c r="G315" s="243">
        <v>8</v>
      </c>
    </row>
    <row r="316" spans="1:7">
      <c r="A316" s="242"/>
      <c r="B316" s="244" t="s">
        <v>411</v>
      </c>
      <c r="C316" s="243">
        <v>2023263302</v>
      </c>
      <c r="D316" s="243" t="s">
        <v>412</v>
      </c>
      <c r="E316" s="243" t="s">
        <v>413</v>
      </c>
      <c r="F316" s="57" t="s">
        <v>88</v>
      </c>
      <c r="G316" s="243">
        <v>3</v>
      </c>
    </row>
    <row r="317" spans="1:7">
      <c r="A317" s="242"/>
      <c r="B317" s="245"/>
      <c r="C317" s="243">
        <v>2023263613</v>
      </c>
      <c r="D317" s="243" t="s">
        <v>414</v>
      </c>
      <c r="E317" s="243" t="s">
        <v>413</v>
      </c>
      <c r="F317" s="57" t="s">
        <v>415</v>
      </c>
      <c r="G317" s="243">
        <v>5</v>
      </c>
    </row>
    <row r="318" spans="1:7">
      <c r="A318" s="242"/>
      <c r="B318" s="246" t="s">
        <v>416</v>
      </c>
      <c r="C318" s="247">
        <v>2024263603</v>
      </c>
      <c r="D318" s="247" t="s">
        <v>417</v>
      </c>
      <c r="E318" s="99" t="s">
        <v>418</v>
      </c>
      <c r="F318" s="100" t="s">
        <v>66</v>
      </c>
      <c r="G318" s="247">
        <v>4</v>
      </c>
    </row>
    <row r="319" spans="1:7">
      <c r="A319" s="242"/>
      <c r="B319" s="248"/>
      <c r="C319" s="249"/>
      <c r="D319" s="249"/>
      <c r="E319" s="99" t="s">
        <v>148</v>
      </c>
      <c r="F319" s="100" t="s">
        <v>71</v>
      </c>
      <c r="G319" s="249"/>
    </row>
    <row r="320" spans="1:7">
      <c r="A320" s="60" t="s">
        <v>8</v>
      </c>
      <c r="B320" s="250" t="s">
        <v>419</v>
      </c>
      <c r="C320" s="251" t="s">
        <v>420</v>
      </c>
      <c r="D320" s="252" t="s">
        <v>421</v>
      </c>
      <c r="E320" s="250" t="s">
        <v>422</v>
      </c>
      <c r="F320" s="251" t="s">
        <v>423</v>
      </c>
      <c r="G320" s="253" t="s">
        <v>424</v>
      </c>
    </row>
    <row r="321" spans="1:7">
      <c r="A321" s="60"/>
      <c r="B321" s="250"/>
      <c r="C321" s="251" t="s">
        <v>420</v>
      </c>
      <c r="D321" s="252" t="s">
        <v>421</v>
      </c>
      <c r="E321" s="250" t="s">
        <v>422</v>
      </c>
      <c r="F321" s="251" t="s">
        <v>425</v>
      </c>
      <c r="G321" s="253" t="s">
        <v>424</v>
      </c>
    </row>
    <row r="322" spans="1:7">
      <c r="A322" s="60"/>
      <c r="B322" s="250"/>
      <c r="C322" s="251" t="s">
        <v>420</v>
      </c>
      <c r="D322" s="252" t="s">
        <v>421</v>
      </c>
      <c r="E322" s="254" t="s">
        <v>426</v>
      </c>
      <c r="F322" s="255" t="s">
        <v>427</v>
      </c>
      <c r="G322" s="253" t="s">
        <v>424</v>
      </c>
    </row>
    <row r="323" spans="1:7">
      <c r="A323" s="60"/>
      <c r="B323" s="250"/>
      <c r="C323" s="251" t="s">
        <v>420</v>
      </c>
      <c r="D323" s="252" t="s">
        <v>421</v>
      </c>
      <c r="E323" s="253" t="s">
        <v>428</v>
      </c>
      <c r="F323" s="255" t="s">
        <v>425</v>
      </c>
      <c r="G323" s="253" t="s">
        <v>424</v>
      </c>
    </row>
    <row r="324" spans="1:7">
      <c r="A324" s="60"/>
      <c r="B324" s="250"/>
      <c r="C324" s="253">
        <v>2022353140</v>
      </c>
      <c r="D324" s="253" t="s">
        <v>429</v>
      </c>
      <c r="E324" s="250" t="s">
        <v>422</v>
      </c>
      <c r="F324" s="251" t="s">
        <v>423</v>
      </c>
      <c r="G324" s="253" t="s">
        <v>424</v>
      </c>
    </row>
    <row r="325" spans="1:7">
      <c r="A325" s="60"/>
      <c r="B325" s="250"/>
      <c r="C325" s="253">
        <v>2022353140</v>
      </c>
      <c r="D325" s="253" t="s">
        <v>429</v>
      </c>
      <c r="E325" s="250" t="s">
        <v>422</v>
      </c>
      <c r="F325" s="251" t="s">
        <v>425</v>
      </c>
      <c r="G325" s="253" t="s">
        <v>424</v>
      </c>
    </row>
    <row r="326" spans="1:7">
      <c r="A326" s="60"/>
      <c r="B326" s="250"/>
      <c r="C326" s="253">
        <v>2022353140</v>
      </c>
      <c r="D326" s="253" t="s">
        <v>429</v>
      </c>
      <c r="E326" s="254" t="s">
        <v>426</v>
      </c>
      <c r="F326" s="253" t="s">
        <v>427</v>
      </c>
      <c r="G326" s="253" t="s">
        <v>424</v>
      </c>
    </row>
    <row r="327" spans="1:7">
      <c r="A327" s="60"/>
      <c r="B327" s="250"/>
      <c r="C327" s="253">
        <v>2022353140</v>
      </c>
      <c r="D327" s="253" t="s">
        <v>429</v>
      </c>
      <c r="E327" s="253" t="s">
        <v>428</v>
      </c>
      <c r="F327" s="253" t="s">
        <v>425</v>
      </c>
      <c r="G327" s="253" t="s">
        <v>424</v>
      </c>
    </row>
    <row r="328" spans="1:7">
      <c r="A328" s="60"/>
      <c r="B328" s="250" t="s">
        <v>430</v>
      </c>
      <c r="C328" s="256">
        <v>2023253122</v>
      </c>
      <c r="D328" s="257" t="s">
        <v>431</v>
      </c>
      <c r="E328" s="250" t="s">
        <v>432</v>
      </c>
      <c r="F328" s="253" t="s">
        <v>433</v>
      </c>
      <c r="G328" s="253" t="s">
        <v>424</v>
      </c>
    </row>
    <row r="329" spans="1:7">
      <c r="A329" s="60"/>
      <c r="B329" s="250"/>
      <c r="C329" s="256">
        <v>2023253122</v>
      </c>
      <c r="D329" s="257" t="s">
        <v>431</v>
      </c>
      <c r="E329" s="250" t="s">
        <v>434</v>
      </c>
      <c r="F329" s="253" t="s">
        <v>435</v>
      </c>
      <c r="G329" s="253" t="s">
        <v>424</v>
      </c>
    </row>
    <row r="330" spans="1:7">
      <c r="A330" s="60"/>
      <c r="B330" s="250" t="s">
        <v>436</v>
      </c>
      <c r="C330" s="253">
        <v>2024353124</v>
      </c>
      <c r="D330" s="253" t="s">
        <v>437</v>
      </c>
      <c r="E330" s="253" t="s">
        <v>438</v>
      </c>
      <c r="F330" s="253" t="s">
        <v>439</v>
      </c>
      <c r="G330" s="253" t="s">
        <v>440</v>
      </c>
    </row>
    <row r="331" spans="1:7">
      <c r="A331" s="60"/>
      <c r="B331" s="250"/>
      <c r="C331" s="258">
        <v>2024353101</v>
      </c>
      <c r="D331" s="258" t="s">
        <v>441</v>
      </c>
      <c r="E331" s="253" t="s">
        <v>438</v>
      </c>
      <c r="F331" s="253" t="s">
        <v>439</v>
      </c>
      <c r="G331" s="253"/>
    </row>
    <row r="332" spans="1:7">
      <c r="A332" s="60"/>
      <c r="B332" s="250"/>
      <c r="C332" s="258">
        <v>2024353103</v>
      </c>
      <c r="D332" s="258" t="s">
        <v>442</v>
      </c>
      <c r="E332" s="253" t="s">
        <v>438</v>
      </c>
      <c r="F332" s="253" t="s">
        <v>439</v>
      </c>
      <c r="G332" s="253"/>
    </row>
    <row r="333" spans="1:7">
      <c r="A333" s="60"/>
      <c r="B333" s="250"/>
      <c r="C333" s="258">
        <v>2024353104</v>
      </c>
      <c r="D333" s="258" t="s">
        <v>443</v>
      </c>
      <c r="E333" s="253" t="s">
        <v>438</v>
      </c>
      <c r="F333" s="253" t="s">
        <v>439</v>
      </c>
      <c r="G333" s="253"/>
    </row>
    <row r="334" spans="1:7">
      <c r="A334" s="60"/>
      <c r="B334" s="250"/>
      <c r="C334" s="258">
        <v>2024353115</v>
      </c>
      <c r="D334" s="258" t="s">
        <v>444</v>
      </c>
      <c r="E334" s="253" t="s">
        <v>438</v>
      </c>
      <c r="F334" s="253" t="s">
        <v>439</v>
      </c>
      <c r="G334" s="253"/>
    </row>
    <row r="335" spans="1:7">
      <c r="A335" s="60"/>
      <c r="B335" s="250"/>
      <c r="C335" s="258">
        <v>2024353118</v>
      </c>
      <c r="D335" s="258" t="s">
        <v>445</v>
      </c>
      <c r="E335" s="253" t="s">
        <v>438</v>
      </c>
      <c r="F335" s="253" t="s">
        <v>439</v>
      </c>
      <c r="G335" s="253"/>
    </row>
    <row r="336" spans="1:7">
      <c r="A336" s="60"/>
      <c r="B336" s="250"/>
      <c r="C336" s="258">
        <v>2024353116</v>
      </c>
      <c r="D336" s="258" t="s">
        <v>446</v>
      </c>
      <c r="E336" s="253" t="s">
        <v>438</v>
      </c>
      <c r="F336" s="253" t="s">
        <v>439</v>
      </c>
      <c r="G336" s="253"/>
    </row>
    <row r="337" spans="1:7">
      <c r="A337" s="60"/>
      <c r="B337" s="250"/>
      <c r="C337" s="258">
        <v>2024353117</v>
      </c>
      <c r="D337" s="258" t="s">
        <v>447</v>
      </c>
      <c r="E337" s="253" t="s">
        <v>438</v>
      </c>
      <c r="F337" s="253" t="s">
        <v>439</v>
      </c>
      <c r="G337" s="253"/>
    </row>
    <row r="338" spans="1:7">
      <c r="A338" s="60"/>
      <c r="B338" s="250"/>
      <c r="C338" s="258">
        <v>2024353106</v>
      </c>
      <c r="D338" s="258" t="s">
        <v>448</v>
      </c>
      <c r="E338" s="258" t="s">
        <v>438</v>
      </c>
      <c r="F338" s="258" t="s">
        <v>423</v>
      </c>
      <c r="G338" s="253"/>
    </row>
    <row r="339" spans="1:7">
      <c r="A339" s="60"/>
      <c r="B339" s="250"/>
      <c r="C339" s="253">
        <v>2024353124</v>
      </c>
      <c r="D339" s="253" t="s">
        <v>437</v>
      </c>
      <c r="E339" s="258" t="s">
        <v>449</v>
      </c>
      <c r="F339" s="258" t="s">
        <v>423</v>
      </c>
      <c r="G339" s="253"/>
    </row>
    <row r="340" spans="1:7">
      <c r="A340" s="60"/>
      <c r="B340" s="250"/>
      <c r="C340" s="258">
        <v>2024353101</v>
      </c>
      <c r="D340" s="258" t="s">
        <v>441</v>
      </c>
      <c r="E340" s="258" t="s">
        <v>449</v>
      </c>
      <c r="F340" s="258" t="s">
        <v>423</v>
      </c>
      <c r="G340" s="253"/>
    </row>
    <row r="341" spans="1:7">
      <c r="A341" s="60"/>
      <c r="B341" s="250"/>
      <c r="C341" s="258">
        <v>2024353103</v>
      </c>
      <c r="D341" s="258" t="s">
        <v>442</v>
      </c>
      <c r="E341" s="258" t="s">
        <v>449</v>
      </c>
      <c r="F341" s="258" t="s">
        <v>423</v>
      </c>
      <c r="G341" s="253"/>
    </row>
    <row r="342" spans="1:7">
      <c r="A342" s="60"/>
      <c r="B342" s="250"/>
      <c r="C342" s="258">
        <v>2024353104</v>
      </c>
      <c r="D342" s="258" t="s">
        <v>443</v>
      </c>
      <c r="E342" s="258" t="s">
        <v>449</v>
      </c>
      <c r="F342" s="258" t="s">
        <v>423</v>
      </c>
      <c r="G342" s="253"/>
    </row>
    <row r="343" spans="1:7">
      <c r="A343" s="60"/>
      <c r="B343" s="250"/>
      <c r="C343" s="258">
        <v>2024353115</v>
      </c>
      <c r="D343" s="258" t="s">
        <v>444</v>
      </c>
      <c r="E343" s="258" t="s">
        <v>449</v>
      </c>
      <c r="F343" s="258" t="s">
        <v>423</v>
      </c>
      <c r="G343" s="253"/>
    </row>
    <row r="344" spans="1:7">
      <c r="A344" s="60"/>
      <c r="B344" s="250"/>
      <c r="C344" s="258">
        <v>2024353118</v>
      </c>
      <c r="D344" s="258" t="s">
        <v>445</v>
      </c>
      <c r="E344" s="258" t="s">
        <v>449</v>
      </c>
      <c r="F344" s="258" t="s">
        <v>423</v>
      </c>
      <c r="G344" s="253"/>
    </row>
    <row r="345" spans="1:7">
      <c r="A345" s="60"/>
      <c r="B345" s="250"/>
      <c r="C345" s="258">
        <v>2024353116</v>
      </c>
      <c r="D345" s="258" t="s">
        <v>446</v>
      </c>
      <c r="E345" s="258" t="s">
        <v>449</v>
      </c>
      <c r="F345" s="258" t="s">
        <v>423</v>
      </c>
      <c r="G345" s="253"/>
    </row>
    <row r="346" spans="1:7">
      <c r="A346" s="60"/>
      <c r="B346" s="250"/>
      <c r="C346" s="258">
        <v>2024353117</v>
      </c>
      <c r="D346" s="258" t="s">
        <v>447</v>
      </c>
      <c r="E346" s="258" t="s">
        <v>449</v>
      </c>
      <c r="F346" s="258" t="s">
        <v>423</v>
      </c>
      <c r="G346" s="253"/>
    </row>
    <row r="347" spans="1:7">
      <c r="A347" s="60"/>
      <c r="B347" s="250"/>
      <c r="C347" s="258">
        <v>2024353106</v>
      </c>
      <c r="D347" s="258" t="s">
        <v>448</v>
      </c>
      <c r="E347" s="258" t="s">
        <v>449</v>
      </c>
      <c r="F347" s="258" t="s">
        <v>423</v>
      </c>
      <c r="G347" s="253"/>
    </row>
    <row r="348" spans="1:7">
      <c r="A348" s="60"/>
      <c r="B348" s="250"/>
      <c r="C348" s="259" t="s">
        <v>450</v>
      </c>
      <c r="D348" s="258" t="s">
        <v>451</v>
      </c>
      <c r="E348" s="257" t="s">
        <v>452</v>
      </c>
      <c r="F348" s="258" t="s">
        <v>435</v>
      </c>
      <c r="G348" s="258" t="s">
        <v>424</v>
      </c>
    </row>
    <row r="349" spans="1:7">
      <c r="A349" s="60"/>
      <c r="B349" s="250"/>
      <c r="C349" s="259" t="s">
        <v>450</v>
      </c>
      <c r="D349" s="258" t="s">
        <v>451</v>
      </c>
      <c r="E349" s="258" t="s">
        <v>453</v>
      </c>
      <c r="F349" s="258" t="s">
        <v>433</v>
      </c>
      <c r="G349" s="258" t="s">
        <v>424</v>
      </c>
    </row>
    <row r="350" spans="1:7">
      <c r="A350" s="60"/>
      <c r="B350" s="250"/>
      <c r="C350" s="259" t="s">
        <v>450</v>
      </c>
      <c r="D350" s="258" t="s">
        <v>451</v>
      </c>
      <c r="E350" s="258" t="s">
        <v>454</v>
      </c>
      <c r="F350" s="258" t="s">
        <v>455</v>
      </c>
      <c r="G350" s="258" t="s">
        <v>424</v>
      </c>
    </row>
  </sheetData>
  <mergeCells count="205">
    <mergeCell ref="A1:G1"/>
    <mergeCell ref="A3:A80"/>
    <mergeCell ref="A81:A124"/>
    <mergeCell ref="A125:A156"/>
    <mergeCell ref="A157:A179"/>
    <mergeCell ref="A180:A314"/>
    <mergeCell ref="A315:A319"/>
    <mergeCell ref="A320:A350"/>
    <mergeCell ref="B3:B4"/>
    <mergeCell ref="B5:B6"/>
    <mergeCell ref="B7:B9"/>
    <mergeCell ref="B11:B12"/>
    <mergeCell ref="B13:B23"/>
    <mergeCell ref="B24:B28"/>
    <mergeCell ref="B29:B35"/>
    <mergeCell ref="B36:B43"/>
    <mergeCell ref="B44:B49"/>
    <mergeCell ref="B50:B58"/>
    <mergeCell ref="B59:B67"/>
    <mergeCell ref="B69:B76"/>
    <mergeCell ref="B77:B80"/>
    <mergeCell ref="B81:B84"/>
    <mergeCell ref="B85:B92"/>
    <mergeCell ref="B93:B96"/>
    <mergeCell ref="B97:B98"/>
    <mergeCell ref="B99:B102"/>
    <mergeCell ref="B103:B104"/>
    <mergeCell ref="B108:B109"/>
    <mergeCell ref="B110:B112"/>
    <mergeCell ref="B114:B116"/>
    <mergeCell ref="B118:B120"/>
    <mergeCell ref="B123:B124"/>
    <mergeCell ref="B125:B142"/>
    <mergeCell ref="B143:B144"/>
    <mergeCell ref="B146:B147"/>
    <mergeCell ref="B148:B155"/>
    <mergeCell ref="B157:B158"/>
    <mergeCell ref="B159:B162"/>
    <mergeCell ref="B163:B165"/>
    <mergeCell ref="B167:B168"/>
    <mergeCell ref="B169:B170"/>
    <mergeCell ref="B172:B173"/>
    <mergeCell ref="B174:B175"/>
    <mergeCell ref="B176:B177"/>
    <mergeCell ref="B178:B179"/>
    <mergeCell ref="B316:B317"/>
    <mergeCell ref="B318:B319"/>
    <mergeCell ref="B320:B327"/>
    <mergeCell ref="B328:B329"/>
    <mergeCell ref="B330:B350"/>
    <mergeCell ref="C3:C4"/>
    <mergeCell ref="C7:C8"/>
    <mergeCell ref="C13:C23"/>
    <mergeCell ref="C24:C25"/>
    <mergeCell ref="C26:C28"/>
    <mergeCell ref="C29:C32"/>
    <mergeCell ref="C33:C35"/>
    <mergeCell ref="C36:C43"/>
    <mergeCell ref="C44:C45"/>
    <mergeCell ref="C46:C47"/>
    <mergeCell ref="C48:C49"/>
    <mergeCell ref="C50:C58"/>
    <mergeCell ref="C59:C65"/>
    <mergeCell ref="C69:C76"/>
    <mergeCell ref="C77:C80"/>
    <mergeCell ref="C82:C84"/>
    <mergeCell ref="C85:C92"/>
    <mergeCell ref="C99:C102"/>
    <mergeCell ref="C103:C104"/>
    <mergeCell ref="C110:C112"/>
    <mergeCell ref="C114:C116"/>
    <mergeCell ref="C118:C120"/>
    <mergeCell ref="C125:C128"/>
    <mergeCell ref="C129:C132"/>
    <mergeCell ref="C133:C137"/>
    <mergeCell ref="C139:C140"/>
    <mergeCell ref="C141:C142"/>
    <mergeCell ref="C143:C144"/>
    <mergeCell ref="C146:C147"/>
    <mergeCell ref="C148:C149"/>
    <mergeCell ref="C150:C151"/>
    <mergeCell ref="C152:C153"/>
    <mergeCell ref="C157:C158"/>
    <mergeCell ref="C163:C165"/>
    <mergeCell ref="C167:C168"/>
    <mergeCell ref="C169:C170"/>
    <mergeCell ref="C172:C173"/>
    <mergeCell ref="C174:C175"/>
    <mergeCell ref="C176:C177"/>
    <mergeCell ref="C178:C179"/>
    <mergeCell ref="C318:C319"/>
    <mergeCell ref="D3:D4"/>
    <mergeCell ref="D7:D8"/>
    <mergeCell ref="D13:D23"/>
    <mergeCell ref="D24:D25"/>
    <mergeCell ref="D26:D28"/>
    <mergeCell ref="D29:D32"/>
    <mergeCell ref="D33:D35"/>
    <mergeCell ref="D36:D43"/>
    <mergeCell ref="D44:D45"/>
    <mergeCell ref="D46:D47"/>
    <mergeCell ref="D48:D49"/>
    <mergeCell ref="D50:D58"/>
    <mergeCell ref="D59:D65"/>
    <mergeCell ref="D69:D76"/>
    <mergeCell ref="D77:D80"/>
    <mergeCell ref="D82:D84"/>
    <mergeCell ref="D85:D92"/>
    <mergeCell ref="D99:D102"/>
    <mergeCell ref="D103:D104"/>
    <mergeCell ref="D110:D112"/>
    <mergeCell ref="D114:D116"/>
    <mergeCell ref="D118:D120"/>
    <mergeCell ref="D125:D128"/>
    <mergeCell ref="D129:D132"/>
    <mergeCell ref="D133:D137"/>
    <mergeCell ref="D139:D140"/>
    <mergeCell ref="D141:D142"/>
    <mergeCell ref="D143:D144"/>
    <mergeCell ref="D146:D147"/>
    <mergeCell ref="D148:D149"/>
    <mergeCell ref="D150:D151"/>
    <mergeCell ref="D152:D153"/>
    <mergeCell ref="D157:D158"/>
    <mergeCell ref="D163:D165"/>
    <mergeCell ref="D167:D168"/>
    <mergeCell ref="D169:D170"/>
    <mergeCell ref="D172:D173"/>
    <mergeCell ref="D174:D175"/>
    <mergeCell ref="D176:D177"/>
    <mergeCell ref="D178:D179"/>
    <mergeCell ref="D318:D319"/>
    <mergeCell ref="G7:G8"/>
    <mergeCell ref="G13:G23"/>
    <mergeCell ref="G24:G25"/>
    <mergeCell ref="G26:G28"/>
    <mergeCell ref="G29:G32"/>
    <mergeCell ref="G33:G35"/>
    <mergeCell ref="G36:G43"/>
    <mergeCell ref="G44:G45"/>
    <mergeCell ref="G46:G47"/>
    <mergeCell ref="G48:G49"/>
    <mergeCell ref="G50:G58"/>
    <mergeCell ref="G59:G65"/>
    <mergeCell ref="G69:G76"/>
    <mergeCell ref="G77:G80"/>
    <mergeCell ref="G82:G84"/>
    <mergeCell ref="G85:G92"/>
    <mergeCell ref="G99:G102"/>
    <mergeCell ref="G103:G104"/>
    <mergeCell ref="G110:G112"/>
    <mergeCell ref="G114:G116"/>
    <mergeCell ref="G118:G120"/>
    <mergeCell ref="G125:G128"/>
    <mergeCell ref="G129:G132"/>
    <mergeCell ref="G133:G137"/>
    <mergeCell ref="G139:G140"/>
    <mergeCell ref="G141:G142"/>
    <mergeCell ref="G143:G144"/>
    <mergeCell ref="G146:G147"/>
    <mergeCell ref="G148:G149"/>
    <mergeCell ref="G150:G151"/>
    <mergeCell ref="G152:G153"/>
    <mergeCell ref="G157:G158"/>
    <mergeCell ref="G163:G165"/>
    <mergeCell ref="G167:G168"/>
    <mergeCell ref="G169:G170"/>
    <mergeCell ref="G172:G173"/>
    <mergeCell ref="G174:G175"/>
    <mergeCell ref="G176:G177"/>
    <mergeCell ref="G178:G179"/>
    <mergeCell ref="G184:G186"/>
    <mergeCell ref="G190:G193"/>
    <mergeCell ref="G194:G199"/>
    <mergeCell ref="G200:G202"/>
    <mergeCell ref="G204:G205"/>
    <mergeCell ref="G206:G207"/>
    <mergeCell ref="G208:G214"/>
    <mergeCell ref="G215:G218"/>
    <mergeCell ref="G220:G222"/>
    <mergeCell ref="G223:G224"/>
    <mergeCell ref="G232:G234"/>
    <mergeCell ref="G235:G237"/>
    <mergeCell ref="G238:G240"/>
    <mergeCell ref="G241:G243"/>
    <mergeCell ref="G244:G246"/>
    <mergeCell ref="G247:G249"/>
    <mergeCell ref="G250:G251"/>
    <mergeCell ref="G252:G253"/>
    <mergeCell ref="G254:G255"/>
    <mergeCell ref="G256:G266"/>
    <mergeCell ref="G267:G269"/>
    <mergeCell ref="G270:G272"/>
    <mergeCell ref="G274:G285"/>
    <mergeCell ref="G286:G287"/>
    <mergeCell ref="G288:G290"/>
    <mergeCell ref="G292:G293"/>
    <mergeCell ref="G294:G295"/>
    <mergeCell ref="G296:G305"/>
    <mergeCell ref="G306:G307"/>
    <mergeCell ref="G308:G309"/>
    <mergeCell ref="G310:G311"/>
    <mergeCell ref="G313:G314"/>
    <mergeCell ref="G318:G319"/>
    <mergeCell ref="G330:G347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3"/>
  <sheetViews>
    <sheetView zoomScale="55" zoomScaleNormal="55" topLeftCell="A104" workbookViewId="0">
      <selection activeCell="A3" sqref="A3:G43"/>
    </sheetView>
  </sheetViews>
  <sheetFormatPr defaultColWidth="8.62962962962963" defaultRowHeight="17.4" outlineLevelCol="7"/>
  <cols>
    <col min="1" max="1" width="20.25" style="76" customWidth="1"/>
    <col min="2" max="2" width="7.62962962962963" style="76" customWidth="1"/>
    <col min="3" max="3" width="20.25" style="76" customWidth="1"/>
    <col min="4" max="4" width="13.75" style="76" customWidth="1"/>
    <col min="5" max="5" width="16.8796296296296" style="76" customWidth="1"/>
    <col min="6" max="6" width="10.6296296296296" style="76" customWidth="1"/>
    <col min="7" max="7" width="16.8796296296296" style="76" customWidth="1"/>
    <col min="8" max="8" width="14.6296296296296" style="76" customWidth="1"/>
    <col min="9" max="16384" width="8.62962962962963" style="76"/>
  </cols>
  <sheetData>
    <row r="1" ht="22.2" spans="1:8">
      <c r="A1" s="166" t="s">
        <v>456</v>
      </c>
      <c r="B1" s="166"/>
      <c r="C1" s="166"/>
      <c r="D1" s="166"/>
      <c r="E1" s="166"/>
      <c r="F1" s="166"/>
      <c r="G1" s="166"/>
      <c r="H1" s="166"/>
    </row>
    <row r="2" s="165" customFormat="1" ht="20.4" spans="1:8">
      <c r="A2" s="167" t="s">
        <v>22</v>
      </c>
      <c r="B2" s="167" t="s">
        <v>457</v>
      </c>
      <c r="C2" s="167" t="s">
        <v>23</v>
      </c>
      <c r="D2" s="167" t="s">
        <v>458</v>
      </c>
      <c r="E2" s="167" t="s">
        <v>459</v>
      </c>
      <c r="F2" s="168" t="s">
        <v>460</v>
      </c>
      <c r="G2" s="167" t="s">
        <v>461</v>
      </c>
      <c r="H2" s="167" t="s">
        <v>29</v>
      </c>
    </row>
    <row r="3" spans="1:8">
      <c r="A3" s="169" t="s">
        <v>2</v>
      </c>
      <c r="B3" s="170">
        <v>1</v>
      </c>
      <c r="C3" s="170" t="s">
        <v>462</v>
      </c>
      <c r="D3" s="171">
        <v>0</v>
      </c>
      <c r="E3" s="171">
        <v>39</v>
      </c>
      <c r="F3" s="172">
        <f t="shared" ref="F3:F66" si="0">D3/E3</f>
        <v>0</v>
      </c>
      <c r="G3" s="170">
        <f t="shared" ref="G3:G43" si="1">RANK(F3,$F$3:$F$86,1)</f>
        <v>1</v>
      </c>
      <c r="H3" s="173"/>
    </row>
    <row r="4" spans="1:8">
      <c r="A4" s="174"/>
      <c r="B4" s="170">
        <v>2</v>
      </c>
      <c r="C4" s="170" t="s">
        <v>463</v>
      </c>
      <c r="D4" s="171">
        <v>0</v>
      </c>
      <c r="E4" s="171">
        <v>40</v>
      </c>
      <c r="F4" s="172">
        <f t="shared" si="0"/>
        <v>0</v>
      </c>
      <c r="G4" s="170">
        <f t="shared" si="1"/>
        <v>1</v>
      </c>
      <c r="H4" s="173"/>
    </row>
    <row r="5" spans="1:8">
      <c r="A5" s="174"/>
      <c r="B5" s="170">
        <v>3</v>
      </c>
      <c r="C5" s="170" t="s">
        <v>464</v>
      </c>
      <c r="D5" s="171">
        <v>0</v>
      </c>
      <c r="E5" s="171">
        <v>42</v>
      </c>
      <c r="F5" s="172">
        <f t="shared" si="0"/>
        <v>0</v>
      </c>
      <c r="G5" s="170">
        <f t="shared" si="1"/>
        <v>1</v>
      </c>
      <c r="H5" s="173"/>
    </row>
    <row r="6" spans="1:8">
      <c r="A6" s="174"/>
      <c r="B6" s="170">
        <v>4</v>
      </c>
      <c r="C6" s="170" t="s">
        <v>465</v>
      </c>
      <c r="D6" s="171">
        <v>0</v>
      </c>
      <c r="E6" s="171">
        <v>40</v>
      </c>
      <c r="F6" s="172">
        <f t="shared" si="0"/>
        <v>0</v>
      </c>
      <c r="G6" s="170">
        <f t="shared" si="1"/>
        <v>1</v>
      </c>
      <c r="H6" s="173"/>
    </row>
    <row r="7" spans="1:8">
      <c r="A7" s="174"/>
      <c r="B7" s="170">
        <v>5</v>
      </c>
      <c r="C7" s="170" t="s">
        <v>110</v>
      </c>
      <c r="D7" s="171">
        <v>3</v>
      </c>
      <c r="E7" s="171">
        <v>43</v>
      </c>
      <c r="F7" s="172">
        <f t="shared" si="0"/>
        <v>0.0697674418604651</v>
      </c>
      <c r="G7" s="170">
        <f t="shared" si="1"/>
        <v>76</v>
      </c>
      <c r="H7" s="173"/>
    </row>
    <row r="8" spans="1:8">
      <c r="A8" s="174"/>
      <c r="B8" s="170">
        <v>6</v>
      </c>
      <c r="C8" s="170" t="s">
        <v>466</v>
      </c>
      <c r="D8" s="171">
        <v>0</v>
      </c>
      <c r="E8" s="171">
        <v>43</v>
      </c>
      <c r="F8" s="172">
        <f t="shared" si="0"/>
        <v>0</v>
      </c>
      <c r="G8" s="170">
        <f t="shared" si="1"/>
        <v>1</v>
      </c>
      <c r="H8" s="173"/>
    </row>
    <row r="9" spans="1:8">
      <c r="A9" s="174"/>
      <c r="B9" s="170">
        <v>7</v>
      </c>
      <c r="C9" s="170" t="s">
        <v>68</v>
      </c>
      <c r="D9" s="171">
        <v>2</v>
      </c>
      <c r="E9" s="171">
        <v>41</v>
      </c>
      <c r="F9" s="172">
        <f t="shared" si="0"/>
        <v>0.0487804878048781</v>
      </c>
      <c r="G9" s="170">
        <f t="shared" si="1"/>
        <v>70</v>
      </c>
      <c r="H9" s="173"/>
    </row>
    <row r="10" spans="1:8">
      <c r="A10" s="174"/>
      <c r="B10" s="170">
        <v>8</v>
      </c>
      <c r="C10" s="170" t="s">
        <v>467</v>
      </c>
      <c r="D10" s="171">
        <v>0</v>
      </c>
      <c r="E10" s="171">
        <v>43</v>
      </c>
      <c r="F10" s="172">
        <f t="shared" si="0"/>
        <v>0</v>
      </c>
      <c r="G10" s="170">
        <f t="shared" si="1"/>
        <v>1</v>
      </c>
      <c r="H10" s="173"/>
    </row>
    <row r="11" spans="1:8">
      <c r="A11" s="174"/>
      <c r="B11" s="170">
        <v>9</v>
      </c>
      <c r="C11" s="170" t="s">
        <v>73</v>
      </c>
      <c r="D11" s="171">
        <v>1</v>
      </c>
      <c r="E11" s="171">
        <v>42</v>
      </c>
      <c r="F11" s="172">
        <f t="shared" si="0"/>
        <v>0.0238095238095238</v>
      </c>
      <c r="G11" s="170">
        <f t="shared" si="1"/>
        <v>59</v>
      </c>
      <c r="H11" s="173"/>
    </row>
    <row r="12" spans="1:8">
      <c r="A12" s="174"/>
      <c r="B12" s="170">
        <v>10</v>
      </c>
      <c r="C12" s="170" t="s">
        <v>468</v>
      </c>
      <c r="D12" s="171">
        <v>0</v>
      </c>
      <c r="E12" s="170">
        <v>43</v>
      </c>
      <c r="F12" s="172">
        <f t="shared" si="0"/>
        <v>0</v>
      </c>
      <c r="G12" s="170">
        <f t="shared" si="1"/>
        <v>1</v>
      </c>
      <c r="H12" s="173"/>
    </row>
    <row r="13" spans="1:8">
      <c r="A13" s="174"/>
      <c r="B13" s="170">
        <v>11</v>
      </c>
      <c r="C13" s="170" t="s">
        <v>469</v>
      </c>
      <c r="D13" s="171">
        <v>0</v>
      </c>
      <c r="E13" s="170">
        <v>42</v>
      </c>
      <c r="F13" s="172">
        <f t="shared" si="0"/>
        <v>0</v>
      </c>
      <c r="G13" s="170">
        <f t="shared" si="1"/>
        <v>1</v>
      </c>
      <c r="H13" s="173"/>
    </row>
    <row r="14" spans="1:8">
      <c r="A14" s="174"/>
      <c r="B14" s="170">
        <v>12</v>
      </c>
      <c r="C14" s="170" t="s">
        <v>94</v>
      </c>
      <c r="D14" s="171">
        <v>2</v>
      </c>
      <c r="E14" s="170">
        <v>45</v>
      </c>
      <c r="F14" s="172">
        <f t="shared" si="0"/>
        <v>0.0444444444444444</v>
      </c>
      <c r="G14" s="170">
        <f t="shared" si="1"/>
        <v>68</v>
      </c>
      <c r="H14" s="173"/>
    </row>
    <row r="15" spans="1:8">
      <c r="A15" s="174"/>
      <c r="B15" s="170">
        <v>13</v>
      </c>
      <c r="C15" s="170" t="s">
        <v>470</v>
      </c>
      <c r="D15" s="171">
        <v>0</v>
      </c>
      <c r="E15" s="170">
        <v>43</v>
      </c>
      <c r="F15" s="172">
        <f t="shared" si="0"/>
        <v>0</v>
      </c>
      <c r="G15" s="170">
        <f t="shared" si="1"/>
        <v>1</v>
      </c>
      <c r="H15" s="173"/>
    </row>
    <row r="16" spans="1:8">
      <c r="A16" s="174"/>
      <c r="B16" s="170">
        <v>14</v>
      </c>
      <c r="C16" s="170" t="s">
        <v>128</v>
      </c>
      <c r="D16" s="171">
        <v>3</v>
      </c>
      <c r="E16" s="170">
        <v>42</v>
      </c>
      <c r="F16" s="172">
        <f t="shared" si="0"/>
        <v>0.0714285714285714</v>
      </c>
      <c r="G16" s="170">
        <f t="shared" si="1"/>
        <v>77</v>
      </c>
      <c r="H16" s="173"/>
    </row>
    <row r="17" spans="1:8">
      <c r="A17" s="174"/>
      <c r="B17" s="170">
        <v>15</v>
      </c>
      <c r="C17" s="170" t="s">
        <v>471</v>
      </c>
      <c r="D17" s="171">
        <v>0</v>
      </c>
      <c r="E17" s="170">
        <v>40</v>
      </c>
      <c r="F17" s="172">
        <f t="shared" si="0"/>
        <v>0</v>
      </c>
      <c r="G17" s="170">
        <f t="shared" si="1"/>
        <v>1</v>
      </c>
      <c r="H17" s="173"/>
    </row>
    <row r="18" spans="1:8">
      <c r="A18" s="174"/>
      <c r="B18" s="170">
        <v>16</v>
      </c>
      <c r="C18" s="170" t="s">
        <v>472</v>
      </c>
      <c r="D18" s="171">
        <v>0</v>
      </c>
      <c r="E18" s="170">
        <v>43</v>
      </c>
      <c r="F18" s="172">
        <f t="shared" si="0"/>
        <v>0</v>
      </c>
      <c r="G18" s="170">
        <f t="shared" si="1"/>
        <v>1</v>
      </c>
      <c r="H18" s="173"/>
    </row>
    <row r="19" spans="1:8">
      <c r="A19" s="174"/>
      <c r="B19" s="170">
        <v>17</v>
      </c>
      <c r="C19" s="170" t="s">
        <v>473</v>
      </c>
      <c r="D19" s="171">
        <v>0</v>
      </c>
      <c r="E19" s="170">
        <v>42</v>
      </c>
      <c r="F19" s="172">
        <f t="shared" si="0"/>
        <v>0</v>
      </c>
      <c r="G19" s="170">
        <f t="shared" si="1"/>
        <v>1</v>
      </c>
      <c r="H19" s="173"/>
    </row>
    <row r="20" spans="1:8">
      <c r="A20" s="174"/>
      <c r="B20" s="170">
        <v>18</v>
      </c>
      <c r="C20" s="170" t="s">
        <v>142</v>
      </c>
      <c r="D20" s="171">
        <v>1</v>
      </c>
      <c r="E20" s="170">
        <v>43</v>
      </c>
      <c r="F20" s="172">
        <f t="shared" si="0"/>
        <v>0.0232558139534884</v>
      </c>
      <c r="G20" s="170">
        <f t="shared" si="1"/>
        <v>55</v>
      </c>
      <c r="H20" s="173"/>
    </row>
    <row r="21" spans="1:8">
      <c r="A21" s="174"/>
      <c r="B21" s="170">
        <v>19</v>
      </c>
      <c r="C21" s="170" t="s">
        <v>474</v>
      </c>
      <c r="D21" s="171">
        <v>0</v>
      </c>
      <c r="E21" s="170">
        <v>42</v>
      </c>
      <c r="F21" s="172">
        <f t="shared" si="0"/>
        <v>0</v>
      </c>
      <c r="G21" s="170">
        <f t="shared" si="1"/>
        <v>1</v>
      </c>
      <c r="H21" s="173"/>
    </row>
    <row r="22" spans="1:8">
      <c r="A22" s="174"/>
      <c r="B22" s="170">
        <v>20</v>
      </c>
      <c r="C22" s="170" t="s">
        <v>475</v>
      </c>
      <c r="D22" s="171">
        <v>0</v>
      </c>
      <c r="E22" s="170">
        <v>45</v>
      </c>
      <c r="F22" s="172">
        <f t="shared" si="0"/>
        <v>0</v>
      </c>
      <c r="G22" s="170">
        <f t="shared" si="1"/>
        <v>1</v>
      </c>
      <c r="H22" s="173"/>
    </row>
    <row r="23" spans="1:8">
      <c r="A23" s="174"/>
      <c r="B23" s="170">
        <v>21</v>
      </c>
      <c r="C23" s="170" t="s">
        <v>476</v>
      </c>
      <c r="D23" s="171">
        <v>0</v>
      </c>
      <c r="E23" s="170">
        <v>43</v>
      </c>
      <c r="F23" s="172">
        <f t="shared" si="0"/>
        <v>0</v>
      </c>
      <c r="G23" s="170">
        <f t="shared" si="1"/>
        <v>1</v>
      </c>
      <c r="H23" s="173"/>
    </row>
    <row r="24" spans="1:8">
      <c r="A24" s="174"/>
      <c r="B24" s="170">
        <v>22</v>
      </c>
      <c r="C24" s="170" t="s">
        <v>477</v>
      </c>
      <c r="D24" s="171">
        <v>0</v>
      </c>
      <c r="E24" s="170">
        <v>42</v>
      </c>
      <c r="F24" s="172">
        <f t="shared" si="0"/>
        <v>0</v>
      </c>
      <c r="G24" s="170">
        <f t="shared" si="1"/>
        <v>1</v>
      </c>
      <c r="H24" s="173"/>
    </row>
    <row r="25" spans="1:8">
      <c r="A25" s="174"/>
      <c r="B25" s="170">
        <v>23</v>
      </c>
      <c r="C25" s="170" t="s">
        <v>478</v>
      </c>
      <c r="D25" s="171">
        <v>1</v>
      </c>
      <c r="E25" s="170">
        <v>40</v>
      </c>
      <c r="F25" s="172">
        <f t="shared" si="0"/>
        <v>0.025</v>
      </c>
      <c r="G25" s="170">
        <f t="shared" si="1"/>
        <v>64</v>
      </c>
      <c r="H25" s="173"/>
    </row>
    <row r="26" spans="1:8">
      <c r="A26" s="174"/>
      <c r="B26" s="170">
        <v>24</v>
      </c>
      <c r="C26" s="170" t="s">
        <v>479</v>
      </c>
      <c r="D26" s="171">
        <v>0</v>
      </c>
      <c r="E26" s="170">
        <v>40</v>
      </c>
      <c r="F26" s="172">
        <f t="shared" si="0"/>
        <v>0</v>
      </c>
      <c r="G26" s="170">
        <f t="shared" si="1"/>
        <v>1</v>
      </c>
      <c r="H26" s="173"/>
    </row>
    <row r="27" spans="1:8">
      <c r="A27" s="174"/>
      <c r="B27" s="170">
        <v>25</v>
      </c>
      <c r="C27" s="170" t="s">
        <v>480</v>
      </c>
      <c r="D27" s="171">
        <v>2</v>
      </c>
      <c r="E27" s="170">
        <v>41</v>
      </c>
      <c r="F27" s="172">
        <f t="shared" si="0"/>
        <v>0.0487804878048781</v>
      </c>
      <c r="G27" s="170">
        <f t="shared" si="1"/>
        <v>70</v>
      </c>
      <c r="H27" s="173"/>
    </row>
    <row r="28" spans="1:8">
      <c r="A28" s="174"/>
      <c r="B28" s="170">
        <v>26</v>
      </c>
      <c r="C28" s="170" t="s">
        <v>481</v>
      </c>
      <c r="D28" s="171">
        <v>0</v>
      </c>
      <c r="E28" s="170">
        <v>41</v>
      </c>
      <c r="F28" s="172">
        <f t="shared" si="0"/>
        <v>0</v>
      </c>
      <c r="G28" s="170">
        <f t="shared" si="1"/>
        <v>1</v>
      </c>
      <c r="H28" s="173"/>
    </row>
    <row r="29" spans="1:8">
      <c r="A29" s="174"/>
      <c r="B29" s="170">
        <v>27</v>
      </c>
      <c r="C29" s="170" t="s">
        <v>63</v>
      </c>
      <c r="D29" s="171">
        <v>2</v>
      </c>
      <c r="E29" s="170">
        <v>40</v>
      </c>
      <c r="F29" s="172">
        <f t="shared" si="0"/>
        <v>0.05</v>
      </c>
      <c r="G29" s="170">
        <f t="shared" si="1"/>
        <v>72</v>
      </c>
      <c r="H29" s="173"/>
    </row>
    <row r="30" spans="1:8">
      <c r="A30" s="174"/>
      <c r="B30" s="175">
        <v>28</v>
      </c>
      <c r="C30" s="175" t="s">
        <v>77</v>
      </c>
      <c r="D30" s="170">
        <v>1</v>
      </c>
      <c r="E30" s="175">
        <v>41</v>
      </c>
      <c r="F30" s="172">
        <f t="shared" si="0"/>
        <v>0.024390243902439</v>
      </c>
      <c r="G30" s="170">
        <f t="shared" si="1"/>
        <v>62</v>
      </c>
      <c r="H30" s="173"/>
    </row>
    <row r="31" spans="1:8">
      <c r="A31" s="174"/>
      <c r="B31" s="175">
        <v>29</v>
      </c>
      <c r="C31" s="175" t="s">
        <v>482</v>
      </c>
      <c r="D31" s="175">
        <v>0</v>
      </c>
      <c r="E31" s="175">
        <v>41</v>
      </c>
      <c r="F31" s="172">
        <f t="shared" si="0"/>
        <v>0</v>
      </c>
      <c r="G31" s="170">
        <f t="shared" si="1"/>
        <v>1</v>
      </c>
      <c r="H31" s="173"/>
    </row>
    <row r="32" spans="1:8">
      <c r="A32" s="174"/>
      <c r="B32" s="175">
        <v>30</v>
      </c>
      <c r="C32" s="175" t="s">
        <v>483</v>
      </c>
      <c r="D32" s="170">
        <v>0</v>
      </c>
      <c r="E32" s="175">
        <v>40</v>
      </c>
      <c r="F32" s="172">
        <f t="shared" si="0"/>
        <v>0</v>
      </c>
      <c r="G32" s="170">
        <f t="shared" si="1"/>
        <v>1</v>
      </c>
      <c r="H32" s="173"/>
    </row>
    <row r="33" spans="1:8">
      <c r="A33" s="174"/>
      <c r="B33" s="175">
        <v>31</v>
      </c>
      <c r="C33" s="175" t="s">
        <v>484</v>
      </c>
      <c r="D33" s="170">
        <v>0</v>
      </c>
      <c r="E33" s="175">
        <v>39</v>
      </c>
      <c r="F33" s="172">
        <f t="shared" si="0"/>
        <v>0</v>
      </c>
      <c r="G33" s="170">
        <f t="shared" si="1"/>
        <v>1</v>
      </c>
      <c r="H33" s="173"/>
    </row>
    <row r="34" spans="1:8">
      <c r="A34" s="174"/>
      <c r="B34" s="175">
        <v>32</v>
      </c>
      <c r="C34" s="175" t="s">
        <v>89</v>
      </c>
      <c r="D34" s="170">
        <v>2</v>
      </c>
      <c r="E34" s="175">
        <v>40</v>
      </c>
      <c r="F34" s="172">
        <f t="shared" si="0"/>
        <v>0.05</v>
      </c>
      <c r="G34" s="170">
        <f t="shared" si="1"/>
        <v>72</v>
      </c>
      <c r="H34" s="173"/>
    </row>
    <row r="35" spans="1:8">
      <c r="A35" s="174"/>
      <c r="B35" s="175">
        <v>33</v>
      </c>
      <c r="C35" s="175" t="s">
        <v>485</v>
      </c>
      <c r="D35" s="170">
        <v>0</v>
      </c>
      <c r="E35" s="175">
        <v>40</v>
      </c>
      <c r="F35" s="172">
        <f t="shared" si="0"/>
        <v>0</v>
      </c>
      <c r="G35" s="170">
        <f t="shared" si="1"/>
        <v>1</v>
      </c>
      <c r="H35" s="173"/>
    </row>
    <row r="36" spans="1:8">
      <c r="A36" s="174"/>
      <c r="B36" s="175">
        <v>34</v>
      </c>
      <c r="C36" s="175" t="s">
        <v>486</v>
      </c>
      <c r="D36" s="170">
        <v>0</v>
      </c>
      <c r="E36" s="175">
        <v>39</v>
      </c>
      <c r="F36" s="172">
        <f t="shared" si="0"/>
        <v>0</v>
      </c>
      <c r="G36" s="170">
        <f t="shared" si="1"/>
        <v>1</v>
      </c>
      <c r="H36" s="173"/>
    </row>
    <row r="37" spans="1:8">
      <c r="A37" s="174"/>
      <c r="B37" s="175">
        <v>35</v>
      </c>
      <c r="C37" s="175" t="s">
        <v>487</v>
      </c>
      <c r="D37" s="170">
        <v>0</v>
      </c>
      <c r="E37" s="175">
        <v>40</v>
      </c>
      <c r="F37" s="172">
        <f t="shared" si="0"/>
        <v>0</v>
      </c>
      <c r="G37" s="170">
        <f t="shared" si="1"/>
        <v>1</v>
      </c>
      <c r="H37" s="173"/>
    </row>
    <row r="38" spans="1:8">
      <c r="A38" s="174"/>
      <c r="B38" s="175">
        <v>36</v>
      </c>
      <c r="C38" s="175" t="s">
        <v>488</v>
      </c>
      <c r="D38" s="170">
        <v>0</v>
      </c>
      <c r="E38" s="175">
        <v>40</v>
      </c>
      <c r="F38" s="172">
        <f t="shared" si="0"/>
        <v>0</v>
      </c>
      <c r="G38" s="170">
        <f t="shared" si="1"/>
        <v>1</v>
      </c>
      <c r="H38" s="173"/>
    </row>
    <row r="39" spans="1:8">
      <c r="A39" s="174"/>
      <c r="B39" s="175">
        <v>37</v>
      </c>
      <c r="C39" s="175" t="s">
        <v>489</v>
      </c>
      <c r="D39" s="170">
        <v>0</v>
      </c>
      <c r="E39" s="175">
        <v>40</v>
      </c>
      <c r="F39" s="172">
        <f t="shared" si="0"/>
        <v>0</v>
      </c>
      <c r="G39" s="170">
        <f t="shared" si="1"/>
        <v>1</v>
      </c>
      <c r="H39" s="173"/>
    </row>
    <row r="40" spans="1:8">
      <c r="A40" s="174"/>
      <c r="B40" s="175">
        <v>38</v>
      </c>
      <c r="C40" s="175" t="s">
        <v>115</v>
      </c>
      <c r="D40" s="170">
        <v>1</v>
      </c>
      <c r="E40" s="175">
        <v>43</v>
      </c>
      <c r="F40" s="172">
        <f t="shared" si="0"/>
        <v>0.0232558139534884</v>
      </c>
      <c r="G40" s="170">
        <f t="shared" si="1"/>
        <v>55</v>
      </c>
      <c r="H40" s="173"/>
    </row>
    <row r="41" spans="1:8">
      <c r="A41" s="174"/>
      <c r="B41" s="175">
        <v>39</v>
      </c>
      <c r="C41" s="175" t="s">
        <v>101</v>
      </c>
      <c r="D41" s="170">
        <v>1</v>
      </c>
      <c r="E41" s="175">
        <v>42</v>
      </c>
      <c r="F41" s="172">
        <f t="shared" si="0"/>
        <v>0.0238095238095238</v>
      </c>
      <c r="G41" s="170">
        <f t="shared" si="1"/>
        <v>59</v>
      </c>
      <c r="H41" s="173"/>
    </row>
    <row r="42" spans="1:8">
      <c r="A42" s="174"/>
      <c r="B42" s="175">
        <v>40</v>
      </c>
      <c r="C42" s="175" t="s">
        <v>140</v>
      </c>
      <c r="D42" s="170">
        <v>1</v>
      </c>
      <c r="E42" s="175">
        <v>44</v>
      </c>
      <c r="F42" s="172">
        <f t="shared" si="0"/>
        <v>0.0227272727272727</v>
      </c>
      <c r="G42" s="170">
        <f t="shared" si="1"/>
        <v>52</v>
      </c>
      <c r="H42" s="173"/>
    </row>
    <row r="43" spans="1:8">
      <c r="A43" s="176"/>
      <c r="B43" s="175">
        <v>41</v>
      </c>
      <c r="C43" s="175" t="s">
        <v>59</v>
      </c>
      <c r="D43" s="170">
        <v>1</v>
      </c>
      <c r="E43" s="175">
        <v>43</v>
      </c>
      <c r="F43" s="172">
        <f t="shared" si="0"/>
        <v>0.0232558139534884</v>
      </c>
      <c r="G43" s="170">
        <f t="shared" si="1"/>
        <v>55</v>
      </c>
      <c r="H43" s="173"/>
    </row>
    <row r="44" spans="1:8">
      <c r="A44" s="169" t="s">
        <v>3</v>
      </c>
      <c r="B44" s="177">
        <v>1</v>
      </c>
      <c r="C44" s="178" t="s">
        <v>205</v>
      </c>
      <c r="D44" s="179">
        <v>3</v>
      </c>
      <c r="E44" s="180">
        <v>36</v>
      </c>
      <c r="F44" s="172">
        <f t="shared" si="0"/>
        <v>0.0833333333333333</v>
      </c>
      <c r="G44" s="170">
        <v>38</v>
      </c>
      <c r="H44" s="173"/>
    </row>
    <row r="45" spans="1:8">
      <c r="A45" s="174"/>
      <c r="B45" s="177">
        <v>2</v>
      </c>
      <c r="C45" s="178" t="s">
        <v>187</v>
      </c>
      <c r="D45" s="179">
        <v>1</v>
      </c>
      <c r="E45" s="180">
        <v>38</v>
      </c>
      <c r="F45" s="172">
        <f t="shared" si="0"/>
        <v>0.0263157894736842</v>
      </c>
      <c r="G45" s="170">
        <v>31</v>
      </c>
      <c r="H45" s="173"/>
    </row>
    <row r="46" spans="1:8">
      <c r="A46" s="174"/>
      <c r="B46" s="177">
        <v>3</v>
      </c>
      <c r="C46" s="178" t="s">
        <v>490</v>
      </c>
      <c r="D46" s="179">
        <v>0</v>
      </c>
      <c r="E46" s="180">
        <v>48</v>
      </c>
      <c r="F46" s="172">
        <f t="shared" si="0"/>
        <v>0</v>
      </c>
      <c r="G46" s="170">
        <v>1</v>
      </c>
      <c r="H46" s="173"/>
    </row>
    <row r="47" spans="1:8">
      <c r="A47" s="174"/>
      <c r="B47" s="177">
        <v>4</v>
      </c>
      <c r="C47" s="178" t="s">
        <v>491</v>
      </c>
      <c r="D47" s="179">
        <v>0</v>
      </c>
      <c r="E47" s="180">
        <v>49</v>
      </c>
      <c r="F47" s="172">
        <f t="shared" si="0"/>
        <v>0</v>
      </c>
      <c r="G47" s="170">
        <v>1</v>
      </c>
      <c r="H47" s="173"/>
    </row>
    <row r="48" spans="1:8">
      <c r="A48" s="174"/>
      <c r="B48" s="177">
        <v>5</v>
      </c>
      <c r="C48" s="178" t="s">
        <v>492</v>
      </c>
      <c r="D48" s="179">
        <v>0</v>
      </c>
      <c r="E48" s="180">
        <v>45</v>
      </c>
      <c r="F48" s="172">
        <f t="shared" si="0"/>
        <v>0</v>
      </c>
      <c r="G48" s="170">
        <v>1</v>
      </c>
      <c r="H48" s="173"/>
    </row>
    <row r="49" spans="1:8">
      <c r="A49" s="174"/>
      <c r="B49" s="177">
        <v>6</v>
      </c>
      <c r="C49" s="178" t="s">
        <v>190</v>
      </c>
      <c r="D49" s="179">
        <v>1</v>
      </c>
      <c r="E49" s="180">
        <v>43</v>
      </c>
      <c r="F49" s="172">
        <f t="shared" si="0"/>
        <v>0.0232558139534884</v>
      </c>
      <c r="G49" s="170">
        <v>28</v>
      </c>
      <c r="H49" s="173"/>
    </row>
    <row r="50" spans="1:8">
      <c r="A50" s="174"/>
      <c r="B50" s="177">
        <v>7</v>
      </c>
      <c r="C50" s="178" t="s">
        <v>493</v>
      </c>
      <c r="D50" s="179">
        <v>0</v>
      </c>
      <c r="E50" s="180">
        <v>41</v>
      </c>
      <c r="F50" s="172">
        <f t="shared" si="0"/>
        <v>0</v>
      </c>
      <c r="G50" s="170">
        <v>1</v>
      </c>
      <c r="H50" s="173"/>
    </row>
    <row r="51" spans="1:8">
      <c r="A51" s="174"/>
      <c r="B51" s="177">
        <v>8</v>
      </c>
      <c r="C51" s="178" t="s">
        <v>494</v>
      </c>
      <c r="D51" s="181">
        <v>0</v>
      </c>
      <c r="E51" s="180">
        <v>42</v>
      </c>
      <c r="F51" s="172">
        <f t="shared" si="0"/>
        <v>0</v>
      </c>
      <c r="G51" s="170">
        <v>1</v>
      </c>
      <c r="H51" s="173"/>
    </row>
    <row r="52" spans="1:8">
      <c r="A52" s="174"/>
      <c r="B52" s="177">
        <v>9</v>
      </c>
      <c r="C52" s="178" t="s">
        <v>495</v>
      </c>
      <c r="D52" s="181">
        <v>0</v>
      </c>
      <c r="E52" s="180">
        <v>42</v>
      </c>
      <c r="F52" s="172">
        <f t="shared" si="0"/>
        <v>0</v>
      </c>
      <c r="G52" s="170">
        <v>1</v>
      </c>
      <c r="H52" s="173"/>
    </row>
    <row r="53" spans="1:8">
      <c r="A53" s="174"/>
      <c r="B53" s="177">
        <v>10</v>
      </c>
      <c r="C53" s="178" t="s">
        <v>198</v>
      </c>
      <c r="D53" s="181">
        <v>3</v>
      </c>
      <c r="E53" s="180">
        <v>40</v>
      </c>
      <c r="F53" s="172">
        <f t="shared" si="0"/>
        <v>0.075</v>
      </c>
      <c r="G53" s="170">
        <v>37</v>
      </c>
      <c r="H53" s="173"/>
    </row>
    <row r="54" spans="1:8">
      <c r="A54" s="174"/>
      <c r="B54" s="177">
        <v>11</v>
      </c>
      <c r="C54" s="178" t="s">
        <v>209</v>
      </c>
      <c r="D54" s="181">
        <v>1</v>
      </c>
      <c r="E54" s="180">
        <v>41</v>
      </c>
      <c r="F54" s="172">
        <f t="shared" si="0"/>
        <v>0.024390243902439</v>
      </c>
      <c r="G54" s="170">
        <v>30</v>
      </c>
      <c r="H54" s="173"/>
    </row>
    <row r="55" spans="1:8">
      <c r="A55" s="174"/>
      <c r="B55" s="177">
        <v>12</v>
      </c>
      <c r="C55" s="178" t="s">
        <v>496</v>
      </c>
      <c r="D55" s="181">
        <v>0</v>
      </c>
      <c r="E55" s="180">
        <v>46</v>
      </c>
      <c r="F55" s="172">
        <f t="shared" si="0"/>
        <v>0</v>
      </c>
      <c r="G55" s="170">
        <v>1</v>
      </c>
      <c r="H55" s="173"/>
    </row>
    <row r="56" spans="1:8">
      <c r="A56" s="174"/>
      <c r="B56" s="177">
        <v>13</v>
      </c>
      <c r="C56" s="178" t="s">
        <v>193</v>
      </c>
      <c r="D56" s="181">
        <v>1</v>
      </c>
      <c r="E56" s="180">
        <v>42</v>
      </c>
      <c r="F56" s="172">
        <f t="shared" si="0"/>
        <v>0.0238095238095238</v>
      </c>
      <c r="G56" s="170">
        <v>29</v>
      </c>
      <c r="H56" s="173"/>
    </row>
    <row r="57" spans="1:8">
      <c r="A57" s="174"/>
      <c r="B57" s="177">
        <v>14</v>
      </c>
      <c r="C57" s="178" t="s">
        <v>202</v>
      </c>
      <c r="D57" s="181">
        <v>1</v>
      </c>
      <c r="E57" s="180">
        <v>46</v>
      </c>
      <c r="F57" s="172">
        <f t="shared" si="0"/>
        <v>0.0217391304347826</v>
      </c>
      <c r="G57" s="170">
        <v>25</v>
      </c>
      <c r="H57" s="173"/>
    </row>
    <row r="58" spans="1:8">
      <c r="A58" s="174"/>
      <c r="B58" s="177">
        <v>15</v>
      </c>
      <c r="C58" s="178" t="s">
        <v>195</v>
      </c>
      <c r="D58" s="181">
        <v>2</v>
      </c>
      <c r="E58" s="180">
        <v>46</v>
      </c>
      <c r="F58" s="172">
        <f t="shared" si="0"/>
        <v>0.0434782608695652</v>
      </c>
      <c r="G58" s="170">
        <v>32</v>
      </c>
      <c r="H58" s="173"/>
    </row>
    <row r="59" spans="1:8">
      <c r="A59" s="174"/>
      <c r="B59" s="177">
        <v>16</v>
      </c>
      <c r="C59" s="178" t="s">
        <v>497</v>
      </c>
      <c r="D59" s="181">
        <v>0</v>
      </c>
      <c r="E59" s="180">
        <v>45</v>
      </c>
      <c r="F59" s="172">
        <f t="shared" si="0"/>
        <v>0</v>
      </c>
      <c r="G59" s="170">
        <v>1</v>
      </c>
      <c r="H59" s="173"/>
    </row>
    <row r="60" spans="1:8">
      <c r="A60" s="174"/>
      <c r="B60" s="177">
        <v>17</v>
      </c>
      <c r="C60" s="178" t="s">
        <v>211</v>
      </c>
      <c r="D60" s="181">
        <v>3</v>
      </c>
      <c r="E60" s="180">
        <v>45</v>
      </c>
      <c r="F60" s="172">
        <f t="shared" si="0"/>
        <v>0.0666666666666667</v>
      </c>
      <c r="G60" s="170">
        <v>36</v>
      </c>
      <c r="H60" s="173"/>
    </row>
    <row r="61" spans="1:8">
      <c r="A61" s="174"/>
      <c r="B61" s="177">
        <v>18</v>
      </c>
      <c r="C61" s="178" t="s">
        <v>168</v>
      </c>
      <c r="D61" s="181">
        <v>4</v>
      </c>
      <c r="E61" s="180">
        <v>42</v>
      </c>
      <c r="F61" s="172">
        <f t="shared" si="0"/>
        <v>0.0952380952380952</v>
      </c>
      <c r="G61" s="170">
        <v>41</v>
      </c>
      <c r="H61" s="173"/>
    </row>
    <row r="62" spans="1:8">
      <c r="A62" s="174"/>
      <c r="B62" s="177">
        <v>26</v>
      </c>
      <c r="C62" s="180" t="s">
        <v>498</v>
      </c>
      <c r="D62" s="181">
        <v>0</v>
      </c>
      <c r="E62" s="180">
        <v>42</v>
      </c>
      <c r="F62" s="172">
        <f t="shared" si="0"/>
        <v>0</v>
      </c>
      <c r="G62" s="170">
        <v>1</v>
      </c>
      <c r="H62" s="173"/>
    </row>
    <row r="63" spans="1:8">
      <c r="A63" s="174"/>
      <c r="B63" s="177">
        <v>27</v>
      </c>
      <c r="C63" s="180" t="s">
        <v>499</v>
      </c>
      <c r="D63" s="181">
        <v>0</v>
      </c>
      <c r="E63" s="180">
        <v>41</v>
      </c>
      <c r="F63" s="172">
        <f t="shared" si="0"/>
        <v>0</v>
      </c>
      <c r="G63" s="170">
        <v>1</v>
      </c>
      <c r="H63" s="173"/>
    </row>
    <row r="64" spans="1:8">
      <c r="A64" s="174"/>
      <c r="B64" s="177">
        <v>28</v>
      </c>
      <c r="C64" s="180" t="s">
        <v>500</v>
      </c>
      <c r="D64" s="181">
        <v>0</v>
      </c>
      <c r="E64" s="180">
        <v>50</v>
      </c>
      <c r="F64" s="172">
        <f t="shared" si="0"/>
        <v>0</v>
      </c>
      <c r="G64" s="170">
        <v>1</v>
      </c>
      <c r="H64" s="173"/>
    </row>
    <row r="65" spans="1:8">
      <c r="A65" s="174"/>
      <c r="B65" s="177">
        <v>29</v>
      </c>
      <c r="C65" s="180" t="s">
        <v>501</v>
      </c>
      <c r="D65" s="181">
        <v>0</v>
      </c>
      <c r="E65" s="180">
        <v>41</v>
      </c>
      <c r="F65" s="172">
        <f t="shared" si="0"/>
        <v>0</v>
      </c>
      <c r="G65" s="170">
        <v>1</v>
      </c>
      <c r="H65" s="173"/>
    </row>
    <row r="66" spans="1:8">
      <c r="A66" s="174"/>
      <c r="B66" s="177">
        <v>30</v>
      </c>
      <c r="C66" s="180" t="s">
        <v>502</v>
      </c>
      <c r="D66" s="181">
        <v>0</v>
      </c>
      <c r="E66" s="180">
        <v>42</v>
      </c>
      <c r="F66" s="172">
        <f t="shared" si="0"/>
        <v>0</v>
      </c>
      <c r="G66" s="170">
        <v>1</v>
      </c>
      <c r="H66" s="173"/>
    </row>
    <row r="67" spans="1:8">
      <c r="A67" s="174"/>
      <c r="B67" s="177">
        <v>31</v>
      </c>
      <c r="C67" s="180" t="s">
        <v>503</v>
      </c>
      <c r="D67" s="181">
        <v>0</v>
      </c>
      <c r="E67" s="180">
        <v>42</v>
      </c>
      <c r="F67" s="172">
        <f t="shared" ref="F67:F85" si="2">D67/E67</f>
        <v>0</v>
      </c>
      <c r="G67" s="170">
        <v>1</v>
      </c>
      <c r="H67" s="173"/>
    </row>
    <row r="68" spans="1:8">
      <c r="A68" s="174"/>
      <c r="B68" s="177">
        <v>32</v>
      </c>
      <c r="C68" s="180" t="s">
        <v>504</v>
      </c>
      <c r="D68" s="181">
        <v>0</v>
      </c>
      <c r="E68" s="180">
        <v>39</v>
      </c>
      <c r="F68" s="172">
        <f t="shared" si="2"/>
        <v>0</v>
      </c>
      <c r="G68" s="170">
        <v>1</v>
      </c>
      <c r="H68" s="173"/>
    </row>
    <row r="69" spans="1:8">
      <c r="A69" s="174"/>
      <c r="B69" s="177">
        <v>33</v>
      </c>
      <c r="C69" s="180" t="s">
        <v>216</v>
      </c>
      <c r="D69" s="181">
        <v>1</v>
      </c>
      <c r="E69" s="180">
        <v>44</v>
      </c>
      <c r="F69" s="172">
        <f t="shared" si="2"/>
        <v>0.0227272727272727</v>
      </c>
      <c r="G69" s="170">
        <v>26</v>
      </c>
      <c r="H69" s="173"/>
    </row>
    <row r="70" spans="1:8">
      <c r="A70" s="174"/>
      <c r="B70" s="177">
        <v>34</v>
      </c>
      <c r="C70" s="180" t="s">
        <v>179</v>
      </c>
      <c r="D70" s="181">
        <v>4</v>
      </c>
      <c r="E70" s="180">
        <v>44</v>
      </c>
      <c r="F70" s="172">
        <f t="shared" si="2"/>
        <v>0.0909090909090909</v>
      </c>
      <c r="G70" s="170">
        <v>39</v>
      </c>
      <c r="H70" s="173"/>
    </row>
    <row r="71" spans="1:8">
      <c r="A71" s="174"/>
      <c r="B71" s="177">
        <v>35</v>
      </c>
      <c r="C71" s="180" t="s">
        <v>213</v>
      </c>
      <c r="D71" s="181">
        <v>1</v>
      </c>
      <c r="E71" s="180">
        <v>44</v>
      </c>
      <c r="F71" s="172">
        <f t="shared" si="2"/>
        <v>0.0227272727272727</v>
      </c>
      <c r="G71" s="170">
        <v>26</v>
      </c>
      <c r="H71" s="173"/>
    </row>
    <row r="72" spans="1:8">
      <c r="A72" s="174"/>
      <c r="B72" s="177">
        <v>36</v>
      </c>
      <c r="C72" s="180" t="s">
        <v>219</v>
      </c>
      <c r="D72" s="181">
        <v>2</v>
      </c>
      <c r="E72" s="180">
        <v>46</v>
      </c>
      <c r="F72" s="172">
        <f t="shared" si="2"/>
        <v>0.0434782608695652</v>
      </c>
      <c r="G72" s="170">
        <v>32</v>
      </c>
      <c r="H72" s="173"/>
    </row>
    <row r="73" spans="1:8">
      <c r="A73" s="174"/>
      <c r="B73" s="177">
        <v>37</v>
      </c>
      <c r="C73" s="180" t="s">
        <v>155</v>
      </c>
      <c r="D73" s="181">
        <v>4</v>
      </c>
      <c r="E73" s="180">
        <v>43</v>
      </c>
      <c r="F73" s="172">
        <f t="shared" si="2"/>
        <v>0.0930232558139535</v>
      </c>
      <c r="G73" s="170">
        <v>40</v>
      </c>
      <c r="H73" s="173"/>
    </row>
    <row r="74" spans="1:8">
      <c r="A74" s="174"/>
      <c r="B74" s="177">
        <v>38</v>
      </c>
      <c r="C74" s="180" t="s">
        <v>185</v>
      </c>
      <c r="D74" s="181">
        <v>2</v>
      </c>
      <c r="E74" s="180">
        <v>43</v>
      </c>
      <c r="F74" s="172">
        <f t="shared" si="2"/>
        <v>0.0465116279069767</v>
      </c>
      <c r="G74" s="170">
        <v>34</v>
      </c>
      <c r="H74" s="173"/>
    </row>
    <row r="75" spans="1:8">
      <c r="A75" s="174"/>
      <c r="B75" s="177">
        <v>39</v>
      </c>
      <c r="C75" s="180" t="s">
        <v>505</v>
      </c>
      <c r="D75" s="181">
        <v>0</v>
      </c>
      <c r="E75" s="180">
        <v>41</v>
      </c>
      <c r="F75" s="172">
        <f t="shared" si="2"/>
        <v>0</v>
      </c>
      <c r="G75" s="170">
        <v>1</v>
      </c>
      <c r="H75" s="173"/>
    </row>
    <row r="76" spans="1:8">
      <c r="A76" s="174"/>
      <c r="B76" s="177">
        <v>40</v>
      </c>
      <c r="C76" s="180" t="s">
        <v>506</v>
      </c>
      <c r="D76" s="181">
        <v>0</v>
      </c>
      <c r="E76" s="180">
        <v>40</v>
      </c>
      <c r="F76" s="172">
        <f t="shared" si="2"/>
        <v>0</v>
      </c>
      <c r="G76" s="170">
        <v>1</v>
      </c>
      <c r="H76" s="173"/>
    </row>
    <row r="77" spans="1:8">
      <c r="A77" s="174"/>
      <c r="B77" s="177">
        <v>41</v>
      </c>
      <c r="C77" s="180" t="s">
        <v>507</v>
      </c>
      <c r="D77" s="181">
        <v>0</v>
      </c>
      <c r="E77" s="180">
        <v>40</v>
      </c>
      <c r="F77" s="172">
        <f t="shared" si="2"/>
        <v>0</v>
      </c>
      <c r="G77" s="170">
        <v>1</v>
      </c>
      <c r="H77" s="173"/>
    </row>
    <row r="78" spans="1:8">
      <c r="A78" s="174"/>
      <c r="B78" s="177">
        <v>42</v>
      </c>
      <c r="C78" s="180" t="s">
        <v>163</v>
      </c>
      <c r="D78" s="181">
        <v>8</v>
      </c>
      <c r="E78" s="180">
        <v>40</v>
      </c>
      <c r="F78" s="172">
        <f t="shared" si="2"/>
        <v>0.2</v>
      </c>
      <c r="G78" s="170">
        <v>42</v>
      </c>
      <c r="H78" s="173"/>
    </row>
    <row r="79" spans="1:8">
      <c r="A79" s="174"/>
      <c r="B79" s="177">
        <v>43</v>
      </c>
      <c r="C79" s="180" t="s">
        <v>508</v>
      </c>
      <c r="D79" s="181">
        <v>0</v>
      </c>
      <c r="E79" s="180">
        <v>40</v>
      </c>
      <c r="F79" s="172">
        <f t="shared" si="2"/>
        <v>0</v>
      </c>
      <c r="G79" s="170">
        <v>1</v>
      </c>
      <c r="H79" s="173"/>
    </row>
    <row r="80" spans="1:8">
      <c r="A80" s="174"/>
      <c r="B80" s="177">
        <v>44</v>
      </c>
      <c r="C80" s="180" t="s">
        <v>509</v>
      </c>
      <c r="D80" s="181">
        <v>0</v>
      </c>
      <c r="E80" s="180">
        <v>40</v>
      </c>
      <c r="F80" s="172">
        <f t="shared" si="2"/>
        <v>0</v>
      </c>
      <c r="G80" s="170">
        <v>1</v>
      </c>
      <c r="H80" s="173"/>
    </row>
    <row r="81" spans="1:8">
      <c r="A81" s="174"/>
      <c r="B81" s="177">
        <v>45</v>
      </c>
      <c r="C81" s="180" t="s">
        <v>176</v>
      </c>
      <c r="D81" s="181">
        <v>2</v>
      </c>
      <c r="E81" s="180">
        <v>39</v>
      </c>
      <c r="F81" s="172">
        <f t="shared" si="2"/>
        <v>0.0512820512820513</v>
      </c>
      <c r="G81" s="170">
        <v>35</v>
      </c>
      <c r="H81" s="173"/>
    </row>
    <row r="82" spans="1:8">
      <c r="A82" s="174"/>
      <c r="B82" s="177">
        <v>46</v>
      </c>
      <c r="C82" s="180" t="s">
        <v>510</v>
      </c>
      <c r="D82" s="181">
        <v>0</v>
      </c>
      <c r="E82" s="180">
        <v>42</v>
      </c>
      <c r="F82" s="172">
        <f t="shared" si="2"/>
        <v>0</v>
      </c>
      <c r="G82" s="170">
        <v>1</v>
      </c>
      <c r="H82" s="173"/>
    </row>
    <row r="83" spans="1:8">
      <c r="A83" s="174"/>
      <c r="B83" s="177">
        <v>47</v>
      </c>
      <c r="C83" s="180" t="s">
        <v>511</v>
      </c>
      <c r="D83" s="181">
        <v>0</v>
      </c>
      <c r="E83" s="180">
        <v>40</v>
      </c>
      <c r="F83" s="172">
        <f t="shared" si="2"/>
        <v>0</v>
      </c>
      <c r="G83" s="170">
        <v>1</v>
      </c>
      <c r="H83" s="173"/>
    </row>
    <row r="84" spans="1:8">
      <c r="A84" s="174"/>
      <c r="B84" s="177">
        <v>48</v>
      </c>
      <c r="C84" s="180" t="s">
        <v>512</v>
      </c>
      <c r="D84" s="170">
        <v>0</v>
      </c>
      <c r="E84" s="180">
        <v>40</v>
      </c>
      <c r="F84" s="172">
        <f t="shared" si="2"/>
        <v>0</v>
      </c>
      <c r="G84" s="170">
        <v>1</v>
      </c>
      <c r="H84" s="173"/>
    </row>
    <row r="85" spans="1:8">
      <c r="A85" s="176"/>
      <c r="B85" s="177">
        <v>49</v>
      </c>
      <c r="C85" s="180" t="s">
        <v>513</v>
      </c>
      <c r="D85" s="170">
        <v>0</v>
      </c>
      <c r="E85" s="180">
        <v>40</v>
      </c>
      <c r="F85" s="172">
        <f t="shared" si="2"/>
        <v>0</v>
      </c>
      <c r="G85" s="170">
        <v>1</v>
      </c>
      <c r="H85" s="173"/>
    </row>
    <row r="86" spans="1:8">
      <c r="A86" s="173" t="s">
        <v>4</v>
      </c>
      <c r="B86" s="173">
        <v>1</v>
      </c>
      <c r="C86" s="182" t="s">
        <v>38</v>
      </c>
      <c r="D86" s="173">
        <v>5</v>
      </c>
      <c r="E86" s="173">
        <v>35</v>
      </c>
      <c r="F86" s="183">
        <v>0.1429</v>
      </c>
      <c r="G86" s="173">
        <f>RANK(F86,$F$86:$F$113,1)</f>
        <v>28</v>
      </c>
      <c r="H86" s="173"/>
    </row>
    <row r="87" spans="1:8">
      <c r="A87" s="173"/>
      <c r="B87" s="173">
        <v>2</v>
      </c>
      <c r="C87" s="182" t="s">
        <v>514</v>
      </c>
      <c r="D87" s="173">
        <v>0</v>
      </c>
      <c r="E87" s="173">
        <v>35</v>
      </c>
      <c r="F87" s="183">
        <v>0</v>
      </c>
      <c r="G87" s="173">
        <f t="shared" ref="G87:G113" si="3">RANK(F87,$F$86:$F$113,1)</f>
        <v>1</v>
      </c>
      <c r="H87" s="173"/>
    </row>
    <row r="88" spans="1:8">
      <c r="A88" s="173"/>
      <c r="B88" s="173">
        <v>3</v>
      </c>
      <c r="C88" s="182" t="s">
        <v>31</v>
      </c>
      <c r="D88" s="173">
        <v>0</v>
      </c>
      <c r="E88" s="173">
        <v>45</v>
      </c>
      <c r="F88" s="184">
        <v>0</v>
      </c>
      <c r="G88" s="173">
        <f t="shared" si="3"/>
        <v>1</v>
      </c>
      <c r="H88" s="173"/>
    </row>
    <row r="89" spans="1:8">
      <c r="A89" s="173"/>
      <c r="B89" s="173">
        <v>4</v>
      </c>
      <c r="C89" s="182" t="s">
        <v>236</v>
      </c>
      <c r="D89" s="173">
        <v>1</v>
      </c>
      <c r="E89" s="173">
        <v>45</v>
      </c>
      <c r="F89" s="183">
        <v>0.0222</v>
      </c>
      <c r="G89" s="173">
        <f t="shared" si="3"/>
        <v>22</v>
      </c>
      <c r="H89" s="173"/>
    </row>
    <row r="90" spans="1:8">
      <c r="A90" s="173"/>
      <c r="B90" s="173">
        <v>5</v>
      </c>
      <c r="C90" s="182" t="s">
        <v>515</v>
      </c>
      <c r="D90" s="173">
        <v>0</v>
      </c>
      <c r="E90" s="173">
        <v>40</v>
      </c>
      <c r="F90" s="183">
        <v>0</v>
      </c>
      <c r="G90" s="173">
        <f t="shared" si="3"/>
        <v>1</v>
      </c>
      <c r="H90" s="173"/>
    </row>
    <row r="91" spans="1:8">
      <c r="A91" s="173"/>
      <c r="B91" s="173">
        <v>6</v>
      </c>
      <c r="C91" s="182" t="s">
        <v>516</v>
      </c>
      <c r="D91" s="173">
        <v>0</v>
      </c>
      <c r="E91" s="173">
        <v>45</v>
      </c>
      <c r="F91" s="183">
        <v>0</v>
      </c>
      <c r="G91" s="173">
        <f t="shared" si="3"/>
        <v>1</v>
      </c>
      <c r="H91" s="173"/>
    </row>
    <row r="92" spans="1:8">
      <c r="A92" s="173"/>
      <c r="B92" s="173">
        <v>7</v>
      </c>
      <c r="C92" s="182" t="s">
        <v>517</v>
      </c>
      <c r="D92" s="173">
        <v>0</v>
      </c>
      <c r="E92" s="173">
        <v>45</v>
      </c>
      <c r="F92" s="183">
        <v>0</v>
      </c>
      <c r="G92" s="173">
        <f t="shared" si="3"/>
        <v>1</v>
      </c>
      <c r="H92" s="173"/>
    </row>
    <row r="93" spans="1:8">
      <c r="A93" s="173"/>
      <c r="B93" s="173">
        <v>8</v>
      </c>
      <c r="C93" s="182" t="s">
        <v>518</v>
      </c>
      <c r="D93" s="173">
        <v>0</v>
      </c>
      <c r="E93" s="173">
        <v>45</v>
      </c>
      <c r="F93" s="183">
        <v>0</v>
      </c>
      <c r="G93" s="173">
        <f t="shared" si="3"/>
        <v>1</v>
      </c>
      <c r="H93" s="173"/>
    </row>
    <row r="94" spans="1:8">
      <c r="A94" s="173"/>
      <c r="B94" s="173">
        <v>9</v>
      </c>
      <c r="C94" s="182" t="s">
        <v>519</v>
      </c>
      <c r="D94" s="173">
        <v>0</v>
      </c>
      <c r="E94" s="173">
        <v>35</v>
      </c>
      <c r="F94" s="183">
        <v>0.0857</v>
      </c>
      <c r="G94" s="173">
        <f t="shared" si="3"/>
        <v>26</v>
      </c>
      <c r="H94" s="173"/>
    </row>
    <row r="95" spans="1:8">
      <c r="A95" s="173"/>
      <c r="B95" s="173">
        <v>10</v>
      </c>
      <c r="C95" s="182" t="s">
        <v>241</v>
      </c>
      <c r="D95" s="173">
        <v>1</v>
      </c>
      <c r="E95" s="173">
        <v>35</v>
      </c>
      <c r="F95" s="183">
        <v>0.0286</v>
      </c>
      <c r="G95" s="173">
        <f t="shared" si="3"/>
        <v>25</v>
      </c>
      <c r="H95" s="173"/>
    </row>
    <row r="96" spans="1:8">
      <c r="A96" s="173"/>
      <c r="B96" s="173">
        <v>11</v>
      </c>
      <c r="C96" s="182" t="s">
        <v>239</v>
      </c>
      <c r="D96" s="173">
        <v>1</v>
      </c>
      <c r="E96" s="173">
        <v>45</v>
      </c>
      <c r="F96" s="183">
        <v>0.0222</v>
      </c>
      <c r="G96" s="173">
        <f t="shared" si="3"/>
        <v>22</v>
      </c>
      <c r="H96" s="173"/>
    </row>
    <row r="97" spans="1:8">
      <c r="A97" s="173"/>
      <c r="B97" s="173">
        <v>12</v>
      </c>
      <c r="C97" s="182" t="s">
        <v>520</v>
      </c>
      <c r="D97" s="173">
        <v>0</v>
      </c>
      <c r="E97" s="173">
        <v>40</v>
      </c>
      <c r="F97" s="183">
        <v>0</v>
      </c>
      <c r="G97" s="173">
        <f t="shared" si="3"/>
        <v>1</v>
      </c>
      <c r="H97" s="173"/>
    </row>
    <row r="98" spans="1:8">
      <c r="A98" s="173"/>
      <c r="B98" s="173">
        <v>13</v>
      </c>
      <c r="C98" s="182" t="s">
        <v>521</v>
      </c>
      <c r="D98" s="173">
        <v>0</v>
      </c>
      <c r="E98" s="173">
        <v>50</v>
      </c>
      <c r="F98" s="183">
        <v>0</v>
      </c>
      <c r="G98" s="173">
        <f t="shared" si="3"/>
        <v>1</v>
      </c>
      <c r="H98" s="173"/>
    </row>
    <row r="99" spans="1:8">
      <c r="A99" s="173"/>
      <c r="B99" s="173">
        <v>14</v>
      </c>
      <c r="C99" s="182" t="s">
        <v>522</v>
      </c>
      <c r="D99" s="173">
        <v>0</v>
      </c>
      <c r="E99" s="173">
        <v>45</v>
      </c>
      <c r="F99" s="183">
        <v>0</v>
      </c>
      <c r="G99" s="173">
        <f t="shared" si="3"/>
        <v>1</v>
      </c>
      <c r="H99" s="173"/>
    </row>
    <row r="100" spans="1:8">
      <c r="A100" s="173"/>
      <c r="B100" s="173">
        <v>15</v>
      </c>
      <c r="C100" s="182" t="s">
        <v>523</v>
      </c>
      <c r="D100" s="173">
        <v>0</v>
      </c>
      <c r="E100" s="173">
        <v>45</v>
      </c>
      <c r="F100" s="183">
        <v>0</v>
      </c>
      <c r="G100" s="173">
        <f t="shared" si="3"/>
        <v>1</v>
      </c>
      <c r="H100" s="173"/>
    </row>
    <row r="101" spans="1:8">
      <c r="A101" s="173"/>
      <c r="B101" s="173">
        <v>16</v>
      </c>
      <c r="C101" s="182" t="s">
        <v>252</v>
      </c>
      <c r="D101" s="173">
        <v>1</v>
      </c>
      <c r="E101" s="173">
        <v>45</v>
      </c>
      <c r="F101" s="183">
        <v>0.0222</v>
      </c>
      <c r="G101" s="173">
        <f t="shared" si="3"/>
        <v>22</v>
      </c>
      <c r="H101" s="173"/>
    </row>
    <row r="102" spans="1:8">
      <c r="A102" s="173"/>
      <c r="B102" s="173">
        <v>17</v>
      </c>
      <c r="C102" s="182" t="s">
        <v>223</v>
      </c>
      <c r="D102" s="173">
        <v>6</v>
      </c>
      <c r="E102" s="173">
        <v>45</v>
      </c>
      <c r="F102" s="183">
        <v>0.1333</v>
      </c>
      <c r="G102" s="173">
        <f t="shared" si="3"/>
        <v>27</v>
      </c>
      <c r="H102" s="173"/>
    </row>
    <row r="103" ht="18.75" customHeight="1" spans="1:8">
      <c r="A103" s="173"/>
      <c r="B103" s="173">
        <v>18</v>
      </c>
      <c r="C103" s="182" t="s">
        <v>524</v>
      </c>
      <c r="D103" s="173">
        <v>0</v>
      </c>
      <c r="E103" s="173">
        <v>35</v>
      </c>
      <c r="F103" s="183">
        <v>0</v>
      </c>
      <c r="G103" s="173">
        <f t="shared" si="3"/>
        <v>1</v>
      </c>
      <c r="H103" s="173"/>
    </row>
    <row r="104" spans="1:8">
      <c r="A104" s="173"/>
      <c r="B104" s="173">
        <v>19</v>
      </c>
      <c r="C104" s="182" t="s">
        <v>525</v>
      </c>
      <c r="D104" s="173">
        <v>0</v>
      </c>
      <c r="E104" s="173">
        <v>51</v>
      </c>
      <c r="F104" s="183">
        <v>0</v>
      </c>
      <c r="G104" s="173">
        <f t="shared" si="3"/>
        <v>1</v>
      </c>
      <c r="H104" s="173"/>
    </row>
    <row r="105" spans="1:8">
      <c r="A105" s="173"/>
      <c r="B105" s="173">
        <v>20</v>
      </c>
      <c r="C105" s="173" t="s">
        <v>526</v>
      </c>
      <c r="D105" s="173">
        <v>0</v>
      </c>
      <c r="E105" s="173">
        <v>35</v>
      </c>
      <c r="F105" s="183">
        <v>0</v>
      </c>
      <c r="G105" s="173">
        <f t="shared" si="3"/>
        <v>1</v>
      </c>
      <c r="H105" s="173"/>
    </row>
    <row r="106" spans="1:8">
      <c r="A106" s="173"/>
      <c r="B106" s="173">
        <v>21</v>
      </c>
      <c r="C106" s="182" t="s">
        <v>527</v>
      </c>
      <c r="D106" s="173">
        <v>0</v>
      </c>
      <c r="E106" s="173">
        <v>32</v>
      </c>
      <c r="F106" s="183">
        <v>0</v>
      </c>
      <c r="G106" s="173">
        <f t="shared" si="3"/>
        <v>1</v>
      </c>
      <c r="H106" s="173"/>
    </row>
    <row r="107" spans="1:8">
      <c r="A107" s="173"/>
      <c r="B107" s="173">
        <v>22</v>
      </c>
      <c r="C107" s="182" t="s">
        <v>528</v>
      </c>
      <c r="D107" s="173">
        <v>0</v>
      </c>
      <c r="E107" s="173">
        <v>32</v>
      </c>
      <c r="F107" s="183">
        <v>0</v>
      </c>
      <c r="G107" s="173">
        <f t="shared" si="3"/>
        <v>1</v>
      </c>
      <c r="H107" s="173"/>
    </row>
    <row r="108" spans="1:8">
      <c r="A108" s="173"/>
      <c r="B108" s="173">
        <v>23</v>
      </c>
      <c r="C108" s="182" t="s">
        <v>529</v>
      </c>
      <c r="D108" s="173">
        <v>0</v>
      </c>
      <c r="E108" s="173">
        <v>29</v>
      </c>
      <c r="F108" s="183">
        <v>0</v>
      </c>
      <c r="G108" s="173">
        <f t="shared" si="3"/>
        <v>1</v>
      </c>
      <c r="H108" s="173"/>
    </row>
    <row r="109" spans="1:8">
      <c r="A109" s="173"/>
      <c r="B109" s="173">
        <v>24</v>
      </c>
      <c r="C109" s="182" t="s">
        <v>530</v>
      </c>
      <c r="D109" s="173">
        <v>0</v>
      </c>
      <c r="E109" s="173">
        <v>41</v>
      </c>
      <c r="F109" s="183">
        <v>0</v>
      </c>
      <c r="G109" s="173">
        <f t="shared" si="3"/>
        <v>1</v>
      </c>
      <c r="H109" s="173"/>
    </row>
    <row r="110" spans="1:8">
      <c r="A110" s="173"/>
      <c r="B110" s="173">
        <v>25</v>
      </c>
      <c r="C110" s="182" t="s">
        <v>531</v>
      </c>
      <c r="D110" s="173">
        <v>0</v>
      </c>
      <c r="E110" s="173">
        <v>41</v>
      </c>
      <c r="F110" s="183">
        <v>0</v>
      </c>
      <c r="G110" s="173">
        <f t="shared" si="3"/>
        <v>1</v>
      </c>
      <c r="H110" s="173"/>
    </row>
    <row r="111" spans="1:8">
      <c r="A111" s="173"/>
      <c r="B111" s="173">
        <v>26</v>
      </c>
      <c r="C111" s="182" t="s">
        <v>532</v>
      </c>
      <c r="D111" s="173">
        <v>0</v>
      </c>
      <c r="E111" s="173">
        <v>43</v>
      </c>
      <c r="F111" s="183">
        <v>0</v>
      </c>
      <c r="G111" s="173">
        <f t="shared" si="3"/>
        <v>1</v>
      </c>
      <c r="H111" s="173"/>
    </row>
    <row r="112" spans="1:8">
      <c r="A112" s="173"/>
      <c r="B112" s="173">
        <v>27</v>
      </c>
      <c r="C112" s="182" t="s">
        <v>533</v>
      </c>
      <c r="D112" s="173">
        <v>0</v>
      </c>
      <c r="E112" s="173">
        <v>40</v>
      </c>
      <c r="F112" s="183">
        <v>0</v>
      </c>
      <c r="G112" s="173">
        <f t="shared" si="3"/>
        <v>1</v>
      </c>
      <c r="H112" s="173"/>
    </row>
    <row r="113" spans="1:8">
      <c r="A113" s="173"/>
      <c r="B113" s="173">
        <v>28</v>
      </c>
      <c r="C113" s="182" t="s">
        <v>534</v>
      </c>
      <c r="D113" s="173">
        <v>0</v>
      </c>
      <c r="E113" s="173">
        <v>45</v>
      </c>
      <c r="F113" s="183">
        <v>0</v>
      </c>
      <c r="G113" s="173">
        <f t="shared" si="3"/>
        <v>1</v>
      </c>
      <c r="H113" s="173"/>
    </row>
    <row r="114" spans="1:8">
      <c r="A114" s="173" t="s">
        <v>5</v>
      </c>
      <c r="B114" s="173">
        <v>1</v>
      </c>
      <c r="C114" s="173" t="s">
        <v>535</v>
      </c>
      <c r="D114" s="173">
        <v>0</v>
      </c>
      <c r="E114" s="173">
        <v>28</v>
      </c>
      <c r="F114" s="185">
        <f t="shared" ref="F114:F154" si="4">D114/E114</f>
        <v>0</v>
      </c>
      <c r="G114" s="173">
        <f>RANK(F114,$F$114:$F$154,1)</f>
        <v>1</v>
      </c>
      <c r="H114" s="173"/>
    </row>
    <row r="115" spans="1:8">
      <c r="A115" s="173"/>
      <c r="B115" s="173">
        <f>B114+1</f>
        <v>2</v>
      </c>
      <c r="C115" s="173" t="s">
        <v>536</v>
      </c>
      <c r="D115" s="173">
        <v>0</v>
      </c>
      <c r="E115" s="186">
        <v>31</v>
      </c>
      <c r="F115" s="185">
        <f t="shared" si="4"/>
        <v>0</v>
      </c>
      <c r="G115" s="173">
        <f t="shared" ref="G115:G154" si="5">RANK(F115,$F$114:$F$154,1)</f>
        <v>1</v>
      </c>
      <c r="H115" s="173"/>
    </row>
    <row r="116" spans="1:8">
      <c r="A116" s="173"/>
      <c r="B116" s="173">
        <f t="shared" ref="B116:B153" si="6">B115+1</f>
        <v>3</v>
      </c>
      <c r="C116" s="173" t="s">
        <v>537</v>
      </c>
      <c r="D116" s="173">
        <v>0</v>
      </c>
      <c r="E116" s="186">
        <v>36</v>
      </c>
      <c r="F116" s="185">
        <f t="shared" si="4"/>
        <v>0</v>
      </c>
      <c r="G116" s="173">
        <f t="shared" si="5"/>
        <v>1</v>
      </c>
      <c r="H116" s="173"/>
    </row>
    <row r="117" spans="1:8">
      <c r="A117" s="173"/>
      <c r="B117" s="173">
        <f t="shared" si="6"/>
        <v>4</v>
      </c>
      <c r="C117" s="173" t="s">
        <v>538</v>
      </c>
      <c r="D117" s="173">
        <v>0</v>
      </c>
      <c r="E117" s="186">
        <v>37</v>
      </c>
      <c r="F117" s="185">
        <f t="shared" si="4"/>
        <v>0</v>
      </c>
      <c r="G117" s="173">
        <f t="shared" si="5"/>
        <v>1</v>
      </c>
      <c r="H117" s="173"/>
    </row>
    <row r="118" spans="1:8">
      <c r="A118" s="173"/>
      <c r="B118" s="173">
        <f t="shared" si="6"/>
        <v>5</v>
      </c>
      <c r="C118" s="173" t="s">
        <v>539</v>
      </c>
      <c r="D118" s="173">
        <v>0</v>
      </c>
      <c r="E118" s="186">
        <v>37</v>
      </c>
      <c r="F118" s="185">
        <f t="shared" si="4"/>
        <v>0</v>
      </c>
      <c r="G118" s="173">
        <f t="shared" si="5"/>
        <v>1</v>
      </c>
      <c r="H118" s="173"/>
    </row>
    <row r="119" spans="1:8">
      <c r="A119" s="173"/>
      <c r="B119" s="173">
        <f t="shared" si="6"/>
        <v>6</v>
      </c>
      <c r="C119" s="173" t="s">
        <v>540</v>
      </c>
      <c r="D119" s="173">
        <v>0</v>
      </c>
      <c r="E119" s="173">
        <v>36</v>
      </c>
      <c r="F119" s="185">
        <f t="shared" si="4"/>
        <v>0</v>
      </c>
      <c r="G119" s="173">
        <f t="shared" si="5"/>
        <v>1</v>
      </c>
      <c r="H119" s="173"/>
    </row>
    <row r="120" spans="1:8">
      <c r="A120" s="173"/>
      <c r="B120" s="173">
        <f t="shared" si="6"/>
        <v>7</v>
      </c>
      <c r="C120" s="173" t="s">
        <v>541</v>
      </c>
      <c r="D120" s="173">
        <v>0</v>
      </c>
      <c r="E120" s="173">
        <v>29</v>
      </c>
      <c r="F120" s="185">
        <f t="shared" si="4"/>
        <v>0</v>
      </c>
      <c r="G120" s="173">
        <f t="shared" si="5"/>
        <v>1</v>
      </c>
      <c r="H120" s="173"/>
    </row>
    <row r="121" spans="1:8">
      <c r="A121" s="173"/>
      <c r="B121" s="173">
        <f t="shared" si="6"/>
        <v>8</v>
      </c>
      <c r="C121" s="173" t="s">
        <v>542</v>
      </c>
      <c r="D121" s="173">
        <v>0</v>
      </c>
      <c r="E121" s="173">
        <v>35</v>
      </c>
      <c r="F121" s="185">
        <f t="shared" si="4"/>
        <v>0</v>
      </c>
      <c r="G121" s="173">
        <f t="shared" si="5"/>
        <v>1</v>
      </c>
      <c r="H121" s="173"/>
    </row>
    <row r="122" spans="1:8">
      <c r="A122" s="173"/>
      <c r="B122" s="173">
        <f t="shared" si="6"/>
        <v>9</v>
      </c>
      <c r="C122" s="173" t="s">
        <v>543</v>
      </c>
      <c r="D122" s="173">
        <v>0</v>
      </c>
      <c r="E122" s="173">
        <v>10</v>
      </c>
      <c r="F122" s="185">
        <f t="shared" si="4"/>
        <v>0</v>
      </c>
      <c r="G122" s="173">
        <f t="shared" si="5"/>
        <v>1</v>
      </c>
      <c r="H122" s="173"/>
    </row>
    <row r="123" spans="1:8">
      <c r="A123" s="173"/>
      <c r="B123" s="173">
        <f t="shared" si="6"/>
        <v>10</v>
      </c>
      <c r="C123" s="173" t="s">
        <v>544</v>
      </c>
      <c r="D123" s="173">
        <v>0</v>
      </c>
      <c r="E123" s="173">
        <v>10</v>
      </c>
      <c r="F123" s="185">
        <f t="shared" si="4"/>
        <v>0</v>
      </c>
      <c r="G123" s="173">
        <f t="shared" si="5"/>
        <v>1</v>
      </c>
      <c r="H123" s="173"/>
    </row>
    <row r="124" spans="1:8">
      <c r="A124" s="173"/>
      <c r="B124" s="173">
        <f t="shared" si="6"/>
        <v>11</v>
      </c>
      <c r="C124" s="173" t="s">
        <v>545</v>
      </c>
      <c r="D124" s="173">
        <v>0</v>
      </c>
      <c r="E124" s="173">
        <v>9</v>
      </c>
      <c r="F124" s="185">
        <f t="shared" si="4"/>
        <v>0</v>
      </c>
      <c r="G124" s="173">
        <f t="shared" si="5"/>
        <v>1</v>
      </c>
      <c r="H124" s="173"/>
    </row>
    <row r="125" spans="1:8">
      <c r="A125" s="173"/>
      <c r="B125" s="173">
        <f t="shared" si="6"/>
        <v>12</v>
      </c>
      <c r="C125" s="173" t="s">
        <v>546</v>
      </c>
      <c r="D125" s="173">
        <v>0</v>
      </c>
      <c r="E125" s="173">
        <v>37</v>
      </c>
      <c r="F125" s="185">
        <f t="shared" si="4"/>
        <v>0</v>
      </c>
      <c r="G125" s="173">
        <f t="shared" si="5"/>
        <v>1</v>
      </c>
      <c r="H125" s="173"/>
    </row>
    <row r="126" spans="1:8">
      <c r="A126" s="173"/>
      <c r="B126" s="173">
        <f t="shared" si="6"/>
        <v>13</v>
      </c>
      <c r="C126" s="173" t="s">
        <v>547</v>
      </c>
      <c r="D126" s="173">
        <v>0</v>
      </c>
      <c r="E126" s="173">
        <v>38</v>
      </c>
      <c r="F126" s="185">
        <f t="shared" si="4"/>
        <v>0</v>
      </c>
      <c r="G126" s="173">
        <f t="shared" si="5"/>
        <v>1</v>
      </c>
      <c r="H126" s="173"/>
    </row>
    <row r="127" spans="1:8">
      <c r="A127" s="173"/>
      <c r="B127" s="173">
        <f t="shared" si="6"/>
        <v>14</v>
      </c>
      <c r="C127" s="173" t="s">
        <v>548</v>
      </c>
      <c r="D127" s="173">
        <v>0</v>
      </c>
      <c r="E127" s="173">
        <v>29</v>
      </c>
      <c r="F127" s="185">
        <f t="shared" si="4"/>
        <v>0</v>
      </c>
      <c r="G127" s="173">
        <f t="shared" si="5"/>
        <v>1</v>
      </c>
      <c r="H127" s="173"/>
    </row>
    <row r="128" spans="1:8">
      <c r="A128" s="173"/>
      <c r="B128" s="173">
        <f t="shared" si="6"/>
        <v>15</v>
      </c>
      <c r="C128" s="173" t="s">
        <v>549</v>
      </c>
      <c r="D128" s="173">
        <v>0</v>
      </c>
      <c r="E128" s="173">
        <v>37</v>
      </c>
      <c r="F128" s="185">
        <f t="shared" si="4"/>
        <v>0</v>
      </c>
      <c r="G128" s="173">
        <f t="shared" si="5"/>
        <v>1</v>
      </c>
      <c r="H128" s="173"/>
    </row>
    <row r="129" spans="1:8">
      <c r="A129" s="173"/>
      <c r="B129" s="173">
        <f t="shared" si="6"/>
        <v>16</v>
      </c>
      <c r="C129" s="173" t="s">
        <v>550</v>
      </c>
      <c r="D129" s="173">
        <v>0</v>
      </c>
      <c r="E129" s="173">
        <v>36</v>
      </c>
      <c r="F129" s="185">
        <f t="shared" si="4"/>
        <v>0</v>
      </c>
      <c r="G129" s="173">
        <f t="shared" si="5"/>
        <v>1</v>
      </c>
      <c r="H129" s="173"/>
    </row>
    <row r="130" spans="1:8">
      <c r="A130" s="173"/>
      <c r="B130" s="173">
        <f t="shared" si="6"/>
        <v>17</v>
      </c>
      <c r="C130" s="173" t="s">
        <v>551</v>
      </c>
      <c r="D130" s="173">
        <v>0</v>
      </c>
      <c r="E130" s="173">
        <v>29</v>
      </c>
      <c r="F130" s="185">
        <f t="shared" si="4"/>
        <v>0</v>
      </c>
      <c r="G130" s="173">
        <f t="shared" si="5"/>
        <v>1</v>
      </c>
      <c r="H130" s="173"/>
    </row>
    <row r="131" spans="1:8">
      <c r="A131" s="173"/>
      <c r="B131" s="173">
        <f t="shared" si="6"/>
        <v>18</v>
      </c>
      <c r="C131" s="173" t="s">
        <v>552</v>
      </c>
      <c r="D131" s="173">
        <v>0</v>
      </c>
      <c r="E131" s="173">
        <v>34</v>
      </c>
      <c r="F131" s="185">
        <f t="shared" si="4"/>
        <v>0</v>
      </c>
      <c r="G131" s="173">
        <f t="shared" si="5"/>
        <v>1</v>
      </c>
      <c r="H131" s="173"/>
    </row>
    <row r="132" spans="1:8">
      <c r="A132" s="173"/>
      <c r="B132" s="173">
        <f t="shared" si="6"/>
        <v>19</v>
      </c>
      <c r="C132" s="173" t="s">
        <v>553</v>
      </c>
      <c r="D132" s="173">
        <v>0</v>
      </c>
      <c r="E132" s="173">
        <v>42</v>
      </c>
      <c r="F132" s="185">
        <f t="shared" si="4"/>
        <v>0</v>
      </c>
      <c r="G132" s="173">
        <f t="shared" si="5"/>
        <v>1</v>
      </c>
      <c r="H132" s="173"/>
    </row>
    <row r="133" spans="1:8">
      <c r="A133" s="173"/>
      <c r="B133" s="173">
        <f t="shared" si="6"/>
        <v>20</v>
      </c>
      <c r="C133" s="173" t="s">
        <v>554</v>
      </c>
      <c r="D133" s="173">
        <v>0</v>
      </c>
      <c r="E133" s="173">
        <v>42</v>
      </c>
      <c r="F133" s="185">
        <f t="shared" si="4"/>
        <v>0</v>
      </c>
      <c r="G133" s="173">
        <f t="shared" si="5"/>
        <v>1</v>
      </c>
      <c r="H133" s="173"/>
    </row>
    <row r="134" spans="1:8">
      <c r="A134" s="173"/>
      <c r="B134" s="173">
        <f t="shared" si="6"/>
        <v>21</v>
      </c>
      <c r="C134" s="173" t="s">
        <v>555</v>
      </c>
      <c r="D134" s="173">
        <v>0</v>
      </c>
      <c r="E134" s="173">
        <v>45</v>
      </c>
      <c r="F134" s="185">
        <f t="shared" si="4"/>
        <v>0</v>
      </c>
      <c r="G134" s="173">
        <f t="shared" si="5"/>
        <v>1</v>
      </c>
      <c r="H134" s="173"/>
    </row>
    <row r="135" spans="1:8">
      <c r="A135" s="173"/>
      <c r="B135" s="173">
        <f t="shared" si="6"/>
        <v>22</v>
      </c>
      <c r="C135" s="173" t="s">
        <v>556</v>
      </c>
      <c r="D135" s="173">
        <v>0</v>
      </c>
      <c r="E135" s="173">
        <v>44</v>
      </c>
      <c r="F135" s="185">
        <f t="shared" si="4"/>
        <v>0</v>
      </c>
      <c r="G135" s="173">
        <f t="shared" si="5"/>
        <v>1</v>
      </c>
      <c r="H135" s="173"/>
    </row>
    <row r="136" spans="1:8">
      <c r="A136" s="173"/>
      <c r="B136" s="173">
        <f t="shared" si="6"/>
        <v>23</v>
      </c>
      <c r="C136" s="173" t="s">
        <v>557</v>
      </c>
      <c r="D136" s="173">
        <v>0</v>
      </c>
      <c r="E136" s="173">
        <v>40</v>
      </c>
      <c r="F136" s="185">
        <f t="shared" si="4"/>
        <v>0</v>
      </c>
      <c r="G136" s="173">
        <f t="shared" si="5"/>
        <v>1</v>
      </c>
      <c r="H136" s="173"/>
    </row>
    <row r="137" spans="1:8">
      <c r="A137" s="173"/>
      <c r="B137" s="173">
        <f t="shared" si="6"/>
        <v>24</v>
      </c>
      <c r="C137" s="173" t="s">
        <v>254</v>
      </c>
      <c r="D137" s="173">
        <v>0</v>
      </c>
      <c r="E137" s="173">
        <v>40</v>
      </c>
      <c r="F137" s="185">
        <f t="shared" si="4"/>
        <v>0</v>
      </c>
      <c r="G137" s="173">
        <f t="shared" si="5"/>
        <v>1</v>
      </c>
      <c r="H137" s="173"/>
    </row>
    <row r="138" spans="1:8">
      <c r="A138" s="173"/>
      <c r="B138" s="173">
        <f t="shared" si="6"/>
        <v>25</v>
      </c>
      <c r="C138" s="173" t="s">
        <v>558</v>
      </c>
      <c r="D138" s="173">
        <v>0</v>
      </c>
      <c r="E138" s="173">
        <v>40</v>
      </c>
      <c r="F138" s="185">
        <f t="shared" si="4"/>
        <v>0</v>
      </c>
      <c r="G138" s="173">
        <f t="shared" si="5"/>
        <v>1</v>
      </c>
      <c r="H138" s="173"/>
    </row>
    <row r="139" spans="1:8">
      <c r="A139" s="173"/>
      <c r="B139" s="173">
        <f t="shared" si="6"/>
        <v>26</v>
      </c>
      <c r="C139" s="173" t="s">
        <v>559</v>
      </c>
      <c r="D139" s="173">
        <v>0</v>
      </c>
      <c r="E139" s="173">
        <v>40</v>
      </c>
      <c r="F139" s="185">
        <f t="shared" si="4"/>
        <v>0</v>
      </c>
      <c r="G139" s="173">
        <f t="shared" si="5"/>
        <v>1</v>
      </c>
      <c r="H139" s="173"/>
    </row>
    <row r="140" spans="1:8">
      <c r="A140" s="173"/>
      <c r="B140" s="173">
        <f t="shared" si="6"/>
        <v>27</v>
      </c>
      <c r="C140" s="173" t="s">
        <v>560</v>
      </c>
      <c r="D140" s="173">
        <v>0</v>
      </c>
      <c r="E140" s="173">
        <v>40</v>
      </c>
      <c r="F140" s="185">
        <f t="shared" si="4"/>
        <v>0</v>
      </c>
      <c r="G140" s="173">
        <f t="shared" si="5"/>
        <v>1</v>
      </c>
      <c r="H140" s="173"/>
    </row>
    <row r="141" spans="1:8">
      <c r="A141" s="173"/>
      <c r="B141" s="173">
        <f t="shared" si="6"/>
        <v>28</v>
      </c>
      <c r="C141" s="173" t="s">
        <v>561</v>
      </c>
      <c r="D141" s="173">
        <v>0</v>
      </c>
      <c r="E141" s="173">
        <v>45</v>
      </c>
      <c r="F141" s="185">
        <f t="shared" si="4"/>
        <v>0</v>
      </c>
      <c r="G141" s="173">
        <f t="shared" si="5"/>
        <v>1</v>
      </c>
      <c r="H141" s="173"/>
    </row>
    <row r="142" spans="1:8">
      <c r="A142" s="173"/>
      <c r="B142" s="173">
        <f t="shared" si="6"/>
        <v>29</v>
      </c>
      <c r="C142" s="173" t="s">
        <v>562</v>
      </c>
      <c r="D142" s="173">
        <v>0</v>
      </c>
      <c r="E142" s="173">
        <v>51</v>
      </c>
      <c r="F142" s="185">
        <f t="shared" si="4"/>
        <v>0</v>
      </c>
      <c r="G142" s="173">
        <f t="shared" si="5"/>
        <v>1</v>
      </c>
      <c r="H142" s="173"/>
    </row>
    <row r="143" spans="1:8">
      <c r="A143" s="173"/>
      <c r="B143" s="173">
        <f t="shared" si="6"/>
        <v>30</v>
      </c>
      <c r="C143" s="173" t="s">
        <v>563</v>
      </c>
      <c r="D143" s="173">
        <v>0</v>
      </c>
      <c r="E143" s="173">
        <v>51</v>
      </c>
      <c r="F143" s="185">
        <f t="shared" si="4"/>
        <v>0</v>
      </c>
      <c r="G143" s="173">
        <f t="shared" si="5"/>
        <v>1</v>
      </c>
      <c r="H143" s="173"/>
    </row>
    <row r="144" spans="1:8">
      <c r="A144" s="173"/>
      <c r="B144" s="173">
        <f t="shared" si="6"/>
        <v>31</v>
      </c>
      <c r="C144" s="173" t="s">
        <v>564</v>
      </c>
      <c r="D144" s="173">
        <v>0</v>
      </c>
      <c r="E144" s="173">
        <v>35</v>
      </c>
      <c r="F144" s="185">
        <f t="shared" si="4"/>
        <v>0</v>
      </c>
      <c r="G144" s="173">
        <f t="shared" si="5"/>
        <v>1</v>
      </c>
      <c r="H144" s="173"/>
    </row>
    <row r="145" spans="1:8">
      <c r="A145" s="173"/>
      <c r="B145" s="173">
        <f t="shared" si="6"/>
        <v>32</v>
      </c>
      <c r="C145" s="173" t="s">
        <v>565</v>
      </c>
      <c r="D145" s="173">
        <v>0</v>
      </c>
      <c r="E145" s="173">
        <v>40</v>
      </c>
      <c r="F145" s="185">
        <f t="shared" si="4"/>
        <v>0</v>
      </c>
      <c r="G145" s="173">
        <f t="shared" si="5"/>
        <v>1</v>
      </c>
      <c r="H145" s="173"/>
    </row>
    <row r="146" spans="1:8">
      <c r="A146" s="173"/>
      <c r="B146" s="173">
        <f t="shared" si="6"/>
        <v>33</v>
      </c>
      <c r="C146" s="173" t="s">
        <v>566</v>
      </c>
      <c r="D146" s="173">
        <v>0</v>
      </c>
      <c r="E146" s="173">
        <v>40</v>
      </c>
      <c r="F146" s="185">
        <f t="shared" si="4"/>
        <v>0</v>
      </c>
      <c r="G146" s="173">
        <f t="shared" si="5"/>
        <v>1</v>
      </c>
      <c r="H146" s="173"/>
    </row>
    <row r="147" spans="1:8">
      <c r="A147" s="173"/>
      <c r="B147" s="173">
        <f t="shared" si="6"/>
        <v>34</v>
      </c>
      <c r="C147" s="173" t="s">
        <v>276</v>
      </c>
      <c r="D147" s="173">
        <v>1</v>
      </c>
      <c r="E147" s="173">
        <v>40</v>
      </c>
      <c r="F147" s="185">
        <f t="shared" si="4"/>
        <v>0.025</v>
      </c>
      <c r="G147" s="173">
        <f t="shared" si="5"/>
        <v>39</v>
      </c>
      <c r="H147" s="173"/>
    </row>
    <row r="148" spans="1:8">
      <c r="A148" s="173"/>
      <c r="B148" s="173">
        <f t="shared" si="6"/>
        <v>35</v>
      </c>
      <c r="C148" s="173" t="s">
        <v>267</v>
      </c>
      <c r="D148" s="173">
        <v>1</v>
      </c>
      <c r="E148" s="173">
        <v>40</v>
      </c>
      <c r="F148" s="185">
        <f t="shared" si="4"/>
        <v>0.025</v>
      </c>
      <c r="G148" s="173">
        <f t="shared" si="5"/>
        <v>39</v>
      </c>
      <c r="H148" s="173"/>
    </row>
    <row r="149" spans="1:8">
      <c r="A149" s="173"/>
      <c r="B149" s="173">
        <f t="shared" si="6"/>
        <v>36</v>
      </c>
      <c r="C149" s="173" t="s">
        <v>567</v>
      </c>
      <c r="D149" s="173">
        <v>0</v>
      </c>
      <c r="E149" s="173">
        <v>45</v>
      </c>
      <c r="F149" s="185">
        <f t="shared" si="4"/>
        <v>0</v>
      </c>
      <c r="G149" s="173">
        <f t="shared" si="5"/>
        <v>1</v>
      </c>
      <c r="H149" s="173"/>
    </row>
    <row r="150" spans="1:8">
      <c r="A150" s="173"/>
      <c r="B150" s="173">
        <f t="shared" si="6"/>
        <v>37</v>
      </c>
      <c r="C150" s="173" t="s">
        <v>278</v>
      </c>
      <c r="D150" s="173">
        <v>4</v>
      </c>
      <c r="E150" s="173">
        <v>40</v>
      </c>
      <c r="F150" s="185">
        <f t="shared" si="4"/>
        <v>0.1</v>
      </c>
      <c r="G150" s="173">
        <f t="shared" si="5"/>
        <v>41</v>
      </c>
      <c r="H150" s="173"/>
    </row>
    <row r="151" spans="1:8">
      <c r="A151" s="173"/>
      <c r="B151" s="173">
        <f t="shared" si="6"/>
        <v>38</v>
      </c>
      <c r="C151" s="173" t="s">
        <v>568</v>
      </c>
      <c r="D151" s="173">
        <v>0</v>
      </c>
      <c r="E151" s="173">
        <v>40</v>
      </c>
      <c r="F151" s="185">
        <f t="shared" si="4"/>
        <v>0</v>
      </c>
      <c r="G151" s="173">
        <f t="shared" si="5"/>
        <v>1</v>
      </c>
      <c r="H151" s="173"/>
    </row>
    <row r="152" spans="1:8">
      <c r="A152" s="173"/>
      <c r="B152" s="173">
        <f t="shared" si="6"/>
        <v>39</v>
      </c>
      <c r="C152" s="173" t="s">
        <v>569</v>
      </c>
      <c r="D152" s="173">
        <v>0</v>
      </c>
      <c r="E152" s="173">
        <v>41</v>
      </c>
      <c r="F152" s="185">
        <f t="shared" si="4"/>
        <v>0</v>
      </c>
      <c r="G152" s="173">
        <f t="shared" si="5"/>
        <v>1</v>
      </c>
      <c r="H152" s="173"/>
    </row>
    <row r="153" spans="1:8">
      <c r="A153" s="173"/>
      <c r="B153" s="173">
        <f t="shared" si="6"/>
        <v>40</v>
      </c>
      <c r="C153" s="173" t="s">
        <v>570</v>
      </c>
      <c r="D153" s="173">
        <v>0</v>
      </c>
      <c r="E153" s="173">
        <v>41</v>
      </c>
      <c r="F153" s="185">
        <f t="shared" si="4"/>
        <v>0</v>
      </c>
      <c r="G153" s="173">
        <f t="shared" si="5"/>
        <v>1</v>
      </c>
      <c r="H153" s="173"/>
    </row>
    <row r="154" spans="1:8">
      <c r="A154" s="173"/>
      <c r="B154" s="173">
        <v>41</v>
      </c>
      <c r="C154" s="173" t="s">
        <v>571</v>
      </c>
      <c r="D154" s="173">
        <v>0</v>
      </c>
      <c r="E154" s="173">
        <v>40</v>
      </c>
      <c r="F154" s="185">
        <f t="shared" si="4"/>
        <v>0</v>
      </c>
      <c r="G154" s="173">
        <f t="shared" si="5"/>
        <v>1</v>
      </c>
      <c r="H154" s="173"/>
    </row>
    <row r="155" spans="1:8">
      <c r="A155" s="173" t="s">
        <v>6</v>
      </c>
      <c r="B155" s="173">
        <v>1</v>
      </c>
      <c r="C155" s="182" t="s">
        <v>572</v>
      </c>
      <c r="D155" s="173">
        <v>0</v>
      </c>
      <c r="E155" s="173">
        <v>50</v>
      </c>
      <c r="F155" s="183">
        <f t="shared" ref="F155:F186" si="7">D155/E155</f>
        <v>0</v>
      </c>
      <c r="G155" s="173">
        <f>RANK(F155,$F$155:$F$197,1)</f>
        <v>1</v>
      </c>
      <c r="H155" s="173"/>
    </row>
    <row r="156" spans="1:8">
      <c r="A156" s="173"/>
      <c r="B156" s="173">
        <v>2</v>
      </c>
      <c r="C156" s="182" t="s">
        <v>573</v>
      </c>
      <c r="D156" s="173">
        <v>0</v>
      </c>
      <c r="E156" s="173">
        <v>50</v>
      </c>
      <c r="F156" s="183">
        <f t="shared" si="7"/>
        <v>0</v>
      </c>
      <c r="G156" s="173">
        <f t="shared" ref="G156:G197" si="8">RANK(F156,$F$155:$F$197,1)</f>
        <v>1</v>
      </c>
      <c r="H156" s="173"/>
    </row>
    <row r="157" spans="1:8">
      <c r="A157" s="173"/>
      <c r="B157" s="173">
        <v>3</v>
      </c>
      <c r="C157" s="182" t="s">
        <v>574</v>
      </c>
      <c r="D157" s="173">
        <v>0</v>
      </c>
      <c r="E157" s="173">
        <v>49</v>
      </c>
      <c r="F157" s="183">
        <f t="shared" si="7"/>
        <v>0</v>
      </c>
      <c r="G157" s="173">
        <f t="shared" si="8"/>
        <v>1</v>
      </c>
      <c r="H157" s="173"/>
    </row>
    <row r="158" spans="1:8">
      <c r="A158" s="173"/>
      <c r="B158" s="173">
        <v>4</v>
      </c>
      <c r="C158" s="182" t="s">
        <v>575</v>
      </c>
      <c r="D158" s="173">
        <v>0</v>
      </c>
      <c r="E158" s="173">
        <v>49</v>
      </c>
      <c r="F158" s="183">
        <f t="shared" si="7"/>
        <v>0</v>
      </c>
      <c r="G158" s="173">
        <f t="shared" si="8"/>
        <v>1</v>
      </c>
      <c r="H158" s="173"/>
    </row>
    <row r="159" spans="1:8">
      <c r="A159" s="173"/>
      <c r="B159" s="173">
        <v>5</v>
      </c>
      <c r="C159" s="182" t="s">
        <v>576</v>
      </c>
      <c r="D159" s="173">
        <v>0</v>
      </c>
      <c r="E159" s="173">
        <v>49</v>
      </c>
      <c r="F159" s="183">
        <f t="shared" si="7"/>
        <v>0</v>
      </c>
      <c r="G159" s="173">
        <f t="shared" si="8"/>
        <v>1</v>
      </c>
      <c r="H159" s="173"/>
    </row>
    <row r="160" spans="1:8">
      <c r="A160" s="173"/>
      <c r="B160" s="173">
        <v>6</v>
      </c>
      <c r="C160" s="182" t="s">
        <v>577</v>
      </c>
      <c r="D160" s="173">
        <v>0</v>
      </c>
      <c r="E160" s="173">
        <v>33</v>
      </c>
      <c r="F160" s="183">
        <f t="shared" si="7"/>
        <v>0</v>
      </c>
      <c r="G160" s="173">
        <f t="shared" si="8"/>
        <v>1</v>
      </c>
      <c r="H160" s="182"/>
    </row>
    <row r="161" spans="1:8">
      <c r="A161" s="173"/>
      <c r="B161" s="173">
        <v>7</v>
      </c>
      <c r="C161" s="182" t="s">
        <v>578</v>
      </c>
      <c r="D161" s="173">
        <v>0</v>
      </c>
      <c r="E161" s="173">
        <v>35</v>
      </c>
      <c r="F161" s="183">
        <f t="shared" si="7"/>
        <v>0</v>
      </c>
      <c r="G161" s="173">
        <f t="shared" si="8"/>
        <v>1</v>
      </c>
      <c r="H161" s="182"/>
    </row>
    <row r="162" spans="1:8">
      <c r="A162" s="173"/>
      <c r="B162" s="173">
        <v>8</v>
      </c>
      <c r="C162" s="182" t="s">
        <v>579</v>
      </c>
      <c r="D162" s="173">
        <v>0</v>
      </c>
      <c r="E162" s="173">
        <v>30</v>
      </c>
      <c r="F162" s="183">
        <f t="shared" si="7"/>
        <v>0</v>
      </c>
      <c r="G162" s="173">
        <f t="shared" si="8"/>
        <v>1</v>
      </c>
      <c r="H162" s="173"/>
    </row>
    <row r="163" spans="1:8">
      <c r="A163" s="173"/>
      <c r="B163" s="173">
        <v>9</v>
      </c>
      <c r="C163" s="182" t="s">
        <v>580</v>
      </c>
      <c r="D163" s="173">
        <v>0</v>
      </c>
      <c r="E163" s="173">
        <v>39</v>
      </c>
      <c r="F163" s="183">
        <f t="shared" si="7"/>
        <v>0</v>
      </c>
      <c r="G163" s="173">
        <f t="shared" si="8"/>
        <v>1</v>
      </c>
      <c r="H163" s="173"/>
    </row>
    <row r="164" spans="1:8">
      <c r="A164" s="173"/>
      <c r="B164" s="173">
        <v>10</v>
      </c>
      <c r="C164" s="182" t="s">
        <v>581</v>
      </c>
      <c r="D164" s="173">
        <v>0</v>
      </c>
      <c r="E164" s="173">
        <v>27</v>
      </c>
      <c r="F164" s="183">
        <f t="shared" si="7"/>
        <v>0</v>
      </c>
      <c r="G164" s="173">
        <f t="shared" si="8"/>
        <v>1</v>
      </c>
      <c r="H164" s="173"/>
    </row>
    <row r="165" spans="1:8">
      <c r="A165" s="173"/>
      <c r="B165" s="173">
        <v>11</v>
      </c>
      <c r="C165" s="182" t="s">
        <v>582</v>
      </c>
      <c r="D165" s="173">
        <v>0</v>
      </c>
      <c r="E165" s="173">
        <v>34</v>
      </c>
      <c r="F165" s="183">
        <f t="shared" si="7"/>
        <v>0</v>
      </c>
      <c r="G165" s="173">
        <f t="shared" si="8"/>
        <v>1</v>
      </c>
      <c r="H165" s="173"/>
    </row>
    <row r="166" spans="1:8">
      <c r="A166" s="173"/>
      <c r="B166" s="173">
        <v>12</v>
      </c>
      <c r="C166" s="182" t="s">
        <v>284</v>
      </c>
      <c r="D166" s="173">
        <v>0</v>
      </c>
      <c r="E166" s="173">
        <v>34</v>
      </c>
      <c r="F166" s="183">
        <f t="shared" si="7"/>
        <v>0</v>
      </c>
      <c r="G166" s="173">
        <f t="shared" si="8"/>
        <v>1</v>
      </c>
      <c r="H166" s="173"/>
    </row>
    <row r="167" spans="1:8">
      <c r="A167" s="173"/>
      <c r="B167" s="173">
        <v>13</v>
      </c>
      <c r="C167" s="182" t="s">
        <v>290</v>
      </c>
      <c r="D167" s="173">
        <v>6</v>
      </c>
      <c r="E167" s="173">
        <v>34</v>
      </c>
      <c r="F167" s="183">
        <f t="shared" si="7"/>
        <v>0.176470588235294</v>
      </c>
      <c r="G167" s="173">
        <f t="shared" si="8"/>
        <v>41</v>
      </c>
      <c r="H167" s="173"/>
    </row>
    <row r="168" spans="1:8">
      <c r="A168" s="173"/>
      <c r="B168" s="173">
        <v>14</v>
      </c>
      <c r="C168" s="182" t="s">
        <v>583</v>
      </c>
      <c r="D168" s="173">
        <v>2</v>
      </c>
      <c r="E168" s="173">
        <v>33</v>
      </c>
      <c r="F168" s="183">
        <f t="shared" si="7"/>
        <v>0.0606060606060606</v>
      </c>
      <c r="G168" s="173">
        <f t="shared" si="8"/>
        <v>35</v>
      </c>
      <c r="H168" s="173"/>
    </row>
    <row r="169" spans="1:8">
      <c r="A169" s="173"/>
      <c r="B169" s="173">
        <v>15</v>
      </c>
      <c r="C169" s="182" t="s">
        <v>584</v>
      </c>
      <c r="D169" s="173">
        <v>0</v>
      </c>
      <c r="E169" s="173">
        <v>45</v>
      </c>
      <c r="F169" s="183">
        <f t="shared" si="7"/>
        <v>0</v>
      </c>
      <c r="G169" s="173">
        <f t="shared" si="8"/>
        <v>1</v>
      </c>
      <c r="H169" s="173"/>
    </row>
    <row r="170" spans="1:8">
      <c r="A170" s="173"/>
      <c r="B170" s="173">
        <v>16</v>
      </c>
      <c r="C170" s="182" t="s">
        <v>585</v>
      </c>
      <c r="D170" s="173">
        <v>4</v>
      </c>
      <c r="E170" s="173">
        <v>45</v>
      </c>
      <c r="F170" s="183">
        <f t="shared" si="7"/>
        <v>0.0888888888888889</v>
      </c>
      <c r="G170" s="173">
        <f t="shared" si="8"/>
        <v>37</v>
      </c>
      <c r="H170" s="173"/>
    </row>
    <row r="171" spans="1:8">
      <c r="A171" s="173"/>
      <c r="B171" s="173">
        <v>17</v>
      </c>
      <c r="C171" s="182" t="s">
        <v>586</v>
      </c>
      <c r="D171" s="173">
        <v>0</v>
      </c>
      <c r="E171" s="173">
        <v>35</v>
      </c>
      <c r="F171" s="183">
        <f t="shared" si="7"/>
        <v>0</v>
      </c>
      <c r="G171" s="173">
        <f t="shared" si="8"/>
        <v>1</v>
      </c>
      <c r="H171" s="173"/>
    </row>
    <row r="172" spans="1:8">
      <c r="A172" s="173"/>
      <c r="B172" s="173">
        <v>18</v>
      </c>
      <c r="C172" s="182" t="s">
        <v>587</v>
      </c>
      <c r="D172" s="173">
        <v>0</v>
      </c>
      <c r="E172" s="173">
        <v>35</v>
      </c>
      <c r="F172" s="183">
        <f t="shared" si="7"/>
        <v>0</v>
      </c>
      <c r="G172" s="173">
        <f t="shared" si="8"/>
        <v>1</v>
      </c>
      <c r="H172" s="173"/>
    </row>
    <row r="173" spans="1:8">
      <c r="A173" s="173"/>
      <c r="B173" s="173">
        <v>19</v>
      </c>
      <c r="C173" s="182" t="s">
        <v>300</v>
      </c>
      <c r="D173" s="173">
        <v>0</v>
      </c>
      <c r="E173" s="173">
        <v>35</v>
      </c>
      <c r="F173" s="183">
        <f t="shared" si="7"/>
        <v>0</v>
      </c>
      <c r="G173" s="173">
        <f t="shared" si="8"/>
        <v>1</v>
      </c>
      <c r="H173" s="173"/>
    </row>
    <row r="174" spans="1:8">
      <c r="A174" s="173"/>
      <c r="B174" s="173">
        <v>20</v>
      </c>
      <c r="C174" s="182" t="s">
        <v>304</v>
      </c>
      <c r="D174" s="173">
        <v>1</v>
      </c>
      <c r="E174" s="173">
        <v>30</v>
      </c>
      <c r="F174" s="183">
        <f t="shared" si="7"/>
        <v>0.0333333333333333</v>
      </c>
      <c r="G174" s="173">
        <f t="shared" si="8"/>
        <v>31</v>
      </c>
      <c r="H174" s="173"/>
    </row>
    <row r="175" spans="1:8">
      <c r="A175" s="173"/>
      <c r="B175" s="173">
        <v>21</v>
      </c>
      <c r="C175" s="182" t="s">
        <v>588</v>
      </c>
      <c r="D175" s="173">
        <v>0</v>
      </c>
      <c r="E175" s="173">
        <v>30</v>
      </c>
      <c r="F175" s="183">
        <f t="shared" si="7"/>
        <v>0</v>
      </c>
      <c r="G175" s="173">
        <f t="shared" si="8"/>
        <v>1</v>
      </c>
      <c r="H175" s="173"/>
    </row>
    <row r="176" spans="1:8">
      <c r="A176" s="173"/>
      <c r="B176" s="173">
        <v>22</v>
      </c>
      <c r="C176" s="182" t="s">
        <v>316</v>
      </c>
      <c r="D176" s="173">
        <v>8</v>
      </c>
      <c r="E176" s="173">
        <v>30</v>
      </c>
      <c r="F176" s="183">
        <f t="shared" si="7"/>
        <v>0.266666666666667</v>
      </c>
      <c r="G176" s="173">
        <f t="shared" si="8"/>
        <v>42</v>
      </c>
      <c r="H176" s="173"/>
    </row>
    <row r="177" spans="1:8">
      <c r="A177" s="173"/>
      <c r="B177" s="173">
        <v>23</v>
      </c>
      <c r="C177" s="182" t="s">
        <v>318</v>
      </c>
      <c r="D177" s="173">
        <v>0</v>
      </c>
      <c r="E177" s="173">
        <v>30</v>
      </c>
      <c r="F177" s="183">
        <f t="shared" si="7"/>
        <v>0</v>
      </c>
      <c r="G177" s="173">
        <f t="shared" si="8"/>
        <v>1</v>
      </c>
      <c r="H177" s="173"/>
    </row>
    <row r="178" spans="1:8">
      <c r="A178" s="173"/>
      <c r="B178" s="173">
        <v>24</v>
      </c>
      <c r="C178" s="182" t="s">
        <v>324</v>
      </c>
      <c r="D178" s="173">
        <v>4</v>
      </c>
      <c r="E178" s="173">
        <v>30</v>
      </c>
      <c r="F178" s="183">
        <f t="shared" si="7"/>
        <v>0.133333333333333</v>
      </c>
      <c r="G178" s="173">
        <f t="shared" si="8"/>
        <v>40</v>
      </c>
      <c r="H178" s="173"/>
    </row>
    <row r="179" spans="1:8">
      <c r="A179" s="173"/>
      <c r="B179" s="173">
        <v>25</v>
      </c>
      <c r="C179" s="182" t="s">
        <v>335</v>
      </c>
      <c r="D179" s="173">
        <v>3</v>
      </c>
      <c r="E179" s="173">
        <v>30</v>
      </c>
      <c r="F179" s="183">
        <f t="shared" si="7"/>
        <v>0.1</v>
      </c>
      <c r="G179" s="173">
        <f t="shared" si="8"/>
        <v>38</v>
      </c>
      <c r="H179" s="173"/>
    </row>
    <row r="180" spans="1:8">
      <c r="A180" s="173"/>
      <c r="B180" s="173">
        <v>26</v>
      </c>
      <c r="C180" s="182" t="s">
        <v>589</v>
      </c>
      <c r="D180" s="173">
        <v>0</v>
      </c>
      <c r="E180" s="173">
        <v>30</v>
      </c>
      <c r="F180" s="183">
        <f t="shared" si="7"/>
        <v>0</v>
      </c>
      <c r="G180" s="173">
        <f t="shared" si="8"/>
        <v>1</v>
      </c>
      <c r="H180" s="173"/>
    </row>
    <row r="181" spans="1:8">
      <c r="A181" s="173"/>
      <c r="B181" s="173">
        <v>27</v>
      </c>
      <c r="C181" s="182" t="s">
        <v>590</v>
      </c>
      <c r="D181" s="173">
        <v>0</v>
      </c>
      <c r="E181" s="173">
        <v>30</v>
      </c>
      <c r="F181" s="183">
        <f t="shared" si="7"/>
        <v>0</v>
      </c>
      <c r="G181" s="173">
        <f t="shared" si="8"/>
        <v>1</v>
      </c>
      <c r="H181" s="173"/>
    </row>
    <row r="182" spans="1:8">
      <c r="A182" s="173"/>
      <c r="B182" s="173">
        <v>28</v>
      </c>
      <c r="C182" s="173" t="s">
        <v>591</v>
      </c>
      <c r="D182" s="173">
        <v>0</v>
      </c>
      <c r="E182" s="173">
        <v>42</v>
      </c>
      <c r="F182" s="183">
        <f t="shared" si="7"/>
        <v>0</v>
      </c>
      <c r="G182" s="173">
        <f t="shared" si="8"/>
        <v>1</v>
      </c>
      <c r="H182" s="173"/>
    </row>
    <row r="183" spans="1:8">
      <c r="A183" s="173"/>
      <c r="B183" s="173">
        <v>29</v>
      </c>
      <c r="C183" s="182" t="s">
        <v>592</v>
      </c>
      <c r="D183" s="173">
        <v>0</v>
      </c>
      <c r="E183" s="173">
        <v>42</v>
      </c>
      <c r="F183" s="183">
        <f t="shared" si="7"/>
        <v>0</v>
      </c>
      <c r="G183" s="173">
        <f t="shared" si="8"/>
        <v>1</v>
      </c>
      <c r="H183" s="173"/>
    </row>
    <row r="184" spans="1:8">
      <c r="A184" s="173"/>
      <c r="B184" s="173">
        <v>30</v>
      </c>
      <c r="C184" s="182" t="s">
        <v>341</v>
      </c>
      <c r="D184" s="173">
        <v>0</v>
      </c>
      <c r="E184" s="173">
        <v>30</v>
      </c>
      <c r="F184" s="183">
        <f t="shared" si="7"/>
        <v>0</v>
      </c>
      <c r="G184" s="173">
        <f t="shared" si="8"/>
        <v>1</v>
      </c>
      <c r="H184" s="173"/>
    </row>
    <row r="185" spans="1:8">
      <c r="A185" s="173"/>
      <c r="B185" s="173">
        <v>31</v>
      </c>
      <c r="C185" s="182" t="s">
        <v>344</v>
      </c>
      <c r="D185" s="173">
        <v>1</v>
      </c>
      <c r="E185" s="173">
        <v>30</v>
      </c>
      <c r="F185" s="183">
        <f t="shared" si="7"/>
        <v>0.0333333333333333</v>
      </c>
      <c r="G185" s="173">
        <f t="shared" si="8"/>
        <v>31</v>
      </c>
      <c r="H185" s="173"/>
    </row>
    <row r="186" spans="1:8">
      <c r="A186" s="173"/>
      <c r="B186" s="173">
        <v>32</v>
      </c>
      <c r="C186" s="173" t="s">
        <v>347</v>
      </c>
      <c r="D186" s="173">
        <v>0</v>
      </c>
      <c r="E186" s="173">
        <v>28</v>
      </c>
      <c r="F186" s="183">
        <f t="shared" si="7"/>
        <v>0</v>
      </c>
      <c r="G186" s="173">
        <f t="shared" si="8"/>
        <v>1</v>
      </c>
      <c r="H186" s="173"/>
    </row>
    <row r="187" spans="1:8">
      <c r="A187" s="173"/>
      <c r="B187" s="173">
        <v>33</v>
      </c>
      <c r="C187" s="173" t="s">
        <v>350</v>
      </c>
      <c r="D187" s="173">
        <v>0</v>
      </c>
      <c r="E187" s="173">
        <v>32</v>
      </c>
      <c r="F187" s="183">
        <f t="shared" ref="F187:F218" si="9">D187/E187</f>
        <v>0</v>
      </c>
      <c r="G187" s="173">
        <f t="shared" si="8"/>
        <v>1</v>
      </c>
      <c r="H187" s="173"/>
    </row>
    <row r="188" spans="1:8">
      <c r="A188" s="173"/>
      <c r="B188" s="173">
        <v>34</v>
      </c>
      <c r="C188" s="173" t="s">
        <v>369</v>
      </c>
      <c r="D188" s="173">
        <v>0</v>
      </c>
      <c r="E188" s="173">
        <v>32</v>
      </c>
      <c r="F188" s="183">
        <f t="shared" si="9"/>
        <v>0</v>
      </c>
      <c r="G188" s="173">
        <f t="shared" si="8"/>
        <v>1</v>
      </c>
      <c r="H188" s="173"/>
    </row>
    <row r="189" spans="1:8">
      <c r="A189" s="173"/>
      <c r="B189" s="173">
        <v>35</v>
      </c>
      <c r="C189" s="173" t="s">
        <v>376</v>
      </c>
      <c r="D189" s="173">
        <v>0</v>
      </c>
      <c r="E189" s="173">
        <v>32</v>
      </c>
      <c r="F189" s="183">
        <f t="shared" si="9"/>
        <v>0</v>
      </c>
      <c r="G189" s="173">
        <f t="shared" si="8"/>
        <v>1</v>
      </c>
      <c r="H189" s="173"/>
    </row>
    <row r="190" spans="1:8">
      <c r="A190" s="173"/>
      <c r="B190" s="173">
        <v>36</v>
      </c>
      <c r="C190" s="173" t="s">
        <v>379</v>
      </c>
      <c r="D190" s="173">
        <v>3</v>
      </c>
      <c r="E190" s="173">
        <v>38</v>
      </c>
      <c r="F190" s="183">
        <f t="shared" si="9"/>
        <v>0.0789473684210526</v>
      </c>
      <c r="G190" s="173">
        <f t="shared" si="8"/>
        <v>36</v>
      </c>
      <c r="H190" s="173"/>
    </row>
    <row r="191" spans="1:8">
      <c r="A191" s="173"/>
      <c r="B191" s="173">
        <v>37</v>
      </c>
      <c r="C191" s="173" t="s">
        <v>383</v>
      </c>
      <c r="D191" s="173">
        <v>0</v>
      </c>
      <c r="E191" s="173">
        <v>37</v>
      </c>
      <c r="F191" s="183">
        <f t="shared" si="9"/>
        <v>0</v>
      </c>
      <c r="G191" s="173">
        <f t="shared" si="8"/>
        <v>1</v>
      </c>
      <c r="H191" s="173"/>
    </row>
    <row r="192" spans="1:8">
      <c r="A192" s="173"/>
      <c r="B192" s="173">
        <v>38</v>
      </c>
      <c r="C192" s="173" t="s">
        <v>593</v>
      </c>
      <c r="D192" s="173">
        <v>1</v>
      </c>
      <c r="E192" s="173">
        <v>30</v>
      </c>
      <c r="F192" s="183">
        <f t="shared" si="9"/>
        <v>0.0333333333333333</v>
      </c>
      <c r="G192" s="173">
        <f t="shared" si="8"/>
        <v>33</v>
      </c>
      <c r="H192" s="173"/>
    </row>
    <row r="193" spans="1:8">
      <c r="A193" s="173"/>
      <c r="B193" s="173">
        <v>39</v>
      </c>
      <c r="C193" s="173" t="s">
        <v>594</v>
      </c>
      <c r="D193" s="173">
        <v>1</v>
      </c>
      <c r="E193" s="173">
        <v>30</v>
      </c>
      <c r="F193" s="183">
        <f t="shared" si="9"/>
        <v>0.0333333333333333</v>
      </c>
      <c r="G193" s="173">
        <f t="shared" si="8"/>
        <v>33</v>
      </c>
      <c r="H193" s="173"/>
    </row>
    <row r="194" spans="1:8">
      <c r="A194" s="173"/>
      <c r="B194" s="173">
        <v>40</v>
      </c>
      <c r="C194" s="173" t="s">
        <v>387</v>
      </c>
      <c r="D194" s="173">
        <v>3</v>
      </c>
      <c r="E194" s="173">
        <v>30</v>
      </c>
      <c r="F194" s="183">
        <f t="shared" si="9"/>
        <v>0.1</v>
      </c>
      <c r="G194" s="173">
        <f t="shared" si="8"/>
        <v>38</v>
      </c>
      <c r="H194" s="173"/>
    </row>
    <row r="195" spans="1:8">
      <c r="A195" s="173"/>
      <c r="B195" s="173">
        <v>41</v>
      </c>
      <c r="C195" s="173" t="s">
        <v>400</v>
      </c>
      <c r="D195" s="173">
        <v>17</v>
      </c>
      <c r="E195" s="173">
        <v>45</v>
      </c>
      <c r="F195" s="183">
        <f t="shared" si="9"/>
        <v>0.377777777777778</v>
      </c>
      <c r="G195" s="173">
        <f t="shared" si="8"/>
        <v>43</v>
      </c>
      <c r="H195" s="173"/>
    </row>
    <row r="196" spans="1:8">
      <c r="A196" s="173"/>
      <c r="B196" s="173">
        <v>42</v>
      </c>
      <c r="C196" s="173" t="s">
        <v>595</v>
      </c>
      <c r="D196" s="173">
        <v>0</v>
      </c>
      <c r="E196" s="173">
        <v>35</v>
      </c>
      <c r="F196" s="183">
        <f t="shared" si="9"/>
        <v>0</v>
      </c>
      <c r="G196" s="173">
        <f t="shared" si="8"/>
        <v>1</v>
      </c>
      <c r="H196" s="173"/>
    </row>
    <row r="197" spans="1:8">
      <c r="A197" s="173"/>
      <c r="B197" s="173">
        <v>43</v>
      </c>
      <c r="C197" s="173" t="s">
        <v>596</v>
      </c>
      <c r="D197" s="173">
        <v>1</v>
      </c>
      <c r="E197" s="173">
        <v>35</v>
      </c>
      <c r="F197" s="183">
        <f t="shared" si="9"/>
        <v>0.0285714285714286</v>
      </c>
      <c r="G197" s="173">
        <f t="shared" si="8"/>
        <v>30</v>
      </c>
      <c r="H197" s="173"/>
    </row>
    <row r="198" spans="1:8">
      <c r="A198" s="173" t="s">
        <v>7</v>
      </c>
      <c r="B198" s="173">
        <v>1</v>
      </c>
      <c r="C198" s="182" t="s">
        <v>597</v>
      </c>
      <c r="D198" s="173">
        <v>0</v>
      </c>
      <c r="E198" s="182">
        <v>40</v>
      </c>
      <c r="F198" s="183">
        <f t="shared" si="9"/>
        <v>0</v>
      </c>
      <c r="G198" s="173">
        <f>RANK(F198,$F$198:$F$220,1)</f>
        <v>1</v>
      </c>
      <c r="H198" s="182"/>
    </row>
    <row r="199" spans="1:8">
      <c r="A199" s="173"/>
      <c r="B199" s="173">
        <v>2</v>
      </c>
      <c r="C199" s="182" t="s">
        <v>598</v>
      </c>
      <c r="D199" s="173">
        <v>0</v>
      </c>
      <c r="E199" s="182">
        <v>41</v>
      </c>
      <c r="F199" s="183">
        <f t="shared" si="9"/>
        <v>0</v>
      </c>
      <c r="G199" s="173">
        <f t="shared" ref="G199:G220" si="10">RANK(F199,$F$198:$F$220,1)</f>
        <v>1</v>
      </c>
      <c r="H199" s="173"/>
    </row>
    <row r="200" spans="1:8">
      <c r="A200" s="173"/>
      <c r="B200" s="173">
        <v>3</v>
      </c>
      <c r="C200" s="182" t="s">
        <v>599</v>
      </c>
      <c r="D200" s="173">
        <v>0</v>
      </c>
      <c r="E200" s="182">
        <v>41</v>
      </c>
      <c r="F200" s="183">
        <f t="shared" si="9"/>
        <v>0</v>
      </c>
      <c r="G200" s="173">
        <f t="shared" si="10"/>
        <v>1</v>
      </c>
      <c r="H200" s="173"/>
    </row>
    <row r="201" spans="1:8">
      <c r="A201" s="173"/>
      <c r="B201" s="173">
        <v>4</v>
      </c>
      <c r="C201" s="182" t="s">
        <v>600</v>
      </c>
      <c r="D201" s="173">
        <v>0</v>
      </c>
      <c r="E201" s="182">
        <v>39</v>
      </c>
      <c r="F201" s="183">
        <f t="shared" si="9"/>
        <v>0</v>
      </c>
      <c r="G201" s="173">
        <f t="shared" si="10"/>
        <v>1</v>
      </c>
      <c r="H201" s="173"/>
    </row>
    <row r="202" spans="1:8">
      <c r="A202" s="173"/>
      <c r="B202" s="173">
        <v>5</v>
      </c>
      <c r="C202" s="182" t="s">
        <v>601</v>
      </c>
      <c r="D202" s="173">
        <v>0</v>
      </c>
      <c r="E202" s="173">
        <v>36</v>
      </c>
      <c r="F202" s="183">
        <f t="shared" si="9"/>
        <v>0</v>
      </c>
      <c r="G202" s="173">
        <f t="shared" si="10"/>
        <v>1</v>
      </c>
      <c r="H202" s="173"/>
    </row>
    <row r="203" spans="1:8">
      <c r="A203" s="173"/>
      <c r="B203" s="173">
        <v>6</v>
      </c>
      <c r="C203" s="182" t="s">
        <v>602</v>
      </c>
      <c r="D203" s="173">
        <v>0</v>
      </c>
      <c r="E203" s="173">
        <v>36</v>
      </c>
      <c r="F203" s="183">
        <f t="shared" si="9"/>
        <v>0</v>
      </c>
      <c r="G203" s="173">
        <f t="shared" si="10"/>
        <v>1</v>
      </c>
      <c r="H203" s="173"/>
    </row>
    <row r="204" spans="1:8">
      <c r="A204" s="173"/>
      <c r="B204" s="173">
        <v>7</v>
      </c>
      <c r="C204" s="182" t="s">
        <v>603</v>
      </c>
      <c r="D204" s="173">
        <v>0</v>
      </c>
      <c r="E204" s="173">
        <v>36</v>
      </c>
      <c r="F204" s="183">
        <f t="shared" si="9"/>
        <v>0</v>
      </c>
      <c r="G204" s="173">
        <f t="shared" si="10"/>
        <v>1</v>
      </c>
      <c r="H204" s="182"/>
    </row>
    <row r="205" spans="1:8">
      <c r="A205" s="173"/>
      <c r="B205" s="173">
        <v>8</v>
      </c>
      <c r="C205" s="182" t="s">
        <v>604</v>
      </c>
      <c r="D205" s="173">
        <v>0</v>
      </c>
      <c r="E205" s="173">
        <v>36</v>
      </c>
      <c r="F205" s="183">
        <f t="shared" si="9"/>
        <v>0</v>
      </c>
      <c r="G205" s="173">
        <f t="shared" si="10"/>
        <v>1</v>
      </c>
      <c r="H205" s="173"/>
    </row>
    <row r="206" spans="1:8">
      <c r="A206" s="173"/>
      <c r="B206" s="173">
        <v>9</v>
      </c>
      <c r="C206" s="182" t="s">
        <v>605</v>
      </c>
      <c r="D206" s="173">
        <v>0</v>
      </c>
      <c r="E206" s="173">
        <v>35</v>
      </c>
      <c r="F206" s="183">
        <f t="shared" si="9"/>
        <v>0</v>
      </c>
      <c r="G206" s="173">
        <f t="shared" si="10"/>
        <v>1</v>
      </c>
      <c r="H206" s="173"/>
    </row>
    <row r="207" spans="1:8">
      <c r="A207" s="173"/>
      <c r="B207" s="173">
        <v>10</v>
      </c>
      <c r="C207" s="182" t="s">
        <v>606</v>
      </c>
      <c r="D207" s="173">
        <v>0</v>
      </c>
      <c r="E207" s="182">
        <v>44</v>
      </c>
      <c r="F207" s="183">
        <f t="shared" si="9"/>
        <v>0</v>
      </c>
      <c r="G207" s="173">
        <f t="shared" si="10"/>
        <v>1</v>
      </c>
      <c r="H207" s="173"/>
    </row>
    <row r="208" spans="1:8">
      <c r="A208" s="173"/>
      <c r="B208" s="173">
        <v>11</v>
      </c>
      <c r="C208" s="182" t="s">
        <v>607</v>
      </c>
      <c r="D208" s="173">
        <v>0</v>
      </c>
      <c r="E208" s="182">
        <v>37</v>
      </c>
      <c r="F208" s="183">
        <f t="shared" si="9"/>
        <v>0</v>
      </c>
      <c r="G208" s="173">
        <f t="shared" si="10"/>
        <v>1</v>
      </c>
      <c r="H208" s="182"/>
    </row>
    <row r="209" spans="1:8">
      <c r="A209" s="173"/>
      <c r="B209" s="173">
        <v>12</v>
      </c>
      <c r="C209" s="182" t="s">
        <v>608</v>
      </c>
      <c r="D209" s="173">
        <v>0</v>
      </c>
      <c r="E209" s="182">
        <v>34</v>
      </c>
      <c r="F209" s="183">
        <f t="shared" si="9"/>
        <v>0</v>
      </c>
      <c r="G209" s="173">
        <f t="shared" si="10"/>
        <v>1</v>
      </c>
      <c r="H209" s="173"/>
    </row>
    <row r="210" spans="1:8">
      <c r="A210" s="173"/>
      <c r="B210" s="173">
        <v>13</v>
      </c>
      <c r="C210" s="182" t="s">
        <v>407</v>
      </c>
      <c r="D210" s="173">
        <v>1</v>
      </c>
      <c r="E210" s="182">
        <v>33</v>
      </c>
      <c r="F210" s="183">
        <f t="shared" si="9"/>
        <v>0.0303030303030303</v>
      </c>
      <c r="G210" s="173">
        <f t="shared" si="10"/>
        <v>22</v>
      </c>
      <c r="H210" s="173"/>
    </row>
    <row r="211" spans="1:8">
      <c r="A211" s="173"/>
      <c r="B211" s="173">
        <v>14</v>
      </c>
      <c r="C211" s="182" t="s">
        <v>609</v>
      </c>
      <c r="D211" s="173">
        <v>0</v>
      </c>
      <c r="E211" s="182">
        <v>32</v>
      </c>
      <c r="F211" s="183">
        <f t="shared" si="9"/>
        <v>0</v>
      </c>
      <c r="G211" s="173">
        <f t="shared" si="10"/>
        <v>1</v>
      </c>
      <c r="H211" s="173"/>
    </row>
    <row r="212" spans="1:8">
      <c r="A212" s="173"/>
      <c r="B212" s="173">
        <v>15</v>
      </c>
      <c r="C212" s="182" t="s">
        <v>610</v>
      </c>
      <c r="D212" s="173">
        <v>0</v>
      </c>
      <c r="E212" s="182">
        <v>33</v>
      </c>
      <c r="F212" s="183">
        <f t="shared" si="9"/>
        <v>0</v>
      </c>
      <c r="G212" s="173">
        <f t="shared" si="10"/>
        <v>1</v>
      </c>
      <c r="H212" s="173"/>
    </row>
    <row r="213" spans="1:8">
      <c r="A213" s="173"/>
      <c r="B213" s="173">
        <v>16</v>
      </c>
      <c r="C213" s="182" t="s">
        <v>411</v>
      </c>
      <c r="D213" s="173">
        <v>2</v>
      </c>
      <c r="E213" s="182">
        <v>34</v>
      </c>
      <c r="F213" s="183">
        <f t="shared" si="9"/>
        <v>0.0588235294117647</v>
      </c>
      <c r="G213" s="173">
        <f t="shared" si="10"/>
        <v>23</v>
      </c>
      <c r="H213" s="173"/>
    </row>
    <row r="214" spans="1:8">
      <c r="A214" s="173"/>
      <c r="B214" s="173">
        <v>17</v>
      </c>
      <c r="C214" s="182" t="s">
        <v>611</v>
      </c>
      <c r="D214" s="173">
        <v>0</v>
      </c>
      <c r="E214" s="182">
        <v>31</v>
      </c>
      <c r="F214" s="183">
        <f t="shared" si="9"/>
        <v>0</v>
      </c>
      <c r="G214" s="173">
        <f t="shared" si="10"/>
        <v>1</v>
      </c>
      <c r="H214" s="173"/>
    </row>
    <row r="215" spans="1:8">
      <c r="A215" s="173"/>
      <c r="B215" s="173">
        <v>18</v>
      </c>
      <c r="C215" s="182" t="s">
        <v>612</v>
      </c>
      <c r="D215" s="173">
        <v>0</v>
      </c>
      <c r="E215" s="182">
        <v>34</v>
      </c>
      <c r="F215" s="183">
        <f t="shared" si="9"/>
        <v>0</v>
      </c>
      <c r="G215" s="173">
        <f t="shared" si="10"/>
        <v>1</v>
      </c>
      <c r="H215" s="173"/>
    </row>
    <row r="216" spans="1:8">
      <c r="A216" s="173"/>
      <c r="B216" s="173">
        <v>19</v>
      </c>
      <c r="C216" s="182" t="s">
        <v>613</v>
      </c>
      <c r="D216" s="173">
        <v>0</v>
      </c>
      <c r="E216" s="182">
        <v>33</v>
      </c>
      <c r="F216" s="183">
        <f t="shared" si="9"/>
        <v>0</v>
      </c>
      <c r="G216" s="173">
        <f t="shared" si="10"/>
        <v>1</v>
      </c>
      <c r="H216" s="173"/>
    </row>
    <row r="217" spans="1:8">
      <c r="A217" s="173"/>
      <c r="B217" s="173">
        <v>20</v>
      </c>
      <c r="C217" s="182" t="s">
        <v>614</v>
      </c>
      <c r="D217" s="173">
        <v>0</v>
      </c>
      <c r="E217" s="182">
        <v>32</v>
      </c>
      <c r="F217" s="183">
        <f t="shared" si="9"/>
        <v>0</v>
      </c>
      <c r="G217" s="173">
        <f t="shared" si="10"/>
        <v>1</v>
      </c>
      <c r="H217" s="173"/>
    </row>
    <row r="218" spans="1:8">
      <c r="A218" s="173"/>
      <c r="B218" s="173">
        <v>21</v>
      </c>
      <c r="C218" s="182" t="s">
        <v>615</v>
      </c>
      <c r="D218" s="173">
        <v>0</v>
      </c>
      <c r="E218" s="182">
        <v>33</v>
      </c>
      <c r="F218" s="183">
        <f t="shared" si="9"/>
        <v>0</v>
      </c>
      <c r="G218" s="173">
        <f t="shared" si="10"/>
        <v>1</v>
      </c>
      <c r="H218" s="173"/>
    </row>
    <row r="219" spans="1:8">
      <c r="A219" s="173"/>
      <c r="B219" s="173">
        <v>22</v>
      </c>
      <c r="C219" s="182" t="s">
        <v>616</v>
      </c>
      <c r="D219" s="173">
        <v>0</v>
      </c>
      <c r="E219" s="182">
        <v>32</v>
      </c>
      <c r="F219" s="183">
        <f t="shared" ref="F219:F221" si="11">D219/E219</f>
        <v>0</v>
      </c>
      <c r="G219" s="173">
        <f t="shared" si="10"/>
        <v>1</v>
      </c>
      <c r="H219" s="173"/>
    </row>
    <row r="220" spans="1:8">
      <c r="A220" s="173"/>
      <c r="B220" s="173">
        <v>23</v>
      </c>
      <c r="C220" s="182" t="s">
        <v>416</v>
      </c>
      <c r="D220" s="173">
        <v>1</v>
      </c>
      <c r="E220" s="182">
        <v>35</v>
      </c>
      <c r="F220" s="183">
        <f t="shared" si="11"/>
        <v>0.0285714285714286</v>
      </c>
      <c r="G220" s="173">
        <f t="shared" si="10"/>
        <v>21</v>
      </c>
      <c r="H220" s="173"/>
    </row>
    <row r="221" spans="1:8">
      <c r="A221" s="173" t="s">
        <v>617</v>
      </c>
      <c r="B221" s="173">
        <v>1</v>
      </c>
      <c r="C221" s="173" t="s">
        <v>419</v>
      </c>
      <c r="D221" s="173">
        <v>0</v>
      </c>
      <c r="E221" s="173">
        <v>46</v>
      </c>
      <c r="F221" s="185">
        <f t="shared" si="11"/>
        <v>0</v>
      </c>
      <c r="G221" s="173">
        <v>2</v>
      </c>
      <c r="H221" s="173"/>
    </row>
    <row r="222" spans="1:8">
      <c r="A222" s="173"/>
      <c r="B222" s="173">
        <v>2</v>
      </c>
      <c r="C222" s="173" t="s">
        <v>430</v>
      </c>
      <c r="D222" s="173">
        <v>12</v>
      </c>
      <c r="E222" s="173">
        <v>45</v>
      </c>
      <c r="F222" s="185">
        <v>0.0667</v>
      </c>
      <c r="G222" s="173">
        <v>1</v>
      </c>
      <c r="H222" s="173"/>
    </row>
    <row r="223" spans="1:8">
      <c r="A223" s="173"/>
      <c r="B223" s="173">
        <v>3</v>
      </c>
      <c r="C223" s="173" t="s">
        <v>436</v>
      </c>
      <c r="D223" s="173">
        <v>0</v>
      </c>
      <c r="E223" s="173">
        <v>44</v>
      </c>
      <c r="F223" s="185">
        <v>0.0227</v>
      </c>
      <c r="G223" s="173">
        <v>3</v>
      </c>
      <c r="H223" s="173"/>
    </row>
  </sheetData>
  <mergeCells count="8">
    <mergeCell ref="A1:H1"/>
    <mergeCell ref="A3:A43"/>
    <mergeCell ref="A44:A85"/>
    <mergeCell ref="A86:A113"/>
    <mergeCell ref="A114:A154"/>
    <mergeCell ref="A155:A197"/>
    <mergeCell ref="A198:A220"/>
    <mergeCell ref="A221:A223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zoomScale="55" zoomScaleNormal="55" workbookViewId="0">
      <selection activeCell="A40" sqref="A40"/>
    </sheetView>
  </sheetViews>
  <sheetFormatPr defaultColWidth="9" defaultRowHeight="15.6"/>
  <cols>
    <col min="1" max="2" width="18.3796296296296" style="153" customWidth="1"/>
    <col min="3" max="3" width="15.5" style="153" customWidth="1"/>
    <col min="4" max="4" width="19.75" style="153" customWidth="1"/>
    <col min="5" max="5" width="53.75" style="153" customWidth="1"/>
    <col min="6" max="6" width="29.6296296296296" style="153" customWidth="1"/>
    <col min="7" max="9" width="15.25" style="153" customWidth="1"/>
    <col min="10" max="16384" width="9" style="153"/>
  </cols>
  <sheetData>
    <row r="1" ht="22.2" spans="1:10">
      <c r="A1" s="51" t="s">
        <v>618</v>
      </c>
      <c r="B1" s="51"/>
      <c r="C1" s="51"/>
      <c r="D1" s="51"/>
      <c r="E1" s="51"/>
      <c r="F1" s="51"/>
      <c r="G1" s="51"/>
      <c r="H1" s="51"/>
      <c r="I1" s="51"/>
    </row>
    <row r="2" s="49" customFormat="1" ht="20.4" spans="1:10">
      <c r="A2" s="154" t="s">
        <v>22</v>
      </c>
      <c r="B2" s="154" t="s">
        <v>56</v>
      </c>
      <c r="C2" s="154" t="s">
        <v>24</v>
      </c>
      <c r="D2" s="154" t="s">
        <v>25</v>
      </c>
      <c r="E2" s="154" t="s">
        <v>26</v>
      </c>
      <c r="F2" s="155" t="s">
        <v>619</v>
      </c>
      <c r="G2" s="154" t="s">
        <v>58</v>
      </c>
      <c r="H2" s="156" t="s">
        <v>620</v>
      </c>
      <c r="I2" s="154" t="s">
        <v>621</v>
      </c>
    </row>
    <row r="3" s="152" customFormat="1" ht="17.4" spans="1:10">
      <c r="A3" s="157" t="s">
        <v>2</v>
      </c>
      <c r="B3" s="158" t="s">
        <v>30</v>
      </c>
      <c r="C3" s="159"/>
      <c r="D3" s="159"/>
      <c r="E3" s="159"/>
      <c r="F3" s="160"/>
      <c r="G3" s="159"/>
      <c r="H3" s="159"/>
      <c r="I3" s="159"/>
      <c r="J3" s="6"/>
    </row>
    <row r="4" ht="17.4" spans="1:10">
      <c r="A4" s="161" t="s">
        <v>3</v>
      </c>
      <c r="B4" s="162" t="s">
        <v>505</v>
      </c>
      <c r="C4" s="162">
        <v>2025283322</v>
      </c>
      <c r="D4" s="162" t="s">
        <v>622</v>
      </c>
      <c r="E4" s="162" t="s">
        <v>623</v>
      </c>
      <c r="F4" s="162" t="s">
        <v>88</v>
      </c>
      <c r="G4" s="163">
        <v>3</v>
      </c>
      <c r="H4" s="162" t="s">
        <v>624</v>
      </c>
      <c r="I4" s="161"/>
      <c r="J4" s="161"/>
    </row>
    <row r="5" ht="17.4" spans="1:10">
      <c r="A5" s="161"/>
      <c r="B5" s="162"/>
      <c r="C5" s="162">
        <v>2025283321</v>
      </c>
      <c r="D5" s="162" t="s">
        <v>622</v>
      </c>
      <c r="E5" s="164" t="s">
        <v>625</v>
      </c>
      <c r="F5" s="162" t="s">
        <v>88</v>
      </c>
      <c r="G5" s="163">
        <v>3</v>
      </c>
      <c r="H5" s="162" t="s">
        <v>624</v>
      </c>
      <c r="I5" s="161"/>
      <c r="J5" s="161"/>
    </row>
    <row r="6" ht="17.4" spans="1:10">
      <c r="A6" s="161"/>
      <c r="B6" s="162"/>
      <c r="C6" s="162">
        <v>2025283329</v>
      </c>
      <c r="D6" s="162" t="s">
        <v>622</v>
      </c>
      <c r="E6" s="164" t="s">
        <v>626</v>
      </c>
      <c r="F6" s="162" t="s">
        <v>88</v>
      </c>
      <c r="G6" s="163">
        <v>3</v>
      </c>
      <c r="H6" s="162" t="s">
        <v>624</v>
      </c>
      <c r="I6" s="161"/>
      <c r="J6" s="161"/>
    </row>
    <row r="7" ht="17.4" spans="1:10">
      <c r="A7" s="161"/>
      <c r="B7" s="162"/>
      <c r="C7" s="162">
        <v>2025283333</v>
      </c>
      <c r="D7" s="162" t="s">
        <v>622</v>
      </c>
      <c r="E7" s="164" t="s">
        <v>627</v>
      </c>
      <c r="F7" s="162" t="s">
        <v>88</v>
      </c>
      <c r="G7" s="163">
        <v>3</v>
      </c>
      <c r="H7" s="162" t="s">
        <v>624</v>
      </c>
      <c r="I7" s="161"/>
      <c r="J7" s="161"/>
    </row>
    <row r="8" ht="17.4" spans="1:10">
      <c r="A8" s="161"/>
      <c r="B8" s="162"/>
      <c r="C8" s="162">
        <v>2025283334</v>
      </c>
      <c r="D8" s="162" t="s">
        <v>622</v>
      </c>
      <c r="E8" s="164" t="s">
        <v>628</v>
      </c>
      <c r="F8" s="162" t="s">
        <v>88</v>
      </c>
      <c r="G8" s="163">
        <v>3</v>
      </c>
      <c r="H8" s="162" t="s">
        <v>624</v>
      </c>
      <c r="I8" s="161"/>
      <c r="J8" s="161"/>
    </row>
    <row r="9" ht="18.75" customHeight="1" spans="1:10">
      <c r="A9" s="7" t="s">
        <v>4</v>
      </c>
      <c r="B9" s="14" t="s">
        <v>38</v>
      </c>
      <c r="C9" s="14">
        <v>2024233114</v>
      </c>
      <c r="D9" s="14" t="s">
        <v>44</v>
      </c>
      <c r="E9" s="14" t="s">
        <v>629</v>
      </c>
      <c r="F9" s="14" t="s">
        <v>85</v>
      </c>
      <c r="G9" s="14">
        <v>2</v>
      </c>
      <c r="H9" s="157"/>
      <c r="I9" s="157"/>
      <c r="J9" s="157"/>
    </row>
    <row r="10" ht="18.75" customHeight="1" spans="1:10">
      <c r="A10" s="27" t="s">
        <v>5</v>
      </c>
      <c r="B10" s="27" t="s">
        <v>565</v>
      </c>
      <c r="C10" s="57" t="s">
        <v>630</v>
      </c>
      <c r="D10" s="27" t="s">
        <v>631</v>
      </c>
      <c r="E10" s="57" t="s">
        <v>632</v>
      </c>
      <c r="F10" s="27" t="s">
        <v>76</v>
      </c>
      <c r="G10" s="27">
        <v>2</v>
      </c>
      <c r="H10" s="27" t="s">
        <v>30</v>
      </c>
      <c r="I10" s="27" t="s">
        <v>633</v>
      </c>
      <c r="J10" s="27"/>
    </row>
    <row r="11" ht="17.4" spans="1:10">
      <c r="A11" s="7" t="s">
        <v>6</v>
      </c>
      <c r="B11" s="7" t="s">
        <v>335</v>
      </c>
      <c r="C11" s="7">
        <v>2023243627</v>
      </c>
      <c r="D11" s="7" t="s">
        <v>634</v>
      </c>
      <c r="E11" s="7" t="s">
        <v>635</v>
      </c>
      <c r="F11" s="7" t="s">
        <v>636</v>
      </c>
      <c r="G11" s="7">
        <v>2</v>
      </c>
      <c r="H11" s="7"/>
      <c r="I11" s="7"/>
      <c r="J11" s="7"/>
    </row>
    <row r="12" ht="17.4" spans="1:10">
      <c r="A12" s="7"/>
      <c r="B12" s="7" t="s">
        <v>595</v>
      </c>
      <c r="C12" s="7">
        <v>2024253133</v>
      </c>
      <c r="D12" s="7" t="s">
        <v>637</v>
      </c>
      <c r="E12" s="7" t="s">
        <v>638</v>
      </c>
      <c r="F12" s="7" t="s">
        <v>639</v>
      </c>
      <c r="G12" s="7">
        <v>18</v>
      </c>
      <c r="H12" s="7"/>
      <c r="I12" s="7"/>
      <c r="J12" s="7"/>
    </row>
    <row r="13" ht="17.4" spans="1:10">
      <c r="A13" s="7"/>
      <c r="B13" s="7" t="s">
        <v>595</v>
      </c>
      <c r="C13" s="7">
        <v>2024253133</v>
      </c>
      <c r="D13" s="7" t="s">
        <v>637</v>
      </c>
      <c r="E13" s="7" t="s">
        <v>87</v>
      </c>
      <c r="F13" s="7" t="s">
        <v>636</v>
      </c>
      <c r="G13" s="7"/>
      <c r="H13" s="7"/>
      <c r="I13" s="7"/>
      <c r="J13" s="7"/>
    </row>
    <row r="14" ht="17.4" spans="1:10">
      <c r="A14" s="7"/>
      <c r="B14" s="7" t="s">
        <v>595</v>
      </c>
      <c r="C14" s="7">
        <v>2024253133</v>
      </c>
      <c r="D14" s="7" t="s">
        <v>637</v>
      </c>
      <c r="E14" s="7" t="s">
        <v>638</v>
      </c>
      <c r="F14" s="7" t="s">
        <v>640</v>
      </c>
      <c r="G14" s="7"/>
      <c r="H14" s="7"/>
      <c r="I14" s="7"/>
      <c r="J14" s="7"/>
    </row>
    <row r="15" ht="17.4" spans="1:10">
      <c r="A15" s="7"/>
      <c r="B15" s="7" t="s">
        <v>595</v>
      </c>
      <c r="C15" s="7">
        <v>2024253133</v>
      </c>
      <c r="D15" s="7" t="s">
        <v>637</v>
      </c>
      <c r="E15" s="7" t="s">
        <v>404</v>
      </c>
      <c r="F15" s="7" t="s">
        <v>641</v>
      </c>
      <c r="G15" s="7"/>
      <c r="H15" s="7"/>
      <c r="I15" s="7"/>
      <c r="J15" s="7"/>
    </row>
    <row r="16" ht="17.4" spans="1:10">
      <c r="A16" s="7"/>
      <c r="B16" s="7" t="s">
        <v>595</v>
      </c>
      <c r="C16" s="7">
        <v>2024253133</v>
      </c>
      <c r="D16" s="7" t="s">
        <v>637</v>
      </c>
      <c r="E16" s="7" t="s">
        <v>642</v>
      </c>
      <c r="F16" s="7" t="s">
        <v>641</v>
      </c>
      <c r="G16" s="7"/>
      <c r="H16" s="7"/>
      <c r="I16" s="7"/>
      <c r="J16" s="7"/>
    </row>
    <row r="17" ht="17.4" spans="1:10">
      <c r="A17" s="7"/>
      <c r="B17" s="7" t="s">
        <v>595</v>
      </c>
      <c r="C17" s="7">
        <v>2024253133</v>
      </c>
      <c r="D17" s="7" t="s">
        <v>637</v>
      </c>
      <c r="E17" s="7" t="s">
        <v>87</v>
      </c>
      <c r="F17" s="7" t="s">
        <v>641</v>
      </c>
      <c r="G17" s="7"/>
      <c r="H17" s="7"/>
      <c r="I17" s="7"/>
      <c r="J17" s="7"/>
    </row>
    <row r="18" ht="17.4" spans="1:10">
      <c r="A18" s="7"/>
      <c r="B18" s="7" t="s">
        <v>595</v>
      </c>
      <c r="C18" s="7">
        <v>2024253133</v>
      </c>
      <c r="D18" s="7" t="s">
        <v>637</v>
      </c>
      <c r="E18" s="7" t="s">
        <v>643</v>
      </c>
      <c r="F18" s="7" t="s">
        <v>644</v>
      </c>
      <c r="G18" s="7"/>
      <c r="H18" s="7"/>
      <c r="I18" s="7"/>
      <c r="J18" s="7"/>
    </row>
    <row r="19" ht="17.4" spans="1:10">
      <c r="A19" s="7"/>
      <c r="B19" s="7" t="s">
        <v>595</v>
      </c>
      <c r="C19" s="7">
        <v>2024253133</v>
      </c>
      <c r="D19" s="7" t="s">
        <v>637</v>
      </c>
      <c r="E19" s="7" t="s">
        <v>645</v>
      </c>
      <c r="F19" s="7" t="s">
        <v>644</v>
      </c>
      <c r="G19" s="7"/>
      <c r="H19" s="7"/>
      <c r="I19" s="7"/>
      <c r="J19" s="7"/>
    </row>
    <row r="20" ht="17.4" spans="1:10">
      <c r="A20" s="7" t="s">
        <v>7</v>
      </c>
      <c r="B20" s="158" t="s">
        <v>30</v>
      </c>
      <c r="C20" s="159"/>
      <c r="D20" s="159"/>
      <c r="E20" s="159"/>
      <c r="F20" s="159"/>
      <c r="G20" s="159"/>
      <c r="H20" s="159"/>
      <c r="I20" s="159"/>
      <c r="J20" s="6"/>
    </row>
    <row r="21" ht="17.4" spans="1:10">
      <c r="A21" s="7" t="s">
        <v>8</v>
      </c>
      <c r="B21" s="158" t="s">
        <v>30</v>
      </c>
      <c r="C21" s="159"/>
      <c r="D21" s="159"/>
      <c r="E21" s="159"/>
      <c r="F21" s="159"/>
      <c r="G21" s="159"/>
      <c r="H21" s="159"/>
      <c r="I21" s="159"/>
      <c r="J21" s="6"/>
    </row>
  </sheetData>
  <mergeCells count="8">
    <mergeCell ref="A1:I1"/>
    <mergeCell ref="B3:J3"/>
    <mergeCell ref="B20:J20"/>
    <mergeCell ref="B21:J21"/>
    <mergeCell ref="A4:A8"/>
    <mergeCell ref="A11:A19"/>
    <mergeCell ref="B4:B8"/>
    <mergeCell ref="G12:G19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3"/>
  <sheetViews>
    <sheetView zoomScale="70" zoomScaleNormal="70" topLeftCell="A144" workbookViewId="0">
      <selection activeCell="G154" sqref="G154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36" customWidth="1"/>
    <col min="7" max="7" width="22.6296296296296" style="2" customWidth="1"/>
    <col min="8" max="8" width="16.6296296296296" style="2" customWidth="1"/>
    <col min="9" max="16384" width="8.62962962962963" style="2"/>
  </cols>
  <sheetData>
    <row r="1" s="135" customFormat="1" ht="22.2" spans="1:8">
      <c r="A1" s="3" t="s">
        <v>646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22</v>
      </c>
      <c r="B2" s="4" t="s">
        <v>457</v>
      </c>
      <c r="C2" s="4" t="s">
        <v>23</v>
      </c>
      <c r="D2" s="4" t="s">
        <v>647</v>
      </c>
      <c r="E2" s="4" t="s">
        <v>459</v>
      </c>
      <c r="F2" s="137" t="s">
        <v>648</v>
      </c>
      <c r="G2" s="4" t="s">
        <v>649</v>
      </c>
      <c r="H2" s="4" t="s">
        <v>29</v>
      </c>
    </row>
    <row r="3" spans="1:8">
      <c r="A3" s="5" t="s">
        <v>2</v>
      </c>
      <c r="B3" s="138">
        <v>1</v>
      </c>
      <c r="C3" s="139" t="s">
        <v>462</v>
      </c>
      <c r="D3" s="140">
        <v>0</v>
      </c>
      <c r="E3" s="141">
        <v>39</v>
      </c>
      <c r="F3" s="142">
        <f t="shared" ref="F3:F66" si="0">D3/E3</f>
        <v>0</v>
      </c>
      <c r="G3" s="139">
        <f t="shared" ref="G3:G29" si="1">RANK(F3,$F$3:$F$91,1)</f>
        <v>1</v>
      </c>
      <c r="H3" s="8"/>
    </row>
    <row r="4" spans="1:8">
      <c r="A4" s="9"/>
      <c r="B4" s="138">
        <v>2</v>
      </c>
      <c r="C4" s="139" t="s">
        <v>463</v>
      </c>
      <c r="D4" s="143">
        <v>0</v>
      </c>
      <c r="E4" s="141">
        <v>40</v>
      </c>
      <c r="F4" s="142">
        <f t="shared" si="0"/>
        <v>0</v>
      </c>
      <c r="G4" s="139">
        <f t="shared" si="1"/>
        <v>1</v>
      </c>
      <c r="H4" s="8"/>
    </row>
    <row r="5" spans="1:8">
      <c r="A5" s="9"/>
      <c r="B5" s="138">
        <v>3</v>
      </c>
      <c r="C5" s="139" t="s">
        <v>464</v>
      </c>
      <c r="D5" s="143">
        <v>0</v>
      </c>
      <c r="E5" s="141">
        <v>42</v>
      </c>
      <c r="F5" s="142">
        <f t="shared" si="0"/>
        <v>0</v>
      </c>
      <c r="G5" s="139">
        <f t="shared" si="1"/>
        <v>1</v>
      </c>
      <c r="H5" s="8"/>
    </row>
    <row r="6" spans="1:8">
      <c r="A6" s="9"/>
      <c r="B6" s="138">
        <v>4</v>
      </c>
      <c r="C6" s="139" t="s">
        <v>465</v>
      </c>
      <c r="D6" s="143">
        <v>0</v>
      </c>
      <c r="E6" s="141">
        <v>40</v>
      </c>
      <c r="F6" s="142">
        <f t="shared" si="0"/>
        <v>0</v>
      </c>
      <c r="G6" s="139">
        <f t="shared" si="1"/>
        <v>1</v>
      </c>
      <c r="H6" s="8"/>
    </row>
    <row r="7" spans="1:8">
      <c r="A7" s="9"/>
      <c r="B7" s="138">
        <v>5</v>
      </c>
      <c r="C7" s="139" t="s">
        <v>110</v>
      </c>
      <c r="D7" s="143">
        <v>0</v>
      </c>
      <c r="E7" s="141">
        <v>43</v>
      </c>
      <c r="F7" s="142">
        <f t="shared" si="0"/>
        <v>0</v>
      </c>
      <c r="G7" s="139">
        <f t="shared" si="1"/>
        <v>1</v>
      </c>
      <c r="H7" s="8"/>
    </row>
    <row r="8" spans="1:8">
      <c r="A8" s="9"/>
      <c r="B8" s="138">
        <v>6</v>
      </c>
      <c r="C8" s="139" t="s">
        <v>466</v>
      </c>
      <c r="D8" s="143">
        <v>0</v>
      </c>
      <c r="E8" s="141">
        <v>43</v>
      </c>
      <c r="F8" s="142">
        <f t="shared" si="0"/>
        <v>0</v>
      </c>
      <c r="G8" s="139">
        <f t="shared" si="1"/>
        <v>1</v>
      </c>
      <c r="H8" s="8"/>
    </row>
    <row r="9" spans="1:8">
      <c r="A9" s="9"/>
      <c r="B9" s="138">
        <v>7</v>
      </c>
      <c r="C9" s="139" t="s">
        <v>68</v>
      </c>
      <c r="D9" s="143">
        <v>0</v>
      </c>
      <c r="E9" s="141">
        <v>41</v>
      </c>
      <c r="F9" s="142">
        <f t="shared" si="0"/>
        <v>0</v>
      </c>
      <c r="G9" s="139">
        <f t="shared" si="1"/>
        <v>1</v>
      </c>
      <c r="H9" s="8"/>
    </row>
    <row r="10" spans="1:8">
      <c r="A10" s="9"/>
      <c r="B10" s="138">
        <v>8</v>
      </c>
      <c r="C10" s="139" t="s">
        <v>467</v>
      </c>
      <c r="D10" s="143">
        <v>0</v>
      </c>
      <c r="E10" s="141">
        <v>43</v>
      </c>
      <c r="F10" s="142">
        <f t="shared" si="0"/>
        <v>0</v>
      </c>
      <c r="G10" s="139">
        <f t="shared" si="1"/>
        <v>1</v>
      </c>
      <c r="H10" s="8"/>
    </row>
    <row r="11" spans="1:8">
      <c r="A11" s="9"/>
      <c r="B11" s="138">
        <v>9</v>
      </c>
      <c r="C11" s="139" t="s">
        <v>73</v>
      </c>
      <c r="D11" s="143">
        <v>0</v>
      </c>
      <c r="E11" s="141">
        <v>42</v>
      </c>
      <c r="F11" s="142">
        <f t="shared" si="0"/>
        <v>0</v>
      </c>
      <c r="G11" s="139">
        <f t="shared" si="1"/>
        <v>1</v>
      </c>
      <c r="H11" s="8"/>
    </row>
    <row r="12" spans="1:8">
      <c r="A12" s="9"/>
      <c r="B12" s="138">
        <v>10</v>
      </c>
      <c r="C12" s="139" t="s">
        <v>468</v>
      </c>
      <c r="D12" s="143">
        <v>0</v>
      </c>
      <c r="E12" s="139">
        <v>43</v>
      </c>
      <c r="F12" s="142">
        <f t="shared" si="0"/>
        <v>0</v>
      </c>
      <c r="G12" s="139">
        <f t="shared" si="1"/>
        <v>1</v>
      </c>
      <c r="H12" s="8"/>
    </row>
    <row r="13" spans="1:8">
      <c r="A13" s="9"/>
      <c r="B13" s="138">
        <v>11</v>
      </c>
      <c r="C13" s="139" t="s">
        <v>469</v>
      </c>
      <c r="D13" s="143">
        <v>0</v>
      </c>
      <c r="E13" s="139">
        <v>42</v>
      </c>
      <c r="F13" s="142">
        <f t="shared" si="0"/>
        <v>0</v>
      </c>
      <c r="G13" s="139">
        <f t="shared" si="1"/>
        <v>1</v>
      </c>
      <c r="H13" s="8"/>
    </row>
    <row r="14" spans="1:8">
      <c r="A14" s="9"/>
      <c r="B14" s="138">
        <v>12</v>
      </c>
      <c r="C14" s="139" t="s">
        <v>94</v>
      </c>
      <c r="D14" s="143">
        <v>0</v>
      </c>
      <c r="E14" s="139">
        <v>45</v>
      </c>
      <c r="F14" s="142">
        <f t="shared" si="0"/>
        <v>0</v>
      </c>
      <c r="G14" s="139">
        <f t="shared" si="1"/>
        <v>1</v>
      </c>
      <c r="H14" s="8"/>
    </row>
    <row r="15" spans="1:8">
      <c r="A15" s="9"/>
      <c r="B15" s="138">
        <v>13</v>
      </c>
      <c r="C15" s="139" t="s">
        <v>470</v>
      </c>
      <c r="D15" s="143">
        <v>0</v>
      </c>
      <c r="E15" s="139">
        <v>43</v>
      </c>
      <c r="F15" s="142">
        <f t="shared" si="0"/>
        <v>0</v>
      </c>
      <c r="G15" s="139">
        <f t="shared" si="1"/>
        <v>1</v>
      </c>
      <c r="H15" s="8"/>
    </row>
    <row r="16" spans="1:8">
      <c r="A16" s="9"/>
      <c r="B16" s="138">
        <v>14</v>
      </c>
      <c r="C16" s="139" t="s">
        <v>128</v>
      </c>
      <c r="D16" s="143">
        <v>0</v>
      </c>
      <c r="E16" s="139">
        <v>42</v>
      </c>
      <c r="F16" s="142">
        <f t="shared" si="0"/>
        <v>0</v>
      </c>
      <c r="G16" s="139">
        <f t="shared" si="1"/>
        <v>1</v>
      </c>
      <c r="H16" s="8"/>
    </row>
    <row r="17" spans="1:8">
      <c r="A17" s="9"/>
      <c r="B17" s="138">
        <v>15</v>
      </c>
      <c r="C17" s="139" t="s">
        <v>471</v>
      </c>
      <c r="D17" s="143">
        <v>0</v>
      </c>
      <c r="E17" s="139">
        <v>40</v>
      </c>
      <c r="F17" s="142">
        <f t="shared" si="0"/>
        <v>0</v>
      </c>
      <c r="G17" s="139">
        <f t="shared" si="1"/>
        <v>1</v>
      </c>
      <c r="H17" s="8"/>
    </row>
    <row r="18" spans="1:8">
      <c r="A18" s="9"/>
      <c r="B18" s="138">
        <v>16</v>
      </c>
      <c r="C18" s="139" t="s">
        <v>472</v>
      </c>
      <c r="D18" s="143">
        <v>0</v>
      </c>
      <c r="E18" s="139">
        <v>43</v>
      </c>
      <c r="F18" s="142">
        <f t="shared" si="0"/>
        <v>0</v>
      </c>
      <c r="G18" s="139">
        <f t="shared" si="1"/>
        <v>1</v>
      </c>
      <c r="H18" s="8"/>
    </row>
    <row r="19" spans="1:8">
      <c r="A19" s="9"/>
      <c r="B19" s="138">
        <v>17</v>
      </c>
      <c r="C19" s="139" t="s">
        <v>473</v>
      </c>
      <c r="D19" s="143">
        <v>0</v>
      </c>
      <c r="E19" s="139">
        <v>42</v>
      </c>
      <c r="F19" s="142">
        <f t="shared" si="0"/>
        <v>0</v>
      </c>
      <c r="G19" s="139">
        <f t="shared" si="1"/>
        <v>1</v>
      </c>
      <c r="H19" s="8"/>
    </row>
    <row r="20" spans="1:8">
      <c r="A20" s="9"/>
      <c r="B20" s="138">
        <v>18</v>
      </c>
      <c r="C20" s="139" t="s">
        <v>142</v>
      </c>
      <c r="D20" s="143">
        <v>0</v>
      </c>
      <c r="E20" s="139">
        <v>43</v>
      </c>
      <c r="F20" s="142">
        <f t="shared" si="0"/>
        <v>0</v>
      </c>
      <c r="G20" s="139">
        <f t="shared" si="1"/>
        <v>1</v>
      </c>
      <c r="H20" s="8"/>
    </row>
    <row r="21" spans="1:8">
      <c r="A21" s="9"/>
      <c r="B21" s="138">
        <v>19</v>
      </c>
      <c r="C21" s="139" t="s">
        <v>474</v>
      </c>
      <c r="D21" s="143">
        <v>0</v>
      </c>
      <c r="E21" s="139">
        <v>42</v>
      </c>
      <c r="F21" s="142">
        <f t="shared" si="0"/>
        <v>0</v>
      </c>
      <c r="G21" s="139">
        <f t="shared" si="1"/>
        <v>1</v>
      </c>
      <c r="H21" s="8"/>
    </row>
    <row r="22" spans="1:8">
      <c r="A22" s="9"/>
      <c r="B22" s="138">
        <v>20</v>
      </c>
      <c r="C22" s="139" t="s">
        <v>475</v>
      </c>
      <c r="D22" s="143">
        <v>0</v>
      </c>
      <c r="E22" s="139">
        <v>45</v>
      </c>
      <c r="F22" s="142">
        <f t="shared" si="0"/>
        <v>0</v>
      </c>
      <c r="G22" s="139">
        <f t="shared" si="1"/>
        <v>1</v>
      </c>
      <c r="H22" s="8"/>
    </row>
    <row r="23" spans="1:8">
      <c r="A23" s="9"/>
      <c r="B23" s="138">
        <v>21</v>
      </c>
      <c r="C23" s="139" t="s">
        <v>476</v>
      </c>
      <c r="D23" s="143">
        <v>0</v>
      </c>
      <c r="E23" s="139">
        <v>43</v>
      </c>
      <c r="F23" s="142">
        <f t="shared" si="0"/>
        <v>0</v>
      </c>
      <c r="G23" s="139">
        <f t="shared" si="1"/>
        <v>1</v>
      </c>
      <c r="H23" s="8"/>
    </row>
    <row r="24" spans="1:8">
      <c r="A24" s="9"/>
      <c r="B24" s="138">
        <v>22</v>
      </c>
      <c r="C24" s="139" t="s">
        <v>477</v>
      </c>
      <c r="D24" s="143">
        <v>0</v>
      </c>
      <c r="E24" s="139">
        <v>42</v>
      </c>
      <c r="F24" s="142">
        <f t="shared" si="0"/>
        <v>0</v>
      </c>
      <c r="G24" s="139">
        <f t="shared" si="1"/>
        <v>1</v>
      </c>
      <c r="H24" s="8"/>
    </row>
    <row r="25" spans="1:8">
      <c r="A25" s="9"/>
      <c r="B25" s="138">
        <v>23</v>
      </c>
      <c r="C25" s="139" t="s">
        <v>478</v>
      </c>
      <c r="D25" s="143">
        <v>0</v>
      </c>
      <c r="E25" s="139">
        <v>40</v>
      </c>
      <c r="F25" s="142">
        <f t="shared" si="0"/>
        <v>0</v>
      </c>
      <c r="G25" s="139">
        <f t="shared" si="1"/>
        <v>1</v>
      </c>
      <c r="H25" s="8"/>
    </row>
    <row r="26" spans="1:8">
      <c r="A26" s="9"/>
      <c r="B26" s="138">
        <v>24</v>
      </c>
      <c r="C26" s="139" t="s">
        <v>479</v>
      </c>
      <c r="D26" s="143">
        <v>0</v>
      </c>
      <c r="E26" s="139">
        <v>40</v>
      </c>
      <c r="F26" s="142">
        <f t="shared" si="0"/>
        <v>0</v>
      </c>
      <c r="G26" s="139">
        <f t="shared" si="1"/>
        <v>1</v>
      </c>
      <c r="H26" s="8"/>
    </row>
    <row r="27" spans="1:8">
      <c r="A27" s="9"/>
      <c r="B27" s="138">
        <v>25</v>
      </c>
      <c r="C27" s="139" t="s">
        <v>480</v>
      </c>
      <c r="D27" s="143">
        <v>0</v>
      </c>
      <c r="E27" s="139">
        <v>41</v>
      </c>
      <c r="F27" s="142">
        <f t="shared" si="0"/>
        <v>0</v>
      </c>
      <c r="G27" s="139">
        <f t="shared" si="1"/>
        <v>1</v>
      </c>
      <c r="H27" s="8"/>
    </row>
    <row r="28" spans="1:8">
      <c r="A28" s="9"/>
      <c r="B28" s="138">
        <v>26</v>
      </c>
      <c r="C28" s="139" t="s">
        <v>481</v>
      </c>
      <c r="D28" s="143">
        <v>0</v>
      </c>
      <c r="E28" s="139">
        <v>41</v>
      </c>
      <c r="F28" s="142">
        <f t="shared" si="0"/>
        <v>0</v>
      </c>
      <c r="G28" s="139">
        <f t="shared" si="1"/>
        <v>1</v>
      </c>
      <c r="H28" s="8"/>
    </row>
    <row r="29" spans="1:8">
      <c r="A29" s="9"/>
      <c r="B29" s="138">
        <v>27</v>
      </c>
      <c r="C29" s="139" t="s">
        <v>63</v>
      </c>
      <c r="D29" s="143">
        <v>0</v>
      </c>
      <c r="E29" s="139">
        <v>40</v>
      </c>
      <c r="F29" s="142">
        <f t="shared" si="0"/>
        <v>0</v>
      </c>
      <c r="G29" s="139">
        <f t="shared" si="1"/>
        <v>1</v>
      </c>
      <c r="H29" s="8"/>
    </row>
    <row r="30" spans="1:8">
      <c r="A30" s="9"/>
      <c r="B30" s="144">
        <v>28</v>
      </c>
      <c r="C30" s="145" t="s">
        <v>77</v>
      </c>
      <c r="D30" s="146">
        <v>0</v>
      </c>
      <c r="E30" s="145">
        <v>41</v>
      </c>
      <c r="F30" s="147">
        <f t="shared" si="0"/>
        <v>0</v>
      </c>
      <c r="G30" s="146">
        <f t="shared" ref="G30:G43" si="2">RANK(F30,$F$3:$F$86,1)</f>
        <v>1</v>
      </c>
      <c r="H30" s="7"/>
    </row>
    <row r="31" spans="1:8">
      <c r="A31" s="9"/>
      <c r="B31" s="144">
        <v>29</v>
      </c>
      <c r="C31" s="145" t="s">
        <v>482</v>
      </c>
      <c r="D31" s="145">
        <v>0</v>
      </c>
      <c r="E31" s="145">
        <v>41</v>
      </c>
      <c r="F31" s="147">
        <f t="shared" si="0"/>
        <v>0</v>
      </c>
      <c r="G31" s="146">
        <f t="shared" si="2"/>
        <v>1</v>
      </c>
      <c r="H31" s="7"/>
    </row>
    <row r="32" spans="1:8">
      <c r="A32" s="9"/>
      <c r="B32" s="144">
        <v>30</v>
      </c>
      <c r="C32" s="145" t="s">
        <v>483</v>
      </c>
      <c r="D32" s="146">
        <v>0</v>
      </c>
      <c r="E32" s="145">
        <v>40</v>
      </c>
      <c r="F32" s="147">
        <f t="shared" si="0"/>
        <v>0</v>
      </c>
      <c r="G32" s="146">
        <f t="shared" si="2"/>
        <v>1</v>
      </c>
      <c r="H32" s="7"/>
    </row>
    <row r="33" spans="1:8">
      <c r="A33" s="9"/>
      <c r="B33" s="144">
        <v>31</v>
      </c>
      <c r="C33" s="145" t="s">
        <v>484</v>
      </c>
      <c r="D33" s="146">
        <v>0</v>
      </c>
      <c r="E33" s="145">
        <v>39</v>
      </c>
      <c r="F33" s="147">
        <f t="shared" si="0"/>
        <v>0</v>
      </c>
      <c r="G33" s="146">
        <f t="shared" si="2"/>
        <v>1</v>
      </c>
      <c r="H33" s="7"/>
    </row>
    <row r="34" spans="1:8">
      <c r="A34" s="9"/>
      <c r="B34" s="144">
        <v>32</v>
      </c>
      <c r="C34" s="145" t="s">
        <v>89</v>
      </c>
      <c r="D34" s="146">
        <v>0</v>
      </c>
      <c r="E34" s="145">
        <v>40</v>
      </c>
      <c r="F34" s="147">
        <f t="shared" si="0"/>
        <v>0</v>
      </c>
      <c r="G34" s="146">
        <f t="shared" si="2"/>
        <v>1</v>
      </c>
      <c r="H34" s="7"/>
    </row>
    <row r="35" spans="1:8">
      <c r="A35" s="9"/>
      <c r="B35" s="144">
        <v>33</v>
      </c>
      <c r="C35" s="145" t="s">
        <v>485</v>
      </c>
      <c r="D35" s="146">
        <v>0</v>
      </c>
      <c r="E35" s="145">
        <v>40</v>
      </c>
      <c r="F35" s="147">
        <f t="shared" si="0"/>
        <v>0</v>
      </c>
      <c r="G35" s="146">
        <f t="shared" si="2"/>
        <v>1</v>
      </c>
      <c r="H35" s="7"/>
    </row>
    <row r="36" spans="1:8">
      <c r="A36" s="9"/>
      <c r="B36" s="144">
        <v>34</v>
      </c>
      <c r="C36" s="145" t="s">
        <v>486</v>
      </c>
      <c r="D36" s="146">
        <v>0</v>
      </c>
      <c r="E36" s="145">
        <v>39</v>
      </c>
      <c r="F36" s="147">
        <f t="shared" si="0"/>
        <v>0</v>
      </c>
      <c r="G36" s="146">
        <f t="shared" si="2"/>
        <v>1</v>
      </c>
      <c r="H36" s="7"/>
    </row>
    <row r="37" spans="1:8">
      <c r="A37" s="9"/>
      <c r="B37" s="144">
        <v>35</v>
      </c>
      <c r="C37" s="145" t="s">
        <v>487</v>
      </c>
      <c r="D37" s="146">
        <v>0</v>
      </c>
      <c r="E37" s="145">
        <v>40</v>
      </c>
      <c r="F37" s="147">
        <f t="shared" si="0"/>
        <v>0</v>
      </c>
      <c r="G37" s="146">
        <f t="shared" si="2"/>
        <v>1</v>
      </c>
      <c r="H37" s="7"/>
    </row>
    <row r="38" spans="1:8">
      <c r="A38" s="9"/>
      <c r="B38" s="144">
        <v>36</v>
      </c>
      <c r="C38" s="145" t="s">
        <v>488</v>
      </c>
      <c r="D38" s="146">
        <v>0</v>
      </c>
      <c r="E38" s="145">
        <v>40</v>
      </c>
      <c r="F38" s="147">
        <f t="shared" si="0"/>
        <v>0</v>
      </c>
      <c r="G38" s="146">
        <f t="shared" si="2"/>
        <v>1</v>
      </c>
      <c r="H38" s="7"/>
    </row>
    <row r="39" spans="1:8">
      <c r="A39" s="9"/>
      <c r="B39" s="144">
        <v>37</v>
      </c>
      <c r="C39" s="145" t="s">
        <v>489</v>
      </c>
      <c r="D39" s="146">
        <v>0</v>
      </c>
      <c r="E39" s="145">
        <v>40</v>
      </c>
      <c r="F39" s="147">
        <f t="shared" si="0"/>
        <v>0</v>
      </c>
      <c r="G39" s="146">
        <f t="shared" si="2"/>
        <v>1</v>
      </c>
      <c r="H39" s="7"/>
    </row>
    <row r="40" spans="1:8">
      <c r="A40" s="9"/>
      <c r="B40" s="144">
        <v>38</v>
      </c>
      <c r="C40" s="145" t="s">
        <v>115</v>
      </c>
      <c r="D40" s="146">
        <v>0</v>
      </c>
      <c r="E40" s="145">
        <v>43</v>
      </c>
      <c r="F40" s="147">
        <f t="shared" si="0"/>
        <v>0</v>
      </c>
      <c r="G40" s="146">
        <f t="shared" si="2"/>
        <v>1</v>
      </c>
      <c r="H40" s="7"/>
    </row>
    <row r="41" spans="1:8">
      <c r="A41" s="9"/>
      <c r="B41" s="144">
        <v>39</v>
      </c>
      <c r="C41" s="145" t="s">
        <v>101</v>
      </c>
      <c r="D41" s="146">
        <v>0</v>
      </c>
      <c r="E41" s="145">
        <v>42</v>
      </c>
      <c r="F41" s="147">
        <f t="shared" si="0"/>
        <v>0</v>
      </c>
      <c r="G41" s="146">
        <f t="shared" si="2"/>
        <v>1</v>
      </c>
      <c r="H41" s="7"/>
    </row>
    <row r="42" spans="1:8">
      <c r="A42" s="9"/>
      <c r="B42" s="144">
        <v>40</v>
      </c>
      <c r="C42" s="145" t="s">
        <v>140</v>
      </c>
      <c r="D42" s="146">
        <v>0</v>
      </c>
      <c r="E42" s="145">
        <v>44</v>
      </c>
      <c r="F42" s="147">
        <f t="shared" si="0"/>
        <v>0</v>
      </c>
      <c r="G42" s="146">
        <f t="shared" si="2"/>
        <v>1</v>
      </c>
      <c r="H42" s="7"/>
    </row>
    <row r="43" spans="1:8">
      <c r="A43" s="12"/>
      <c r="B43" s="144">
        <v>41</v>
      </c>
      <c r="C43" s="145" t="s">
        <v>59</v>
      </c>
      <c r="D43" s="146">
        <v>0</v>
      </c>
      <c r="E43" s="145">
        <v>43</v>
      </c>
      <c r="F43" s="147">
        <f t="shared" si="0"/>
        <v>0</v>
      </c>
      <c r="G43" s="146">
        <f t="shared" si="2"/>
        <v>1</v>
      </c>
      <c r="H43" s="7"/>
    </row>
    <row r="44" spans="1:8">
      <c r="A44" s="5" t="s">
        <v>3</v>
      </c>
      <c r="B44" s="57">
        <v>1</v>
      </c>
      <c r="C44" s="60" t="s">
        <v>205</v>
      </c>
      <c r="D44" s="14">
        <v>0</v>
      </c>
      <c r="E44" s="14">
        <v>36</v>
      </c>
      <c r="F44" s="148">
        <f t="shared" si="0"/>
        <v>0</v>
      </c>
      <c r="G44" s="57">
        <f t="shared" ref="G44:G85" si="3">RANK(F44,$F$3:$F$44,1)</f>
        <v>1</v>
      </c>
      <c r="H44" s="7"/>
    </row>
    <row r="45" spans="1:8">
      <c r="A45" s="9"/>
      <c r="B45" s="57">
        <v>2</v>
      </c>
      <c r="C45" s="60" t="s">
        <v>187</v>
      </c>
      <c r="D45" s="14">
        <v>0</v>
      </c>
      <c r="E45" s="14">
        <v>38</v>
      </c>
      <c r="F45" s="148">
        <f t="shared" si="0"/>
        <v>0</v>
      </c>
      <c r="G45" s="57">
        <f t="shared" si="3"/>
        <v>1</v>
      </c>
      <c r="H45" s="7"/>
    </row>
    <row r="46" spans="1:8">
      <c r="A46" s="9"/>
      <c r="B46" s="57">
        <v>3</v>
      </c>
      <c r="C46" s="60" t="s">
        <v>490</v>
      </c>
      <c r="D46" s="14">
        <v>0</v>
      </c>
      <c r="E46" s="14">
        <v>48</v>
      </c>
      <c r="F46" s="148">
        <f t="shared" si="0"/>
        <v>0</v>
      </c>
      <c r="G46" s="57">
        <f t="shared" si="3"/>
        <v>1</v>
      </c>
      <c r="H46" s="7"/>
    </row>
    <row r="47" spans="1:8">
      <c r="A47" s="9"/>
      <c r="B47" s="57">
        <v>4</v>
      </c>
      <c r="C47" s="60" t="s">
        <v>491</v>
      </c>
      <c r="D47" s="14">
        <v>0</v>
      </c>
      <c r="E47" s="14">
        <v>49</v>
      </c>
      <c r="F47" s="148">
        <f t="shared" si="0"/>
        <v>0</v>
      </c>
      <c r="G47" s="57">
        <f t="shared" si="3"/>
        <v>1</v>
      </c>
      <c r="H47" s="7"/>
    </row>
    <row r="48" spans="1:8">
      <c r="A48" s="9"/>
      <c r="B48" s="57">
        <v>5</v>
      </c>
      <c r="C48" s="60" t="s">
        <v>492</v>
      </c>
      <c r="D48" s="14">
        <v>0</v>
      </c>
      <c r="E48" s="14">
        <v>45</v>
      </c>
      <c r="F48" s="148">
        <f t="shared" si="0"/>
        <v>0</v>
      </c>
      <c r="G48" s="57">
        <f t="shared" si="3"/>
        <v>1</v>
      </c>
      <c r="H48" s="7"/>
    </row>
    <row r="49" spans="1:8">
      <c r="A49" s="9"/>
      <c r="B49" s="57">
        <v>6</v>
      </c>
      <c r="C49" s="60" t="s">
        <v>190</v>
      </c>
      <c r="D49" s="14">
        <v>0</v>
      </c>
      <c r="E49" s="14">
        <v>43</v>
      </c>
      <c r="F49" s="148">
        <f t="shared" si="0"/>
        <v>0</v>
      </c>
      <c r="G49" s="57">
        <f t="shared" si="3"/>
        <v>1</v>
      </c>
      <c r="H49" s="7"/>
    </row>
    <row r="50" spans="1:8">
      <c r="A50" s="9"/>
      <c r="B50" s="57">
        <v>7</v>
      </c>
      <c r="C50" s="60" t="s">
        <v>493</v>
      </c>
      <c r="D50" s="14">
        <v>0</v>
      </c>
      <c r="E50" s="14">
        <v>41</v>
      </c>
      <c r="F50" s="148">
        <f t="shared" si="0"/>
        <v>0</v>
      </c>
      <c r="G50" s="57">
        <f t="shared" si="3"/>
        <v>1</v>
      </c>
      <c r="H50" s="7"/>
    </row>
    <row r="51" spans="1:8">
      <c r="A51" s="9"/>
      <c r="B51" s="57">
        <v>8</v>
      </c>
      <c r="C51" s="60" t="s">
        <v>494</v>
      </c>
      <c r="D51" s="14">
        <v>0</v>
      </c>
      <c r="E51" s="14">
        <v>42</v>
      </c>
      <c r="F51" s="148">
        <f t="shared" si="0"/>
        <v>0</v>
      </c>
      <c r="G51" s="57">
        <f t="shared" si="3"/>
        <v>1</v>
      </c>
      <c r="H51" s="7"/>
    </row>
    <row r="52" spans="1:8">
      <c r="A52" s="9"/>
      <c r="B52" s="57">
        <v>9</v>
      </c>
      <c r="C52" s="60" t="s">
        <v>495</v>
      </c>
      <c r="D52" s="14">
        <v>0</v>
      </c>
      <c r="E52" s="14">
        <v>42</v>
      </c>
      <c r="F52" s="148">
        <f t="shared" si="0"/>
        <v>0</v>
      </c>
      <c r="G52" s="57">
        <f t="shared" si="3"/>
        <v>1</v>
      </c>
      <c r="H52" s="7"/>
    </row>
    <row r="53" spans="1:8">
      <c r="A53" s="9"/>
      <c r="B53" s="57">
        <v>10</v>
      </c>
      <c r="C53" s="60" t="s">
        <v>198</v>
      </c>
      <c r="D53" s="57">
        <v>0</v>
      </c>
      <c r="E53" s="14">
        <v>40</v>
      </c>
      <c r="F53" s="148">
        <f t="shared" si="0"/>
        <v>0</v>
      </c>
      <c r="G53" s="57">
        <f t="shared" si="3"/>
        <v>1</v>
      </c>
      <c r="H53" s="7"/>
    </row>
    <row r="54" spans="1:8">
      <c r="A54" s="9"/>
      <c r="B54" s="57">
        <v>11</v>
      </c>
      <c r="C54" s="60" t="s">
        <v>209</v>
      </c>
      <c r="D54" s="57">
        <v>0</v>
      </c>
      <c r="E54" s="14">
        <v>41</v>
      </c>
      <c r="F54" s="148">
        <f t="shared" si="0"/>
        <v>0</v>
      </c>
      <c r="G54" s="57">
        <f t="shared" si="3"/>
        <v>1</v>
      </c>
      <c r="H54" s="7"/>
    </row>
    <row r="55" spans="1:8">
      <c r="A55" s="9"/>
      <c r="B55" s="57">
        <v>12</v>
      </c>
      <c r="C55" s="60" t="s">
        <v>496</v>
      </c>
      <c r="D55" s="57">
        <v>0</v>
      </c>
      <c r="E55" s="14">
        <v>46</v>
      </c>
      <c r="F55" s="148">
        <f t="shared" si="0"/>
        <v>0</v>
      </c>
      <c r="G55" s="57">
        <f t="shared" si="3"/>
        <v>1</v>
      </c>
      <c r="H55" s="7"/>
    </row>
    <row r="56" spans="1:8">
      <c r="A56" s="9"/>
      <c r="B56" s="57">
        <v>13</v>
      </c>
      <c r="C56" s="60" t="s">
        <v>193</v>
      </c>
      <c r="D56" s="14">
        <v>0</v>
      </c>
      <c r="E56" s="14">
        <v>42</v>
      </c>
      <c r="F56" s="148">
        <f t="shared" si="0"/>
        <v>0</v>
      </c>
      <c r="G56" s="57">
        <f t="shared" si="3"/>
        <v>1</v>
      </c>
      <c r="H56" s="7"/>
    </row>
    <row r="57" spans="1:8">
      <c r="A57" s="9"/>
      <c r="B57" s="57">
        <v>14</v>
      </c>
      <c r="C57" s="60" t="s">
        <v>202</v>
      </c>
      <c r="D57" s="14">
        <v>0</v>
      </c>
      <c r="E57" s="14">
        <v>46</v>
      </c>
      <c r="F57" s="148">
        <f t="shared" si="0"/>
        <v>0</v>
      </c>
      <c r="G57" s="57">
        <f t="shared" si="3"/>
        <v>1</v>
      </c>
      <c r="H57" s="7"/>
    </row>
    <row r="58" spans="1:8">
      <c r="A58" s="9"/>
      <c r="B58" s="57">
        <v>15</v>
      </c>
      <c r="C58" s="60" t="s">
        <v>195</v>
      </c>
      <c r="D58" s="14">
        <v>0</v>
      </c>
      <c r="E58" s="14">
        <v>46</v>
      </c>
      <c r="F58" s="148">
        <f t="shared" si="0"/>
        <v>0</v>
      </c>
      <c r="G58" s="57">
        <f t="shared" si="3"/>
        <v>1</v>
      </c>
      <c r="H58" s="7"/>
    </row>
    <row r="59" spans="1:8">
      <c r="A59" s="9"/>
      <c r="B59" s="57">
        <v>16</v>
      </c>
      <c r="C59" s="60" t="s">
        <v>497</v>
      </c>
      <c r="D59" s="14">
        <v>0</v>
      </c>
      <c r="E59" s="14">
        <v>45</v>
      </c>
      <c r="F59" s="148">
        <f t="shared" si="0"/>
        <v>0</v>
      </c>
      <c r="G59" s="57">
        <f t="shared" si="3"/>
        <v>1</v>
      </c>
      <c r="H59" s="7"/>
    </row>
    <row r="60" spans="1:8">
      <c r="A60" s="9"/>
      <c r="B60" s="57">
        <v>17</v>
      </c>
      <c r="C60" s="60" t="s">
        <v>211</v>
      </c>
      <c r="D60" s="149">
        <v>0</v>
      </c>
      <c r="E60" s="14">
        <v>45</v>
      </c>
      <c r="F60" s="148">
        <f t="shared" si="0"/>
        <v>0</v>
      </c>
      <c r="G60" s="57">
        <f t="shared" si="3"/>
        <v>1</v>
      </c>
      <c r="H60" s="7"/>
    </row>
    <row r="61" spans="1:8">
      <c r="A61" s="9"/>
      <c r="B61" s="57">
        <v>18</v>
      </c>
      <c r="C61" s="60" t="s">
        <v>168</v>
      </c>
      <c r="D61" s="149">
        <v>0</v>
      </c>
      <c r="E61" s="14">
        <v>42</v>
      </c>
      <c r="F61" s="148">
        <f t="shared" si="0"/>
        <v>0</v>
      </c>
      <c r="G61" s="57">
        <f t="shared" si="3"/>
        <v>1</v>
      </c>
      <c r="H61" s="8"/>
    </row>
    <row r="62" spans="1:8">
      <c r="A62" s="9"/>
      <c r="B62" s="57">
        <v>19</v>
      </c>
      <c r="C62" s="14" t="s">
        <v>498</v>
      </c>
      <c r="D62" s="57">
        <v>0</v>
      </c>
      <c r="E62" s="14">
        <v>42</v>
      </c>
      <c r="F62" s="148">
        <f t="shared" si="0"/>
        <v>0</v>
      </c>
      <c r="G62" s="57">
        <f t="shared" si="3"/>
        <v>1</v>
      </c>
      <c r="H62" s="8"/>
    </row>
    <row r="63" spans="1:8">
      <c r="A63" s="9"/>
      <c r="B63" s="57">
        <v>20</v>
      </c>
      <c r="C63" s="14" t="s">
        <v>499</v>
      </c>
      <c r="D63" s="57">
        <v>0</v>
      </c>
      <c r="E63" s="14">
        <v>41</v>
      </c>
      <c r="F63" s="148">
        <f t="shared" si="0"/>
        <v>0</v>
      </c>
      <c r="G63" s="57">
        <f t="shared" si="3"/>
        <v>1</v>
      </c>
      <c r="H63" s="8"/>
    </row>
    <row r="64" spans="1:8">
      <c r="A64" s="9"/>
      <c r="B64" s="57">
        <v>21</v>
      </c>
      <c r="C64" s="14" t="s">
        <v>500</v>
      </c>
      <c r="D64" s="57">
        <v>0</v>
      </c>
      <c r="E64" s="14">
        <v>50</v>
      </c>
      <c r="F64" s="148">
        <f t="shared" si="0"/>
        <v>0</v>
      </c>
      <c r="G64" s="57">
        <f t="shared" si="3"/>
        <v>1</v>
      </c>
      <c r="H64" s="8"/>
    </row>
    <row r="65" spans="1:8">
      <c r="A65" s="9"/>
      <c r="B65" s="57">
        <v>22</v>
      </c>
      <c r="C65" s="14" t="s">
        <v>501</v>
      </c>
      <c r="D65" s="57">
        <v>0</v>
      </c>
      <c r="E65" s="14">
        <v>41</v>
      </c>
      <c r="F65" s="148">
        <f t="shared" si="0"/>
        <v>0</v>
      </c>
      <c r="G65" s="57">
        <f t="shared" si="3"/>
        <v>1</v>
      </c>
      <c r="H65" s="8"/>
    </row>
    <row r="66" spans="1:8">
      <c r="A66" s="9"/>
      <c r="B66" s="57">
        <v>23</v>
      </c>
      <c r="C66" s="14" t="s">
        <v>502</v>
      </c>
      <c r="D66" s="57">
        <v>0</v>
      </c>
      <c r="E66" s="14">
        <v>42</v>
      </c>
      <c r="F66" s="148">
        <f t="shared" si="0"/>
        <v>0</v>
      </c>
      <c r="G66" s="57">
        <f t="shared" si="3"/>
        <v>1</v>
      </c>
      <c r="H66" s="8"/>
    </row>
    <row r="67" spans="1:8">
      <c r="A67" s="9"/>
      <c r="B67" s="57">
        <v>24</v>
      </c>
      <c r="C67" s="14" t="s">
        <v>503</v>
      </c>
      <c r="D67" s="57">
        <v>0</v>
      </c>
      <c r="E67" s="14">
        <v>42</v>
      </c>
      <c r="F67" s="148">
        <f t="shared" ref="F67:F85" si="4">D67/E67</f>
        <v>0</v>
      </c>
      <c r="G67" s="57">
        <f t="shared" si="3"/>
        <v>1</v>
      </c>
      <c r="H67" s="8"/>
    </row>
    <row r="68" spans="1:8">
      <c r="A68" s="9"/>
      <c r="B68" s="57">
        <v>25</v>
      </c>
      <c r="C68" s="14" t="s">
        <v>504</v>
      </c>
      <c r="D68" s="57">
        <v>0</v>
      </c>
      <c r="E68" s="14">
        <v>39</v>
      </c>
      <c r="F68" s="148">
        <f t="shared" si="4"/>
        <v>0</v>
      </c>
      <c r="G68" s="57">
        <f t="shared" si="3"/>
        <v>1</v>
      </c>
      <c r="H68" s="8"/>
    </row>
    <row r="69" spans="1:8">
      <c r="A69" s="9"/>
      <c r="B69" s="57">
        <v>26</v>
      </c>
      <c r="C69" s="14" t="s">
        <v>216</v>
      </c>
      <c r="D69" s="57">
        <v>0</v>
      </c>
      <c r="E69" s="14">
        <v>44</v>
      </c>
      <c r="F69" s="148">
        <f t="shared" si="4"/>
        <v>0</v>
      </c>
      <c r="G69" s="57">
        <f t="shared" si="3"/>
        <v>1</v>
      </c>
      <c r="H69" s="8"/>
    </row>
    <row r="70" spans="1:8">
      <c r="A70" s="9"/>
      <c r="B70" s="57">
        <v>27</v>
      </c>
      <c r="C70" s="14" t="s">
        <v>179</v>
      </c>
      <c r="D70" s="57">
        <v>0</v>
      </c>
      <c r="E70" s="14">
        <v>44</v>
      </c>
      <c r="F70" s="148">
        <f t="shared" si="4"/>
        <v>0</v>
      </c>
      <c r="G70" s="57">
        <f t="shared" si="3"/>
        <v>1</v>
      </c>
      <c r="H70" s="8"/>
    </row>
    <row r="71" spans="1:8">
      <c r="A71" s="9"/>
      <c r="B71" s="57">
        <v>28</v>
      </c>
      <c r="C71" s="14" t="s">
        <v>213</v>
      </c>
      <c r="D71" s="57">
        <v>0</v>
      </c>
      <c r="E71" s="14">
        <v>44</v>
      </c>
      <c r="F71" s="148">
        <f t="shared" si="4"/>
        <v>0</v>
      </c>
      <c r="G71" s="57">
        <f t="shared" si="3"/>
        <v>1</v>
      </c>
      <c r="H71" s="8"/>
    </row>
    <row r="72" spans="1:8">
      <c r="A72" s="9"/>
      <c r="B72" s="57">
        <v>29</v>
      </c>
      <c r="C72" s="14" t="s">
        <v>219</v>
      </c>
      <c r="D72" s="57">
        <v>0</v>
      </c>
      <c r="E72" s="14">
        <v>46</v>
      </c>
      <c r="F72" s="148">
        <f t="shared" si="4"/>
        <v>0</v>
      </c>
      <c r="G72" s="57">
        <f t="shared" si="3"/>
        <v>1</v>
      </c>
      <c r="H72" s="8"/>
    </row>
    <row r="73" spans="1:8">
      <c r="A73" s="9"/>
      <c r="B73" s="57">
        <v>30</v>
      </c>
      <c r="C73" s="14" t="s">
        <v>155</v>
      </c>
      <c r="D73" s="57">
        <v>0</v>
      </c>
      <c r="E73" s="14">
        <v>43</v>
      </c>
      <c r="F73" s="148">
        <f t="shared" si="4"/>
        <v>0</v>
      </c>
      <c r="G73" s="57">
        <f t="shared" si="3"/>
        <v>1</v>
      </c>
      <c r="H73" s="8"/>
    </row>
    <row r="74" spans="1:8">
      <c r="A74" s="9"/>
      <c r="B74" s="57">
        <v>31</v>
      </c>
      <c r="C74" s="14" t="s">
        <v>185</v>
      </c>
      <c r="D74" s="57">
        <v>0</v>
      </c>
      <c r="E74" s="14">
        <v>43</v>
      </c>
      <c r="F74" s="148">
        <f t="shared" si="4"/>
        <v>0</v>
      </c>
      <c r="G74" s="57">
        <f t="shared" si="3"/>
        <v>1</v>
      </c>
      <c r="H74" s="8"/>
    </row>
    <row r="75" spans="1:8">
      <c r="A75" s="9"/>
      <c r="B75" s="57">
        <v>32</v>
      </c>
      <c r="C75" s="14" t="s">
        <v>505</v>
      </c>
      <c r="D75" s="57">
        <v>5</v>
      </c>
      <c r="E75" s="14">
        <v>41</v>
      </c>
      <c r="F75" s="148">
        <f t="shared" si="4"/>
        <v>0.121951219512195</v>
      </c>
      <c r="G75" s="57">
        <v>42</v>
      </c>
      <c r="H75" s="8"/>
    </row>
    <row r="76" spans="1:8">
      <c r="A76" s="9"/>
      <c r="B76" s="57">
        <v>33</v>
      </c>
      <c r="C76" s="14" t="s">
        <v>506</v>
      </c>
      <c r="D76" s="57">
        <v>0</v>
      </c>
      <c r="E76" s="14">
        <v>40</v>
      </c>
      <c r="F76" s="148">
        <f t="shared" si="4"/>
        <v>0</v>
      </c>
      <c r="G76" s="57">
        <f t="shared" si="3"/>
        <v>1</v>
      </c>
      <c r="H76" s="8"/>
    </row>
    <row r="77" spans="1:8">
      <c r="A77" s="9"/>
      <c r="B77" s="57">
        <v>34</v>
      </c>
      <c r="C77" s="14" t="s">
        <v>507</v>
      </c>
      <c r="D77" s="57">
        <v>0</v>
      </c>
      <c r="E77" s="14">
        <v>40</v>
      </c>
      <c r="F77" s="148">
        <f t="shared" si="4"/>
        <v>0</v>
      </c>
      <c r="G77" s="57">
        <f t="shared" si="3"/>
        <v>1</v>
      </c>
      <c r="H77" s="8"/>
    </row>
    <row r="78" spans="1:8">
      <c r="A78" s="9"/>
      <c r="B78" s="57">
        <v>35</v>
      </c>
      <c r="C78" s="14" t="s">
        <v>163</v>
      </c>
      <c r="D78" s="57">
        <v>0</v>
      </c>
      <c r="E78" s="14">
        <v>40</v>
      </c>
      <c r="F78" s="148">
        <f t="shared" si="4"/>
        <v>0</v>
      </c>
      <c r="G78" s="57">
        <f t="shared" si="3"/>
        <v>1</v>
      </c>
      <c r="H78" s="8"/>
    </row>
    <row r="79" spans="1:8">
      <c r="A79" s="9"/>
      <c r="B79" s="57">
        <v>36</v>
      </c>
      <c r="C79" s="14" t="s">
        <v>508</v>
      </c>
      <c r="D79" s="57">
        <v>0</v>
      </c>
      <c r="E79" s="14">
        <v>40</v>
      </c>
      <c r="F79" s="148">
        <f t="shared" si="4"/>
        <v>0</v>
      </c>
      <c r="G79" s="57">
        <f t="shared" si="3"/>
        <v>1</v>
      </c>
      <c r="H79" s="8"/>
    </row>
    <row r="80" spans="1:8">
      <c r="A80" s="9"/>
      <c r="B80" s="57">
        <v>37</v>
      </c>
      <c r="C80" s="14" t="s">
        <v>509</v>
      </c>
      <c r="D80" s="57">
        <v>0</v>
      </c>
      <c r="E80" s="14">
        <v>40</v>
      </c>
      <c r="F80" s="148">
        <f t="shared" si="4"/>
        <v>0</v>
      </c>
      <c r="G80" s="57">
        <f t="shared" si="3"/>
        <v>1</v>
      </c>
      <c r="H80" s="8"/>
    </row>
    <row r="81" spans="1:8">
      <c r="A81" s="9"/>
      <c r="B81" s="57">
        <v>38</v>
      </c>
      <c r="C81" s="14" t="s">
        <v>176</v>
      </c>
      <c r="D81" s="57">
        <v>0</v>
      </c>
      <c r="E81" s="14">
        <v>39</v>
      </c>
      <c r="F81" s="148">
        <f t="shared" si="4"/>
        <v>0</v>
      </c>
      <c r="G81" s="57">
        <f t="shared" si="3"/>
        <v>1</v>
      </c>
      <c r="H81" s="8"/>
    </row>
    <row r="82" spans="1:8">
      <c r="A82" s="9"/>
      <c r="B82" s="57">
        <v>39</v>
      </c>
      <c r="C82" s="14" t="s">
        <v>510</v>
      </c>
      <c r="D82" s="57">
        <v>0</v>
      </c>
      <c r="E82" s="14">
        <v>42</v>
      </c>
      <c r="F82" s="148">
        <f t="shared" si="4"/>
        <v>0</v>
      </c>
      <c r="G82" s="57">
        <f t="shared" si="3"/>
        <v>1</v>
      </c>
      <c r="H82" s="8"/>
    </row>
    <row r="83" spans="1:8">
      <c r="A83" s="9"/>
      <c r="B83" s="57">
        <v>40</v>
      </c>
      <c r="C83" s="14" t="s">
        <v>511</v>
      </c>
      <c r="D83" s="57">
        <v>0</v>
      </c>
      <c r="E83" s="14">
        <v>40</v>
      </c>
      <c r="F83" s="148">
        <f t="shared" si="4"/>
        <v>0</v>
      </c>
      <c r="G83" s="57">
        <f t="shared" si="3"/>
        <v>1</v>
      </c>
      <c r="H83" s="8"/>
    </row>
    <row r="84" spans="1:8">
      <c r="A84" s="9"/>
      <c r="B84" s="57">
        <v>41</v>
      </c>
      <c r="C84" s="14" t="s">
        <v>512</v>
      </c>
      <c r="D84" s="57">
        <v>0</v>
      </c>
      <c r="E84" s="14">
        <v>40</v>
      </c>
      <c r="F84" s="148">
        <f t="shared" si="4"/>
        <v>0</v>
      </c>
      <c r="G84" s="57">
        <f t="shared" si="3"/>
        <v>1</v>
      </c>
      <c r="H84" s="8"/>
    </row>
    <row r="85" spans="1:8">
      <c r="A85" s="12"/>
      <c r="B85" s="57">
        <v>42</v>
      </c>
      <c r="C85" s="14" t="s">
        <v>513</v>
      </c>
      <c r="D85" s="57">
        <v>0</v>
      </c>
      <c r="E85" s="14">
        <v>40</v>
      </c>
      <c r="F85" s="148">
        <f t="shared" si="4"/>
        <v>0</v>
      </c>
      <c r="G85" s="57">
        <f t="shared" si="3"/>
        <v>1</v>
      </c>
      <c r="H85" s="8"/>
    </row>
    <row r="86" spans="1:8">
      <c r="A86" s="7" t="s">
        <v>4</v>
      </c>
      <c r="B86" s="7">
        <v>1</v>
      </c>
      <c r="C86" s="30" t="s">
        <v>38</v>
      </c>
      <c r="D86" s="7">
        <v>0</v>
      </c>
      <c r="E86" s="7">
        <v>35</v>
      </c>
      <c r="F86" s="150">
        <v>0</v>
      </c>
      <c r="G86" s="8">
        <f>RANK(F86,$F$86:$F$113,1)</f>
        <v>1</v>
      </c>
      <c r="H86" s="8"/>
    </row>
    <row r="87" spans="1:8">
      <c r="A87" s="7"/>
      <c r="B87" s="7">
        <v>2</v>
      </c>
      <c r="C87" s="30" t="s">
        <v>514</v>
      </c>
      <c r="D87" s="7">
        <v>0</v>
      </c>
      <c r="E87" s="7">
        <v>35</v>
      </c>
      <c r="F87" s="150">
        <v>0</v>
      </c>
      <c r="G87" s="8">
        <f t="shared" ref="G87:G113" si="5">RANK(F87,$F$86:$F$113,1)</f>
        <v>1</v>
      </c>
      <c r="H87" s="8"/>
    </row>
    <row r="88" spans="1:8">
      <c r="A88" s="7"/>
      <c r="B88" s="7">
        <v>3</v>
      </c>
      <c r="C88" s="30" t="s">
        <v>31</v>
      </c>
      <c r="D88" s="7">
        <v>0</v>
      </c>
      <c r="E88" s="7">
        <v>45</v>
      </c>
      <c r="F88" s="150">
        <v>0</v>
      </c>
      <c r="G88" s="8">
        <f t="shared" si="5"/>
        <v>1</v>
      </c>
      <c r="H88" s="8"/>
    </row>
    <row r="89" spans="1:8">
      <c r="A89" s="7"/>
      <c r="B89" s="7">
        <v>4</v>
      </c>
      <c r="C89" s="30" t="s">
        <v>236</v>
      </c>
      <c r="D89" s="7">
        <v>0</v>
      </c>
      <c r="E89" s="7">
        <v>45</v>
      </c>
      <c r="F89" s="150">
        <v>0</v>
      </c>
      <c r="G89" s="8">
        <f t="shared" si="5"/>
        <v>1</v>
      </c>
      <c r="H89" s="8"/>
    </row>
    <row r="90" spans="1:8">
      <c r="A90" s="7"/>
      <c r="B90" s="7">
        <v>5</v>
      </c>
      <c r="C90" s="30" t="s">
        <v>515</v>
      </c>
      <c r="D90" s="7">
        <v>0</v>
      </c>
      <c r="E90" s="7">
        <v>40</v>
      </c>
      <c r="F90" s="150">
        <v>0</v>
      </c>
      <c r="G90" s="8">
        <f t="shared" si="5"/>
        <v>1</v>
      </c>
      <c r="H90" s="8"/>
    </row>
    <row r="91" spans="1:8">
      <c r="A91" s="7"/>
      <c r="B91" s="7">
        <v>6</v>
      </c>
      <c r="C91" s="30" t="s">
        <v>516</v>
      </c>
      <c r="D91" s="7">
        <v>0</v>
      </c>
      <c r="E91" s="7">
        <v>45</v>
      </c>
      <c r="F91" s="150">
        <v>0</v>
      </c>
      <c r="G91" s="8">
        <f t="shared" si="5"/>
        <v>1</v>
      </c>
      <c r="H91" s="8"/>
    </row>
    <row r="92" spans="1:8">
      <c r="A92" s="7"/>
      <c r="B92" s="7">
        <v>7</v>
      </c>
      <c r="C92" s="30" t="s">
        <v>517</v>
      </c>
      <c r="D92" s="7">
        <v>0</v>
      </c>
      <c r="E92" s="7">
        <v>45</v>
      </c>
      <c r="F92" s="150">
        <v>0</v>
      </c>
      <c r="G92" s="8">
        <f t="shared" si="5"/>
        <v>1</v>
      </c>
      <c r="H92" s="8"/>
    </row>
    <row r="93" spans="1:8">
      <c r="A93" s="7"/>
      <c r="B93" s="7">
        <v>8</v>
      </c>
      <c r="C93" s="30" t="s">
        <v>518</v>
      </c>
      <c r="D93" s="7">
        <v>0</v>
      </c>
      <c r="E93" s="7">
        <v>45</v>
      </c>
      <c r="F93" s="150">
        <v>0</v>
      </c>
      <c r="G93" s="8">
        <f t="shared" si="5"/>
        <v>1</v>
      </c>
      <c r="H93" s="8"/>
    </row>
    <row r="94" spans="1:8">
      <c r="A94" s="7"/>
      <c r="B94" s="7">
        <v>9</v>
      </c>
      <c r="C94" s="30" t="s">
        <v>519</v>
      </c>
      <c r="D94" s="7">
        <v>0</v>
      </c>
      <c r="E94" s="7">
        <v>35</v>
      </c>
      <c r="F94" s="150">
        <v>0</v>
      </c>
      <c r="G94" s="8">
        <f t="shared" si="5"/>
        <v>1</v>
      </c>
      <c r="H94" s="8"/>
    </row>
    <row r="95" spans="1:8">
      <c r="A95" s="7"/>
      <c r="B95" s="7">
        <v>10</v>
      </c>
      <c r="C95" s="30" t="s">
        <v>241</v>
      </c>
      <c r="D95" s="7">
        <v>0</v>
      </c>
      <c r="E95" s="7">
        <v>35</v>
      </c>
      <c r="F95" s="150">
        <v>0</v>
      </c>
      <c r="G95" s="8">
        <f t="shared" si="5"/>
        <v>1</v>
      </c>
      <c r="H95" s="8"/>
    </row>
    <row r="96" spans="1:8">
      <c r="A96" s="7"/>
      <c r="B96" s="7">
        <v>11</v>
      </c>
      <c r="C96" s="30" t="s">
        <v>239</v>
      </c>
      <c r="D96" s="7">
        <v>0</v>
      </c>
      <c r="E96" s="7">
        <v>45</v>
      </c>
      <c r="F96" s="150">
        <v>0</v>
      </c>
      <c r="G96" s="8">
        <f t="shared" si="5"/>
        <v>1</v>
      </c>
      <c r="H96" s="8"/>
    </row>
    <row r="97" spans="1:8">
      <c r="A97" s="7"/>
      <c r="B97" s="7">
        <v>12</v>
      </c>
      <c r="C97" s="30" t="s">
        <v>520</v>
      </c>
      <c r="D97" s="7">
        <v>0</v>
      </c>
      <c r="E97" s="7">
        <v>40</v>
      </c>
      <c r="F97" s="150">
        <v>0</v>
      </c>
      <c r="G97" s="8">
        <f t="shared" si="5"/>
        <v>1</v>
      </c>
      <c r="H97" s="8"/>
    </row>
    <row r="98" spans="1:8">
      <c r="A98" s="7"/>
      <c r="B98" s="7">
        <v>13</v>
      </c>
      <c r="C98" s="30" t="s">
        <v>521</v>
      </c>
      <c r="D98" s="7">
        <v>0</v>
      </c>
      <c r="E98" s="7">
        <v>50</v>
      </c>
      <c r="F98" s="150">
        <v>0</v>
      </c>
      <c r="G98" s="8">
        <f t="shared" si="5"/>
        <v>1</v>
      </c>
      <c r="H98" s="8"/>
    </row>
    <row r="99" spans="1:8">
      <c r="A99" s="7"/>
      <c r="B99" s="7">
        <v>14</v>
      </c>
      <c r="C99" s="30" t="s">
        <v>522</v>
      </c>
      <c r="D99" s="7">
        <v>0</v>
      </c>
      <c r="E99" s="7">
        <v>45</v>
      </c>
      <c r="F99" s="150">
        <v>0.0667</v>
      </c>
      <c r="G99" s="8">
        <v>1</v>
      </c>
      <c r="H99" s="8"/>
    </row>
    <row r="100" spans="1:8">
      <c r="A100" s="7"/>
      <c r="B100" s="7">
        <v>15</v>
      </c>
      <c r="C100" s="30" t="s">
        <v>523</v>
      </c>
      <c r="D100" s="7">
        <v>0</v>
      </c>
      <c r="E100" s="7">
        <v>45</v>
      </c>
      <c r="F100" s="150">
        <v>0</v>
      </c>
      <c r="G100" s="8">
        <f t="shared" si="5"/>
        <v>1</v>
      </c>
      <c r="H100" s="8"/>
    </row>
    <row r="101" spans="1:8">
      <c r="A101" s="7"/>
      <c r="B101" s="7">
        <v>16</v>
      </c>
      <c r="C101" s="30" t="s">
        <v>252</v>
      </c>
      <c r="D101" s="7">
        <v>0</v>
      </c>
      <c r="E101" s="7">
        <v>45</v>
      </c>
      <c r="F101" s="150">
        <v>0</v>
      </c>
      <c r="G101" s="8">
        <f t="shared" si="5"/>
        <v>1</v>
      </c>
      <c r="H101" s="8"/>
    </row>
    <row r="102" spans="1:8">
      <c r="A102" s="7"/>
      <c r="B102" s="7">
        <v>17</v>
      </c>
      <c r="C102" s="30" t="s">
        <v>223</v>
      </c>
      <c r="D102" s="7">
        <v>0</v>
      </c>
      <c r="E102" s="7">
        <v>45</v>
      </c>
      <c r="F102" s="150">
        <v>0</v>
      </c>
      <c r="G102" s="8">
        <f t="shared" si="5"/>
        <v>1</v>
      </c>
      <c r="H102" s="8"/>
    </row>
    <row r="103" spans="1:8">
      <c r="A103" s="7"/>
      <c r="B103" s="7">
        <v>18</v>
      </c>
      <c r="C103" s="30" t="s">
        <v>524</v>
      </c>
      <c r="D103" s="7">
        <v>0</v>
      </c>
      <c r="E103" s="7">
        <v>35</v>
      </c>
      <c r="F103" s="150">
        <v>0</v>
      </c>
      <c r="G103" s="8">
        <f t="shared" si="5"/>
        <v>1</v>
      </c>
      <c r="H103" s="8"/>
    </row>
    <row r="104" spans="1:8">
      <c r="A104" s="7"/>
      <c r="B104" s="7">
        <v>19</v>
      </c>
      <c r="C104" s="30" t="s">
        <v>525</v>
      </c>
      <c r="D104" s="7">
        <v>0</v>
      </c>
      <c r="E104" s="7">
        <v>51</v>
      </c>
      <c r="F104" s="150">
        <v>0</v>
      </c>
      <c r="G104" s="8">
        <f t="shared" si="5"/>
        <v>1</v>
      </c>
      <c r="H104" s="8"/>
    </row>
    <row r="105" spans="1:8">
      <c r="A105" s="7"/>
      <c r="B105" s="7">
        <v>20</v>
      </c>
      <c r="C105" s="7" t="s">
        <v>526</v>
      </c>
      <c r="D105" s="7">
        <v>0</v>
      </c>
      <c r="E105" s="7">
        <v>35</v>
      </c>
      <c r="F105" s="150">
        <v>0</v>
      </c>
      <c r="G105" s="8">
        <f t="shared" si="5"/>
        <v>1</v>
      </c>
      <c r="H105" s="8"/>
    </row>
    <row r="106" spans="1:8">
      <c r="A106" s="7"/>
      <c r="B106" s="7">
        <v>21</v>
      </c>
      <c r="C106" s="30" t="s">
        <v>527</v>
      </c>
      <c r="D106" s="7">
        <v>0</v>
      </c>
      <c r="E106" s="7">
        <v>32</v>
      </c>
      <c r="F106" s="150">
        <v>0</v>
      </c>
      <c r="G106" s="8">
        <f t="shared" si="5"/>
        <v>1</v>
      </c>
      <c r="H106" s="8"/>
    </row>
    <row r="107" spans="1:8">
      <c r="A107" s="7"/>
      <c r="B107" s="7">
        <v>22</v>
      </c>
      <c r="C107" s="30" t="s">
        <v>528</v>
      </c>
      <c r="D107" s="7">
        <v>0</v>
      </c>
      <c r="E107" s="7">
        <v>32</v>
      </c>
      <c r="F107" s="150">
        <v>0</v>
      </c>
      <c r="G107" s="8">
        <f t="shared" si="5"/>
        <v>1</v>
      </c>
      <c r="H107" s="8"/>
    </row>
    <row r="108" spans="1:8">
      <c r="A108" s="7"/>
      <c r="B108" s="7">
        <v>23</v>
      </c>
      <c r="C108" s="30" t="s">
        <v>529</v>
      </c>
      <c r="D108" s="7">
        <v>0</v>
      </c>
      <c r="E108" s="7">
        <v>29</v>
      </c>
      <c r="F108" s="150">
        <v>0</v>
      </c>
      <c r="G108" s="8">
        <f t="shared" si="5"/>
        <v>1</v>
      </c>
      <c r="H108" s="8"/>
    </row>
    <row r="109" spans="1:8">
      <c r="A109" s="7"/>
      <c r="B109" s="7">
        <v>24</v>
      </c>
      <c r="C109" s="30" t="s">
        <v>530</v>
      </c>
      <c r="D109" s="7">
        <v>0</v>
      </c>
      <c r="E109" s="7">
        <v>41</v>
      </c>
      <c r="F109" s="150">
        <v>0</v>
      </c>
      <c r="G109" s="8">
        <f t="shared" si="5"/>
        <v>1</v>
      </c>
      <c r="H109" s="8"/>
    </row>
    <row r="110" spans="1:8">
      <c r="A110" s="7"/>
      <c r="B110" s="7">
        <v>25</v>
      </c>
      <c r="C110" s="30" t="s">
        <v>531</v>
      </c>
      <c r="D110" s="7">
        <v>0</v>
      </c>
      <c r="E110" s="7">
        <v>41</v>
      </c>
      <c r="F110" s="150">
        <v>0</v>
      </c>
      <c r="G110" s="8">
        <f t="shared" si="5"/>
        <v>1</v>
      </c>
      <c r="H110" s="8"/>
    </row>
    <row r="111" spans="1:8">
      <c r="A111" s="7"/>
      <c r="B111" s="7">
        <v>26</v>
      </c>
      <c r="C111" s="30" t="s">
        <v>532</v>
      </c>
      <c r="D111" s="7">
        <v>0</v>
      </c>
      <c r="E111" s="7">
        <v>43</v>
      </c>
      <c r="F111" s="151">
        <v>0</v>
      </c>
      <c r="G111" s="8">
        <f t="shared" si="5"/>
        <v>1</v>
      </c>
      <c r="H111" s="8"/>
    </row>
    <row r="112" spans="1:8">
      <c r="A112" s="7"/>
      <c r="B112" s="7">
        <v>27</v>
      </c>
      <c r="C112" s="30" t="s">
        <v>533</v>
      </c>
      <c r="D112" s="7">
        <v>0</v>
      </c>
      <c r="E112" s="7">
        <v>40</v>
      </c>
      <c r="F112" s="151">
        <v>0</v>
      </c>
      <c r="G112" s="8">
        <f t="shared" si="5"/>
        <v>1</v>
      </c>
      <c r="H112" s="8"/>
    </row>
    <row r="113" spans="1:8">
      <c r="A113" s="7"/>
      <c r="B113" s="7">
        <v>28</v>
      </c>
      <c r="C113" s="30" t="s">
        <v>534</v>
      </c>
      <c r="D113" s="7">
        <v>0</v>
      </c>
      <c r="E113" s="7">
        <v>45</v>
      </c>
      <c r="F113" s="151">
        <v>0</v>
      </c>
      <c r="G113" s="8">
        <f t="shared" si="5"/>
        <v>1</v>
      </c>
      <c r="H113" s="8"/>
    </row>
    <row r="114" spans="1:8">
      <c r="A114" s="7" t="s">
        <v>5</v>
      </c>
      <c r="B114" s="27">
        <v>1</v>
      </c>
      <c r="C114" s="27" t="s">
        <v>535</v>
      </c>
      <c r="D114" s="27">
        <v>0</v>
      </c>
      <c r="E114" s="27">
        <v>28</v>
      </c>
      <c r="F114" s="150">
        <f t="shared" ref="F114:F177" si="6">D114/E114</f>
        <v>0</v>
      </c>
      <c r="G114" s="27">
        <v>1</v>
      </c>
      <c r="H114" s="8"/>
    </row>
    <row r="115" spans="1:8">
      <c r="A115" s="7"/>
      <c r="B115" s="27">
        <f t="shared" ref="B115:B153" si="7">B114+1</f>
        <v>2</v>
      </c>
      <c r="C115" s="27" t="s">
        <v>536</v>
      </c>
      <c r="D115" s="27">
        <v>0</v>
      </c>
      <c r="E115" s="70">
        <v>31</v>
      </c>
      <c r="F115" s="150">
        <f t="shared" si="6"/>
        <v>0</v>
      </c>
      <c r="G115" s="27">
        <v>1</v>
      </c>
      <c r="H115" s="8"/>
    </row>
    <row r="116" spans="1:8">
      <c r="A116" s="7"/>
      <c r="B116" s="27">
        <f t="shared" si="7"/>
        <v>3</v>
      </c>
      <c r="C116" s="27" t="s">
        <v>537</v>
      </c>
      <c r="D116" s="27">
        <v>0</v>
      </c>
      <c r="E116" s="70">
        <v>36</v>
      </c>
      <c r="F116" s="150">
        <f t="shared" si="6"/>
        <v>0</v>
      </c>
      <c r="G116" s="27">
        <v>1</v>
      </c>
      <c r="H116" s="8"/>
    </row>
    <row r="117" spans="1:8">
      <c r="A117" s="7"/>
      <c r="B117" s="27">
        <f t="shared" si="7"/>
        <v>4</v>
      </c>
      <c r="C117" s="27" t="s">
        <v>538</v>
      </c>
      <c r="D117" s="27">
        <v>0</v>
      </c>
      <c r="E117" s="70">
        <v>35</v>
      </c>
      <c r="F117" s="150">
        <f t="shared" si="6"/>
        <v>0</v>
      </c>
      <c r="G117" s="27">
        <v>1</v>
      </c>
      <c r="H117" s="8"/>
    </row>
    <row r="118" spans="1:8">
      <c r="A118" s="7"/>
      <c r="B118" s="27">
        <f t="shared" si="7"/>
        <v>5</v>
      </c>
      <c r="C118" s="27" t="s">
        <v>539</v>
      </c>
      <c r="D118" s="27">
        <v>0</v>
      </c>
      <c r="E118" s="70">
        <v>37</v>
      </c>
      <c r="F118" s="150">
        <f t="shared" si="6"/>
        <v>0</v>
      </c>
      <c r="G118" s="27">
        <v>1</v>
      </c>
      <c r="H118" s="8"/>
    </row>
    <row r="119" spans="1:8">
      <c r="A119" s="7"/>
      <c r="B119" s="27">
        <f t="shared" si="7"/>
        <v>6</v>
      </c>
      <c r="C119" s="27" t="s">
        <v>540</v>
      </c>
      <c r="D119" s="27">
        <v>0</v>
      </c>
      <c r="E119" s="27">
        <v>36</v>
      </c>
      <c r="F119" s="150">
        <f t="shared" si="6"/>
        <v>0</v>
      </c>
      <c r="G119" s="27">
        <v>1</v>
      </c>
      <c r="H119" s="8"/>
    </row>
    <row r="120" spans="1:8">
      <c r="A120" s="7"/>
      <c r="B120" s="27">
        <f t="shared" si="7"/>
        <v>7</v>
      </c>
      <c r="C120" s="27" t="s">
        <v>541</v>
      </c>
      <c r="D120" s="27">
        <v>0</v>
      </c>
      <c r="E120" s="27">
        <v>29</v>
      </c>
      <c r="F120" s="150">
        <f t="shared" si="6"/>
        <v>0</v>
      </c>
      <c r="G120" s="27">
        <v>1</v>
      </c>
      <c r="H120" s="8"/>
    </row>
    <row r="121" spans="1:8">
      <c r="A121" s="7"/>
      <c r="B121" s="27">
        <f t="shared" si="7"/>
        <v>8</v>
      </c>
      <c r="C121" s="27" t="s">
        <v>542</v>
      </c>
      <c r="D121" s="27">
        <v>0</v>
      </c>
      <c r="E121" s="27">
        <v>35</v>
      </c>
      <c r="F121" s="150">
        <f t="shared" si="6"/>
        <v>0</v>
      </c>
      <c r="G121" s="27">
        <v>1</v>
      </c>
      <c r="H121" s="8"/>
    </row>
    <row r="122" spans="1:8">
      <c r="A122" s="7"/>
      <c r="B122" s="27">
        <f t="shared" si="7"/>
        <v>9</v>
      </c>
      <c r="C122" s="27" t="s">
        <v>543</v>
      </c>
      <c r="D122" s="27">
        <v>0</v>
      </c>
      <c r="E122" s="27">
        <v>10</v>
      </c>
      <c r="F122" s="150">
        <f t="shared" si="6"/>
        <v>0</v>
      </c>
      <c r="G122" s="27">
        <v>1</v>
      </c>
      <c r="H122" s="8"/>
    </row>
    <row r="123" spans="1:8">
      <c r="A123" s="7"/>
      <c r="B123" s="27">
        <f t="shared" si="7"/>
        <v>10</v>
      </c>
      <c r="C123" s="27" t="s">
        <v>544</v>
      </c>
      <c r="D123" s="27">
        <v>0</v>
      </c>
      <c r="E123" s="27">
        <v>10</v>
      </c>
      <c r="F123" s="150">
        <f t="shared" si="6"/>
        <v>0</v>
      </c>
      <c r="G123" s="27">
        <v>1</v>
      </c>
      <c r="H123" s="8"/>
    </row>
    <row r="124" spans="1:8">
      <c r="A124" s="7"/>
      <c r="B124" s="27">
        <f t="shared" si="7"/>
        <v>11</v>
      </c>
      <c r="C124" s="27" t="s">
        <v>545</v>
      </c>
      <c r="D124" s="27">
        <v>0</v>
      </c>
      <c r="E124" s="27">
        <v>9</v>
      </c>
      <c r="F124" s="150">
        <f t="shared" si="6"/>
        <v>0</v>
      </c>
      <c r="G124" s="27">
        <v>1</v>
      </c>
      <c r="H124" s="8"/>
    </row>
    <row r="125" spans="1:8">
      <c r="A125" s="7"/>
      <c r="B125" s="27">
        <f t="shared" si="7"/>
        <v>12</v>
      </c>
      <c r="C125" s="27" t="s">
        <v>546</v>
      </c>
      <c r="D125" s="27">
        <v>0</v>
      </c>
      <c r="E125" s="27">
        <v>41</v>
      </c>
      <c r="F125" s="150">
        <f t="shared" si="6"/>
        <v>0</v>
      </c>
      <c r="G125" s="27">
        <v>1</v>
      </c>
      <c r="H125" s="8"/>
    </row>
    <row r="126" spans="1:8">
      <c r="A126" s="7"/>
      <c r="B126" s="27">
        <f t="shared" si="7"/>
        <v>13</v>
      </c>
      <c r="C126" s="27" t="s">
        <v>547</v>
      </c>
      <c r="D126" s="27">
        <v>0</v>
      </c>
      <c r="E126" s="27">
        <v>38</v>
      </c>
      <c r="F126" s="150">
        <f t="shared" si="6"/>
        <v>0</v>
      </c>
      <c r="G126" s="27">
        <v>1</v>
      </c>
      <c r="H126" s="8"/>
    </row>
    <row r="127" spans="1:8">
      <c r="A127" s="7"/>
      <c r="B127" s="27">
        <f t="shared" si="7"/>
        <v>14</v>
      </c>
      <c r="C127" s="27" t="s">
        <v>548</v>
      </c>
      <c r="D127" s="27">
        <v>0</v>
      </c>
      <c r="E127" s="27">
        <v>29</v>
      </c>
      <c r="F127" s="150">
        <f t="shared" si="6"/>
        <v>0</v>
      </c>
      <c r="G127" s="27">
        <v>1</v>
      </c>
      <c r="H127" s="8"/>
    </row>
    <row r="128" spans="1:8">
      <c r="A128" s="7"/>
      <c r="B128" s="27">
        <f t="shared" si="7"/>
        <v>15</v>
      </c>
      <c r="C128" s="27" t="s">
        <v>549</v>
      </c>
      <c r="D128" s="27">
        <v>0</v>
      </c>
      <c r="E128" s="27">
        <v>37</v>
      </c>
      <c r="F128" s="150">
        <f t="shared" si="6"/>
        <v>0</v>
      </c>
      <c r="G128" s="27">
        <v>1</v>
      </c>
      <c r="H128" s="8"/>
    </row>
    <row r="129" spans="1:8">
      <c r="A129" s="7"/>
      <c r="B129" s="27">
        <f t="shared" si="7"/>
        <v>16</v>
      </c>
      <c r="C129" s="27" t="s">
        <v>550</v>
      </c>
      <c r="D129" s="27">
        <v>0</v>
      </c>
      <c r="E129" s="27">
        <v>36</v>
      </c>
      <c r="F129" s="150">
        <f t="shared" si="6"/>
        <v>0</v>
      </c>
      <c r="G129" s="27">
        <v>1</v>
      </c>
      <c r="H129" s="8"/>
    </row>
    <row r="130" spans="1:8">
      <c r="A130" s="7"/>
      <c r="B130" s="27">
        <f t="shared" si="7"/>
        <v>17</v>
      </c>
      <c r="C130" s="27" t="s">
        <v>551</v>
      </c>
      <c r="D130" s="27">
        <v>0</v>
      </c>
      <c r="E130" s="27">
        <v>29</v>
      </c>
      <c r="F130" s="150">
        <f t="shared" si="6"/>
        <v>0</v>
      </c>
      <c r="G130" s="27">
        <v>1</v>
      </c>
      <c r="H130" s="8"/>
    </row>
    <row r="131" spans="1:8">
      <c r="A131" s="7"/>
      <c r="B131" s="27">
        <f t="shared" si="7"/>
        <v>18</v>
      </c>
      <c r="C131" s="27" t="s">
        <v>552</v>
      </c>
      <c r="D131" s="27">
        <v>0</v>
      </c>
      <c r="E131" s="27">
        <v>34</v>
      </c>
      <c r="F131" s="150">
        <f t="shared" si="6"/>
        <v>0</v>
      </c>
      <c r="G131" s="27">
        <v>1</v>
      </c>
      <c r="H131" s="8"/>
    </row>
    <row r="132" spans="1:8">
      <c r="A132" s="7"/>
      <c r="B132" s="27">
        <f t="shared" si="7"/>
        <v>19</v>
      </c>
      <c r="C132" s="27" t="s">
        <v>553</v>
      </c>
      <c r="D132" s="27">
        <v>0</v>
      </c>
      <c r="E132" s="27">
        <v>42</v>
      </c>
      <c r="F132" s="150">
        <f t="shared" si="6"/>
        <v>0</v>
      </c>
      <c r="G132" s="27">
        <v>1</v>
      </c>
      <c r="H132" s="8"/>
    </row>
    <row r="133" spans="1:8">
      <c r="A133" s="7"/>
      <c r="B133" s="27">
        <f t="shared" si="7"/>
        <v>20</v>
      </c>
      <c r="C133" s="27" t="s">
        <v>554</v>
      </c>
      <c r="D133" s="27">
        <v>0</v>
      </c>
      <c r="E133" s="27">
        <v>42</v>
      </c>
      <c r="F133" s="150">
        <f t="shared" si="6"/>
        <v>0</v>
      </c>
      <c r="G133" s="27">
        <v>1</v>
      </c>
      <c r="H133" s="8"/>
    </row>
    <row r="134" spans="1:8">
      <c r="A134" s="7"/>
      <c r="B134" s="27">
        <f t="shared" si="7"/>
        <v>21</v>
      </c>
      <c r="C134" s="27" t="s">
        <v>555</v>
      </c>
      <c r="D134" s="27">
        <v>0</v>
      </c>
      <c r="E134" s="27">
        <v>45</v>
      </c>
      <c r="F134" s="150">
        <f t="shared" si="6"/>
        <v>0</v>
      </c>
      <c r="G134" s="27">
        <v>1</v>
      </c>
      <c r="H134" s="8"/>
    </row>
    <row r="135" spans="1:8">
      <c r="A135" s="7"/>
      <c r="B135" s="27">
        <f t="shared" si="7"/>
        <v>22</v>
      </c>
      <c r="C135" s="27" t="s">
        <v>556</v>
      </c>
      <c r="D135" s="27">
        <v>0</v>
      </c>
      <c r="E135" s="27">
        <v>44</v>
      </c>
      <c r="F135" s="150">
        <f t="shared" si="6"/>
        <v>0</v>
      </c>
      <c r="G135" s="27">
        <v>1</v>
      </c>
      <c r="H135" s="8"/>
    </row>
    <row r="136" spans="1:8">
      <c r="A136" s="7"/>
      <c r="B136" s="27">
        <f t="shared" si="7"/>
        <v>23</v>
      </c>
      <c r="C136" s="27" t="s">
        <v>557</v>
      </c>
      <c r="D136" s="27">
        <v>0</v>
      </c>
      <c r="E136" s="27">
        <v>40</v>
      </c>
      <c r="F136" s="150">
        <f t="shared" si="6"/>
        <v>0</v>
      </c>
      <c r="G136" s="27">
        <v>1</v>
      </c>
      <c r="H136" s="8"/>
    </row>
    <row r="137" spans="1:8">
      <c r="A137" s="7"/>
      <c r="B137" s="27">
        <f t="shared" si="7"/>
        <v>24</v>
      </c>
      <c r="C137" s="27" t="s">
        <v>254</v>
      </c>
      <c r="D137" s="27">
        <v>0</v>
      </c>
      <c r="E137" s="27">
        <v>40</v>
      </c>
      <c r="F137" s="150">
        <f t="shared" si="6"/>
        <v>0</v>
      </c>
      <c r="G137" s="27">
        <v>1</v>
      </c>
      <c r="H137" s="8"/>
    </row>
    <row r="138" spans="1:8">
      <c r="A138" s="7"/>
      <c r="B138" s="27">
        <f t="shared" si="7"/>
        <v>25</v>
      </c>
      <c r="C138" s="27" t="s">
        <v>558</v>
      </c>
      <c r="D138" s="27">
        <v>0</v>
      </c>
      <c r="E138" s="27">
        <v>40</v>
      </c>
      <c r="F138" s="150">
        <f t="shared" si="6"/>
        <v>0</v>
      </c>
      <c r="G138" s="27">
        <v>1</v>
      </c>
      <c r="H138" s="8"/>
    </row>
    <row r="139" spans="1:8">
      <c r="A139" s="7"/>
      <c r="B139" s="27">
        <f t="shared" si="7"/>
        <v>26</v>
      </c>
      <c r="C139" s="27" t="s">
        <v>559</v>
      </c>
      <c r="D139" s="27">
        <v>0</v>
      </c>
      <c r="E139" s="27">
        <v>40</v>
      </c>
      <c r="F139" s="150">
        <f t="shared" si="6"/>
        <v>0</v>
      </c>
      <c r="G139" s="27">
        <v>1</v>
      </c>
      <c r="H139" s="8"/>
    </row>
    <row r="140" spans="1:8">
      <c r="A140" s="7"/>
      <c r="B140" s="27">
        <f t="shared" si="7"/>
        <v>27</v>
      </c>
      <c r="C140" s="27" t="s">
        <v>560</v>
      </c>
      <c r="D140" s="27">
        <v>0</v>
      </c>
      <c r="E140" s="27">
        <v>40</v>
      </c>
      <c r="F140" s="150">
        <f t="shared" si="6"/>
        <v>0</v>
      </c>
      <c r="G140" s="27">
        <v>1</v>
      </c>
      <c r="H140" s="8"/>
    </row>
    <row r="141" spans="1:8">
      <c r="A141" s="7"/>
      <c r="B141" s="27">
        <f t="shared" si="7"/>
        <v>28</v>
      </c>
      <c r="C141" s="27" t="s">
        <v>561</v>
      </c>
      <c r="D141" s="27">
        <v>0</v>
      </c>
      <c r="E141" s="27">
        <v>45</v>
      </c>
      <c r="F141" s="150">
        <f t="shared" si="6"/>
        <v>0</v>
      </c>
      <c r="G141" s="27">
        <v>1</v>
      </c>
      <c r="H141" s="8"/>
    </row>
    <row r="142" spans="1:8">
      <c r="A142" s="7"/>
      <c r="B142" s="27">
        <f t="shared" si="7"/>
        <v>29</v>
      </c>
      <c r="C142" s="27" t="s">
        <v>562</v>
      </c>
      <c r="D142" s="27">
        <v>0</v>
      </c>
      <c r="E142" s="27">
        <v>51</v>
      </c>
      <c r="F142" s="150">
        <f t="shared" si="6"/>
        <v>0</v>
      </c>
      <c r="G142" s="27">
        <v>1</v>
      </c>
      <c r="H142" s="8"/>
    </row>
    <row r="143" spans="1:8">
      <c r="A143" s="7"/>
      <c r="B143" s="27">
        <f t="shared" si="7"/>
        <v>30</v>
      </c>
      <c r="C143" s="27" t="s">
        <v>563</v>
      </c>
      <c r="D143" s="27">
        <v>0</v>
      </c>
      <c r="E143" s="27">
        <v>51</v>
      </c>
      <c r="F143" s="150">
        <f t="shared" si="6"/>
        <v>0</v>
      </c>
      <c r="G143" s="27">
        <v>1</v>
      </c>
      <c r="H143" s="8"/>
    </row>
    <row r="144" spans="1:8">
      <c r="A144" s="7"/>
      <c r="B144" s="27">
        <f t="shared" si="7"/>
        <v>31</v>
      </c>
      <c r="C144" s="27" t="s">
        <v>564</v>
      </c>
      <c r="D144" s="27">
        <v>0</v>
      </c>
      <c r="E144" s="27">
        <v>35</v>
      </c>
      <c r="F144" s="150">
        <f t="shared" si="6"/>
        <v>0</v>
      </c>
      <c r="G144" s="27">
        <v>1</v>
      </c>
      <c r="H144" s="8"/>
    </row>
    <row r="145" spans="1:8">
      <c r="A145" s="7"/>
      <c r="B145" s="27">
        <f t="shared" si="7"/>
        <v>32</v>
      </c>
      <c r="C145" s="27" t="s">
        <v>565</v>
      </c>
      <c r="D145" s="27">
        <v>1</v>
      </c>
      <c r="E145" s="27">
        <v>40</v>
      </c>
      <c r="F145" s="150">
        <f t="shared" si="6"/>
        <v>0.025</v>
      </c>
      <c r="G145" s="27">
        <v>41</v>
      </c>
      <c r="H145" s="8"/>
    </row>
    <row r="146" spans="1:8">
      <c r="A146" s="7"/>
      <c r="B146" s="27">
        <f t="shared" si="7"/>
        <v>33</v>
      </c>
      <c r="C146" s="27" t="s">
        <v>566</v>
      </c>
      <c r="D146" s="27">
        <v>0</v>
      </c>
      <c r="E146" s="27">
        <v>40</v>
      </c>
      <c r="F146" s="150">
        <f t="shared" si="6"/>
        <v>0</v>
      </c>
      <c r="G146" s="27">
        <v>1</v>
      </c>
      <c r="H146" s="8"/>
    </row>
    <row r="147" spans="1:8">
      <c r="A147" s="7"/>
      <c r="B147" s="27">
        <f t="shared" si="7"/>
        <v>34</v>
      </c>
      <c r="C147" s="27" t="s">
        <v>276</v>
      </c>
      <c r="D147" s="27">
        <v>0</v>
      </c>
      <c r="E147" s="27">
        <v>40</v>
      </c>
      <c r="F147" s="150">
        <f t="shared" si="6"/>
        <v>0</v>
      </c>
      <c r="G147" s="27">
        <v>1</v>
      </c>
      <c r="H147" s="8"/>
    </row>
    <row r="148" spans="1:8">
      <c r="A148" s="7"/>
      <c r="B148" s="27">
        <f t="shared" si="7"/>
        <v>35</v>
      </c>
      <c r="C148" s="27" t="s">
        <v>267</v>
      </c>
      <c r="D148" s="27">
        <v>0</v>
      </c>
      <c r="E148" s="27">
        <v>40</v>
      </c>
      <c r="F148" s="150">
        <f t="shared" si="6"/>
        <v>0</v>
      </c>
      <c r="G148" s="27">
        <v>1</v>
      </c>
      <c r="H148" s="8"/>
    </row>
    <row r="149" spans="1:8">
      <c r="A149" s="7"/>
      <c r="B149" s="27">
        <f t="shared" si="7"/>
        <v>36</v>
      </c>
      <c r="C149" s="27" t="s">
        <v>567</v>
      </c>
      <c r="D149" s="27">
        <v>0</v>
      </c>
      <c r="E149" s="27">
        <v>45</v>
      </c>
      <c r="F149" s="150">
        <f t="shared" si="6"/>
        <v>0</v>
      </c>
      <c r="G149" s="27">
        <v>1</v>
      </c>
      <c r="H149" s="8"/>
    </row>
    <row r="150" spans="1:8">
      <c r="A150" s="7"/>
      <c r="B150" s="27">
        <f t="shared" si="7"/>
        <v>37</v>
      </c>
      <c r="C150" s="27" t="s">
        <v>278</v>
      </c>
      <c r="D150" s="27">
        <v>0</v>
      </c>
      <c r="E150" s="27">
        <v>40</v>
      </c>
      <c r="F150" s="150">
        <f t="shared" si="6"/>
        <v>0</v>
      </c>
      <c r="G150" s="27">
        <v>1</v>
      </c>
      <c r="H150" s="8"/>
    </row>
    <row r="151" spans="1:8">
      <c r="A151" s="7"/>
      <c r="B151" s="27">
        <f t="shared" si="7"/>
        <v>38</v>
      </c>
      <c r="C151" s="27" t="s">
        <v>568</v>
      </c>
      <c r="D151" s="27">
        <v>0</v>
      </c>
      <c r="E151" s="27">
        <v>40</v>
      </c>
      <c r="F151" s="150">
        <f t="shared" si="6"/>
        <v>0</v>
      </c>
      <c r="G151" s="27">
        <v>1</v>
      </c>
      <c r="H151" s="8"/>
    </row>
    <row r="152" spans="1:8">
      <c r="A152" s="7"/>
      <c r="B152" s="27">
        <f t="shared" si="7"/>
        <v>39</v>
      </c>
      <c r="C152" s="27" t="s">
        <v>569</v>
      </c>
      <c r="D152" s="27">
        <v>0</v>
      </c>
      <c r="E152" s="27">
        <v>41</v>
      </c>
      <c r="F152" s="150">
        <f t="shared" si="6"/>
        <v>0</v>
      </c>
      <c r="G152" s="27">
        <v>1</v>
      </c>
      <c r="H152" s="8"/>
    </row>
    <row r="153" spans="1:8">
      <c r="A153" s="7"/>
      <c r="B153" s="27">
        <f t="shared" si="7"/>
        <v>40</v>
      </c>
      <c r="C153" s="27" t="s">
        <v>570</v>
      </c>
      <c r="D153" s="27">
        <v>0</v>
      </c>
      <c r="E153" s="27">
        <v>41</v>
      </c>
      <c r="F153" s="150">
        <f t="shared" si="6"/>
        <v>0</v>
      </c>
      <c r="G153" s="27">
        <v>1</v>
      </c>
      <c r="H153" s="8"/>
    </row>
    <row r="154" spans="1:8">
      <c r="A154" s="7"/>
      <c r="B154" s="27">
        <v>41</v>
      </c>
      <c r="C154" s="27" t="s">
        <v>571</v>
      </c>
      <c r="D154" s="27">
        <v>0</v>
      </c>
      <c r="E154" s="27">
        <v>40</v>
      </c>
      <c r="F154" s="150">
        <f t="shared" si="6"/>
        <v>0</v>
      </c>
      <c r="G154" s="27">
        <v>1</v>
      </c>
      <c r="H154" s="8"/>
    </row>
    <row r="155" spans="1:8">
      <c r="A155" s="7" t="s">
        <v>6</v>
      </c>
      <c r="B155" s="7">
        <v>1</v>
      </c>
      <c r="C155" s="30" t="s">
        <v>572</v>
      </c>
      <c r="D155" s="7">
        <v>0</v>
      </c>
      <c r="E155" s="7">
        <v>50</v>
      </c>
      <c r="F155" s="151">
        <f t="shared" si="6"/>
        <v>0</v>
      </c>
      <c r="G155" s="8">
        <f>RANK(F155,$F$155:$F$197,1)</f>
        <v>1</v>
      </c>
      <c r="H155" s="8"/>
    </row>
    <row r="156" spans="1:8">
      <c r="A156" s="7"/>
      <c r="B156" s="7">
        <v>2</v>
      </c>
      <c r="C156" s="30" t="s">
        <v>573</v>
      </c>
      <c r="D156" s="7">
        <v>0</v>
      </c>
      <c r="E156" s="7">
        <v>50</v>
      </c>
      <c r="F156" s="151">
        <f t="shared" si="6"/>
        <v>0</v>
      </c>
      <c r="G156" s="8">
        <f t="shared" ref="G156:G197" si="8">RANK(F156,$F$155:$F$197,1)</f>
        <v>1</v>
      </c>
      <c r="H156" s="8"/>
    </row>
    <row r="157" spans="1:8">
      <c r="A157" s="7"/>
      <c r="B157" s="7">
        <v>3</v>
      </c>
      <c r="C157" s="30" t="s">
        <v>574</v>
      </c>
      <c r="D157" s="7">
        <v>0</v>
      </c>
      <c r="E157" s="7">
        <v>49</v>
      </c>
      <c r="F157" s="151">
        <f t="shared" si="6"/>
        <v>0</v>
      </c>
      <c r="G157" s="8">
        <f t="shared" si="8"/>
        <v>1</v>
      </c>
      <c r="H157" s="8"/>
    </row>
    <row r="158" spans="1:8">
      <c r="A158" s="7"/>
      <c r="B158" s="7">
        <v>4</v>
      </c>
      <c r="C158" s="30" t="s">
        <v>575</v>
      </c>
      <c r="D158" s="7">
        <v>0</v>
      </c>
      <c r="E158" s="7">
        <v>49</v>
      </c>
      <c r="F158" s="151">
        <f t="shared" si="6"/>
        <v>0</v>
      </c>
      <c r="G158" s="8">
        <f t="shared" si="8"/>
        <v>1</v>
      </c>
      <c r="H158" s="8"/>
    </row>
    <row r="159" spans="1:8">
      <c r="A159" s="7"/>
      <c r="B159" s="7">
        <v>5</v>
      </c>
      <c r="C159" s="30" t="s">
        <v>576</v>
      </c>
      <c r="D159" s="7">
        <v>0</v>
      </c>
      <c r="E159" s="7">
        <v>49</v>
      </c>
      <c r="F159" s="151">
        <f t="shared" si="6"/>
        <v>0</v>
      </c>
      <c r="G159" s="8">
        <f t="shared" si="8"/>
        <v>1</v>
      </c>
      <c r="H159" s="8"/>
    </row>
    <row r="160" spans="1:8">
      <c r="A160" s="7"/>
      <c r="B160" s="7">
        <v>6</v>
      </c>
      <c r="C160" s="30" t="s">
        <v>577</v>
      </c>
      <c r="D160" s="7">
        <v>0</v>
      </c>
      <c r="E160" s="7">
        <v>33</v>
      </c>
      <c r="F160" s="151">
        <f t="shared" si="6"/>
        <v>0</v>
      </c>
      <c r="G160" s="8">
        <f t="shared" si="8"/>
        <v>1</v>
      </c>
      <c r="H160" s="8"/>
    </row>
    <row r="161" spans="1:8">
      <c r="A161" s="7"/>
      <c r="B161" s="7">
        <v>7</v>
      </c>
      <c r="C161" s="30" t="s">
        <v>578</v>
      </c>
      <c r="D161" s="7">
        <v>0</v>
      </c>
      <c r="E161" s="7">
        <v>35</v>
      </c>
      <c r="F161" s="151">
        <f t="shared" si="6"/>
        <v>0</v>
      </c>
      <c r="G161" s="8">
        <f t="shared" si="8"/>
        <v>1</v>
      </c>
      <c r="H161" s="8"/>
    </row>
    <row r="162" spans="1:8">
      <c r="A162" s="7"/>
      <c r="B162" s="7">
        <v>8</v>
      </c>
      <c r="C162" s="30" t="s">
        <v>579</v>
      </c>
      <c r="D162" s="7">
        <v>0</v>
      </c>
      <c r="E162" s="7">
        <v>30</v>
      </c>
      <c r="F162" s="151">
        <f t="shared" si="6"/>
        <v>0</v>
      </c>
      <c r="G162" s="8">
        <f t="shared" si="8"/>
        <v>1</v>
      </c>
      <c r="H162" s="8"/>
    </row>
    <row r="163" spans="1:8">
      <c r="A163" s="7"/>
      <c r="B163" s="7">
        <v>9</v>
      </c>
      <c r="C163" s="30" t="s">
        <v>580</v>
      </c>
      <c r="D163" s="7">
        <v>0</v>
      </c>
      <c r="E163" s="7">
        <v>39</v>
      </c>
      <c r="F163" s="151">
        <f t="shared" si="6"/>
        <v>0</v>
      </c>
      <c r="G163" s="8">
        <f t="shared" si="8"/>
        <v>1</v>
      </c>
      <c r="H163" s="8"/>
    </row>
    <row r="164" spans="1:8">
      <c r="A164" s="7"/>
      <c r="B164" s="7">
        <v>10</v>
      </c>
      <c r="C164" s="30" t="s">
        <v>581</v>
      </c>
      <c r="D164" s="7">
        <v>0</v>
      </c>
      <c r="E164" s="7">
        <v>27</v>
      </c>
      <c r="F164" s="151">
        <f t="shared" si="6"/>
        <v>0</v>
      </c>
      <c r="G164" s="8">
        <f t="shared" si="8"/>
        <v>1</v>
      </c>
      <c r="H164" s="8"/>
    </row>
    <row r="165" spans="1:8">
      <c r="A165" s="7"/>
      <c r="B165" s="7">
        <v>11</v>
      </c>
      <c r="C165" s="30" t="s">
        <v>582</v>
      </c>
      <c r="D165" s="7">
        <v>0</v>
      </c>
      <c r="E165" s="7">
        <v>34</v>
      </c>
      <c r="F165" s="151">
        <f t="shared" si="6"/>
        <v>0</v>
      </c>
      <c r="G165" s="8">
        <f t="shared" si="8"/>
        <v>1</v>
      </c>
      <c r="H165" s="8"/>
    </row>
    <row r="166" spans="1:8">
      <c r="A166" s="7"/>
      <c r="B166" s="7">
        <v>12</v>
      </c>
      <c r="C166" s="30" t="s">
        <v>284</v>
      </c>
      <c r="D166" s="7">
        <v>0</v>
      </c>
      <c r="E166" s="7">
        <v>34</v>
      </c>
      <c r="F166" s="151">
        <f t="shared" si="6"/>
        <v>0</v>
      </c>
      <c r="G166" s="8">
        <f t="shared" si="8"/>
        <v>1</v>
      </c>
      <c r="H166" s="8"/>
    </row>
    <row r="167" spans="1:8">
      <c r="A167" s="7"/>
      <c r="B167" s="7">
        <v>13</v>
      </c>
      <c r="C167" s="30" t="s">
        <v>290</v>
      </c>
      <c r="D167" s="7">
        <v>0</v>
      </c>
      <c r="E167" s="7">
        <v>34</v>
      </c>
      <c r="F167" s="151">
        <f t="shared" si="6"/>
        <v>0</v>
      </c>
      <c r="G167" s="8">
        <f t="shared" si="8"/>
        <v>1</v>
      </c>
      <c r="H167" s="8"/>
    </row>
    <row r="168" spans="1:8">
      <c r="A168" s="7"/>
      <c r="B168" s="7">
        <v>14</v>
      </c>
      <c r="C168" s="30" t="s">
        <v>583</v>
      </c>
      <c r="D168" s="7">
        <v>0</v>
      </c>
      <c r="E168" s="7">
        <v>33</v>
      </c>
      <c r="F168" s="151">
        <f t="shared" si="6"/>
        <v>0</v>
      </c>
      <c r="G168" s="8">
        <f t="shared" si="8"/>
        <v>1</v>
      </c>
      <c r="H168" s="8"/>
    </row>
    <row r="169" spans="1:8">
      <c r="A169" s="7"/>
      <c r="B169" s="7">
        <v>15</v>
      </c>
      <c r="C169" s="30" t="s">
        <v>584</v>
      </c>
      <c r="D169" s="7">
        <v>0</v>
      </c>
      <c r="E169" s="7">
        <v>45</v>
      </c>
      <c r="F169" s="151">
        <f t="shared" si="6"/>
        <v>0</v>
      </c>
      <c r="G169" s="8">
        <f t="shared" si="8"/>
        <v>1</v>
      </c>
      <c r="H169" s="8"/>
    </row>
    <row r="170" spans="1:8">
      <c r="A170" s="7"/>
      <c r="B170" s="7">
        <v>16</v>
      </c>
      <c r="C170" s="30" t="s">
        <v>585</v>
      </c>
      <c r="D170" s="7">
        <v>0</v>
      </c>
      <c r="E170" s="7">
        <v>45</v>
      </c>
      <c r="F170" s="151">
        <f t="shared" si="6"/>
        <v>0</v>
      </c>
      <c r="G170" s="8">
        <f t="shared" si="8"/>
        <v>1</v>
      </c>
      <c r="H170" s="8"/>
    </row>
    <row r="171" spans="1:8">
      <c r="A171" s="7"/>
      <c r="B171" s="7">
        <v>17</v>
      </c>
      <c r="C171" s="30" t="s">
        <v>586</v>
      </c>
      <c r="D171" s="7">
        <v>0</v>
      </c>
      <c r="E171" s="7">
        <v>35</v>
      </c>
      <c r="F171" s="151">
        <f t="shared" si="6"/>
        <v>0</v>
      </c>
      <c r="G171" s="8">
        <f t="shared" si="8"/>
        <v>1</v>
      </c>
      <c r="H171" s="8"/>
    </row>
    <row r="172" spans="1:8">
      <c r="A172" s="7"/>
      <c r="B172" s="7">
        <v>18</v>
      </c>
      <c r="C172" s="30" t="s">
        <v>587</v>
      </c>
      <c r="D172" s="7">
        <v>0</v>
      </c>
      <c r="E172" s="7">
        <v>35</v>
      </c>
      <c r="F172" s="151">
        <f t="shared" si="6"/>
        <v>0</v>
      </c>
      <c r="G172" s="8">
        <f t="shared" si="8"/>
        <v>1</v>
      </c>
      <c r="H172" s="8"/>
    </row>
    <row r="173" spans="1:8">
      <c r="A173" s="7"/>
      <c r="B173" s="7">
        <v>19</v>
      </c>
      <c r="C173" s="30" t="s">
        <v>300</v>
      </c>
      <c r="D173" s="7">
        <v>0</v>
      </c>
      <c r="E173" s="7">
        <v>35</v>
      </c>
      <c r="F173" s="151">
        <f t="shared" si="6"/>
        <v>0</v>
      </c>
      <c r="G173" s="8">
        <f t="shared" si="8"/>
        <v>1</v>
      </c>
      <c r="H173" s="8"/>
    </row>
    <row r="174" spans="1:8">
      <c r="A174" s="7"/>
      <c r="B174" s="7">
        <v>20</v>
      </c>
      <c r="C174" s="30" t="s">
        <v>304</v>
      </c>
      <c r="D174" s="7">
        <v>0</v>
      </c>
      <c r="E174" s="7">
        <v>30</v>
      </c>
      <c r="F174" s="151">
        <f t="shared" si="6"/>
        <v>0</v>
      </c>
      <c r="G174" s="8">
        <f t="shared" si="8"/>
        <v>1</v>
      </c>
      <c r="H174" s="8"/>
    </row>
    <row r="175" spans="1:8">
      <c r="A175" s="7"/>
      <c r="B175" s="7">
        <v>21</v>
      </c>
      <c r="C175" s="30" t="s">
        <v>588</v>
      </c>
      <c r="D175" s="7">
        <v>0</v>
      </c>
      <c r="E175" s="7">
        <v>30</v>
      </c>
      <c r="F175" s="151">
        <f t="shared" si="6"/>
        <v>0</v>
      </c>
      <c r="G175" s="8">
        <f t="shared" si="8"/>
        <v>1</v>
      </c>
      <c r="H175" s="8"/>
    </row>
    <row r="176" spans="1:8">
      <c r="A176" s="7"/>
      <c r="B176" s="7">
        <v>22</v>
      </c>
      <c r="C176" s="30" t="s">
        <v>316</v>
      </c>
      <c r="D176" s="7">
        <v>0</v>
      </c>
      <c r="E176" s="7">
        <v>30</v>
      </c>
      <c r="F176" s="151">
        <f t="shared" si="6"/>
        <v>0</v>
      </c>
      <c r="G176" s="8">
        <f t="shared" si="8"/>
        <v>1</v>
      </c>
      <c r="H176" s="8"/>
    </row>
    <row r="177" spans="1:8">
      <c r="A177" s="7"/>
      <c r="B177" s="7">
        <v>23</v>
      </c>
      <c r="C177" s="30" t="s">
        <v>318</v>
      </c>
      <c r="D177" s="7">
        <v>0</v>
      </c>
      <c r="E177" s="7">
        <v>30</v>
      </c>
      <c r="F177" s="151">
        <f t="shared" si="6"/>
        <v>0</v>
      </c>
      <c r="G177" s="8">
        <f t="shared" si="8"/>
        <v>1</v>
      </c>
      <c r="H177" s="8"/>
    </row>
    <row r="178" spans="1:8">
      <c r="A178" s="7"/>
      <c r="B178" s="7">
        <v>24</v>
      </c>
      <c r="C178" s="30" t="s">
        <v>324</v>
      </c>
      <c r="D178" s="7">
        <v>0</v>
      </c>
      <c r="E178" s="7">
        <v>30</v>
      </c>
      <c r="F178" s="151">
        <f t="shared" ref="F178:F222" si="9">D178/E178</f>
        <v>0</v>
      </c>
      <c r="G178" s="8">
        <f t="shared" si="8"/>
        <v>1</v>
      </c>
      <c r="H178" s="8"/>
    </row>
    <row r="179" spans="1:8">
      <c r="A179" s="7"/>
      <c r="B179" s="7">
        <v>25</v>
      </c>
      <c r="C179" s="30" t="s">
        <v>335</v>
      </c>
      <c r="D179" s="7">
        <v>1</v>
      </c>
      <c r="E179" s="7">
        <v>30</v>
      </c>
      <c r="F179" s="151">
        <f t="shared" si="9"/>
        <v>0.0333333333333333</v>
      </c>
      <c r="G179" s="8">
        <f t="shared" si="8"/>
        <v>42</v>
      </c>
      <c r="H179" s="8"/>
    </row>
    <row r="180" spans="1:8">
      <c r="A180" s="7"/>
      <c r="B180" s="7">
        <v>26</v>
      </c>
      <c r="C180" s="30" t="s">
        <v>589</v>
      </c>
      <c r="D180" s="7">
        <v>0</v>
      </c>
      <c r="E180" s="7">
        <v>30</v>
      </c>
      <c r="F180" s="151">
        <f t="shared" si="9"/>
        <v>0</v>
      </c>
      <c r="G180" s="8">
        <f t="shared" si="8"/>
        <v>1</v>
      </c>
      <c r="H180" s="8"/>
    </row>
    <row r="181" spans="1:8">
      <c r="A181" s="7"/>
      <c r="B181" s="7">
        <v>27</v>
      </c>
      <c r="C181" s="30" t="s">
        <v>590</v>
      </c>
      <c r="D181" s="7">
        <v>0</v>
      </c>
      <c r="E181" s="7">
        <v>30</v>
      </c>
      <c r="F181" s="151">
        <f t="shared" si="9"/>
        <v>0</v>
      </c>
      <c r="G181" s="8">
        <f t="shared" si="8"/>
        <v>1</v>
      </c>
      <c r="H181" s="8"/>
    </row>
    <row r="182" spans="1:8">
      <c r="A182" s="7"/>
      <c r="B182" s="7">
        <v>28</v>
      </c>
      <c r="C182" s="7" t="s">
        <v>591</v>
      </c>
      <c r="D182" s="7">
        <v>0</v>
      </c>
      <c r="E182" s="7">
        <v>42</v>
      </c>
      <c r="F182" s="151">
        <f t="shared" si="9"/>
        <v>0</v>
      </c>
      <c r="G182" s="8">
        <f t="shared" si="8"/>
        <v>1</v>
      </c>
      <c r="H182" s="8"/>
    </row>
    <row r="183" spans="1:8">
      <c r="A183" s="7"/>
      <c r="B183" s="7">
        <v>29</v>
      </c>
      <c r="C183" s="30" t="s">
        <v>592</v>
      </c>
      <c r="D183" s="7">
        <v>0</v>
      </c>
      <c r="E183" s="7">
        <v>42</v>
      </c>
      <c r="F183" s="151">
        <f t="shared" si="9"/>
        <v>0</v>
      </c>
      <c r="G183" s="8">
        <f t="shared" si="8"/>
        <v>1</v>
      </c>
      <c r="H183" s="8"/>
    </row>
    <row r="184" spans="1:8">
      <c r="A184" s="7"/>
      <c r="B184" s="7">
        <v>30</v>
      </c>
      <c r="C184" s="30" t="s">
        <v>341</v>
      </c>
      <c r="D184" s="7">
        <v>0</v>
      </c>
      <c r="E184" s="7">
        <v>30</v>
      </c>
      <c r="F184" s="151">
        <f t="shared" si="9"/>
        <v>0</v>
      </c>
      <c r="G184" s="8">
        <f t="shared" si="8"/>
        <v>1</v>
      </c>
      <c r="H184" s="8"/>
    </row>
    <row r="185" spans="1:8">
      <c r="A185" s="7"/>
      <c r="B185" s="7">
        <v>31</v>
      </c>
      <c r="C185" s="30" t="s">
        <v>344</v>
      </c>
      <c r="D185" s="7">
        <v>0</v>
      </c>
      <c r="E185" s="7">
        <v>30</v>
      </c>
      <c r="F185" s="151">
        <f t="shared" si="9"/>
        <v>0</v>
      </c>
      <c r="G185" s="8">
        <f t="shared" si="8"/>
        <v>1</v>
      </c>
      <c r="H185" s="8"/>
    </row>
    <row r="186" spans="1:8">
      <c r="A186" s="7"/>
      <c r="B186" s="7">
        <v>32</v>
      </c>
      <c r="C186" s="7" t="s">
        <v>347</v>
      </c>
      <c r="D186" s="7">
        <v>0</v>
      </c>
      <c r="E186" s="7">
        <v>28</v>
      </c>
      <c r="F186" s="151">
        <f t="shared" si="9"/>
        <v>0</v>
      </c>
      <c r="G186" s="8">
        <f t="shared" si="8"/>
        <v>1</v>
      </c>
      <c r="H186" s="8"/>
    </row>
    <row r="187" spans="1:8">
      <c r="A187" s="7"/>
      <c r="B187" s="7">
        <v>33</v>
      </c>
      <c r="C187" s="7" t="s">
        <v>350</v>
      </c>
      <c r="D187" s="7">
        <v>0</v>
      </c>
      <c r="E187" s="7">
        <v>32</v>
      </c>
      <c r="F187" s="151">
        <f t="shared" si="9"/>
        <v>0</v>
      </c>
      <c r="G187" s="8">
        <f t="shared" si="8"/>
        <v>1</v>
      </c>
      <c r="H187" s="8"/>
    </row>
    <row r="188" spans="1:8">
      <c r="A188" s="7"/>
      <c r="B188" s="7">
        <v>34</v>
      </c>
      <c r="C188" s="7" t="s">
        <v>369</v>
      </c>
      <c r="D188" s="7">
        <v>0</v>
      </c>
      <c r="E188" s="7">
        <v>32</v>
      </c>
      <c r="F188" s="151">
        <f t="shared" si="9"/>
        <v>0</v>
      </c>
      <c r="G188" s="8">
        <f t="shared" si="8"/>
        <v>1</v>
      </c>
      <c r="H188" s="8"/>
    </row>
    <row r="189" spans="1:8">
      <c r="A189" s="7"/>
      <c r="B189" s="7">
        <v>35</v>
      </c>
      <c r="C189" s="7" t="s">
        <v>376</v>
      </c>
      <c r="D189" s="7">
        <v>0</v>
      </c>
      <c r="E189" s="7">
        <v>32</v>
      </c>
      <c r="F189" s="151">
        <f t="shared" si="9"/>
        <v>0</v>
      </c>
      <c r="G189" s="8">
        <f t="shared" si="8"/>
        <v>1</v>
      </c>
      <c r="H189" s="8"/>
    </row>
    <row r="190" spans="1:8">
      <c r="A190" s="7"/>
      <c r="B190" s="7">
        <v>36</v>
      </c>
      <c r="C190" s="7" t="s">
        <v>379</v>
      </c>
      <c r="D190" s="7">
        <v>0</v>
      </c>
      <c r="E190" s="7">
        <v>38</v>
      </c>
      <c r="F190" s="151">
        <f t="shared" si="9"/>
        <v>0</v>
      </c>
      <c r="G190" s="8">
        <f t="shared" si="8"/>
        <v>1</v>
      </c>
      <c r="H190" s="8"/>
    </row>
    <row r="191" spans="1:8">
      <c r="A191" s="7"/>
      <c r="B191" s="7">
        <v>37</v>
      </c>
      <c r="C191" s="7" t="s">
        <v>383</v>
      </c>
      <c r="D191" s="7">
        <v>0</v>
      </c>
      <c r="E191" s="7">
        <v>37</v>
      </c>
      <c r="F191" s="151">
        <f t="shared" si="9"/>
        <v>0</v>
      </c>
      <c r="G191" s="8">
        <f t="shared" si="8"/>
        <v>1</v>
      </c>
      <c r="H191" s="8"/>
    </row>
    <row r="192" spans="1:8">
      <c r="A192" s="7"/>
      <c r="B192" s="7">
        <v>38</v>
      </c>
      <c r="C192" s="7" t="s">
        <v>593</v>
      </c>
      <c r="D192" s="7">
        <v>0</v>
      </c>
      <c r="E192" s="7">
        <v>30</v>
      </c>
      <c r="F192" s="151">
        <f t="shared" si="9"/>
        <v>0</v>
      </c>
      <c r="G192" s="8">
        <f t="shared" si="8"/>
        <v>1</v>
      </c>
      <c r="H192" s="8"/>
    </row>
    <row r="193" spans="1:8">
      <c r="A193" s="7"/>
      <c r="B193" s="7">
        <v>39</v>
      </c>
      <c r="C193" s="7" t="s">
        <v>594</v>
      </c>
      <c r="D193" s="7">
        <v>0</v>
      </c>
      <c r="E193" s="7">
        <v>30</v>
      </c>
      <c r="F193" s="151">
        <f t="shared" si="9"/>
        <v>0</v>
      </c>
      <c r="G193" s="8">
        <f t="shared" si="8"/>
        <v>1</v>
      </c>
      <c r="H193" s="8"/>
    </row>
    <row r="194" spans="1:8">
      <c r="A194" s="7"/>
      <c r="B194" s="7">
        <v>40</v>
      </c>
      <c r="C194" s="7" t="s">
        <v>387</v>
      </c>
      <c r="D194" s="7">
        <v>0</v>
      </c>
      <c r="E194" s="7">
        <v>30</v>
      </c>
      <c r="F194" s="151">
        <f t="shared" si="9"/>
        <v>0</v>
      </c>
      <c r="G194" s="8">
        <f t="shared" si="8"/>
        <v>1</v>
      </c>
      <c r="H194" s="8"/>
    </row>
    <row r="195" spans="1:8">
      <c r="A195" s="7"/>
      <c r="B195" s="7">
        <v>41</v>
      </c>
      <c r="C195" s="7" t="s">
        <v>400</v>
      </c>
      <c r="D195" s="7">
        <v>0</v>
      </c>
      <c r="E195" s="7">
        <v>45</v>
      </c>
      <c r="F195" s="151">
        <f t="shared" si="9"/>
        <v>0</v>
      </c>
      <c r="G195" s="8">
        <f t="shared" si="8"/>
        <v>1</v>
      </c>
      <c r="H195" s="8"/>
    </row>
    <row r="196" spans="1:8">
      <c r="A196" s="7"/>
      <c r="B196" s="7">
        <v>42</v>
      </c>
      <c r="C196" s="7" t="s">
        <v>595</v>
      </c>
      <c r="D196" s="7">
        <v>8</v>
      </c>
      <c r="E196" s="7">
        <v>35</v>
      </c>
      <c r="F196" s="151">
        <f t="shared" si="9"/>
        <v>0.228571428571429</v>
      </c>
      <c r="G196" s="8">
        <f t="shared" si="8"/>
        <v>43</v>
      </c>
      <c r="H196" s="8"/>
    </row>
    <row r="197" spans="1:8">
      <c r="A197" s="7"/>
      <c r="B197" s="7">
        <v>43</v>
      </c>
      <c r="C197" s="7" t="s">
        <v>596</v>
      </c>
      <c r="D197" s="7">
        <v>0</v>
      </c>
      <c r="E197" s="7">
        <v>35</v>
      </c>
      <c r="F197" s="151">
        <f t="shared" si="9"/>
        <v>0</v>
      </c>
      <c r="G197" s="8">
        <f t="shared" si="8"/>
        <v>1</v>
      </c>
      <c r="H197" s="8"/>
    </row>
    <row r="198" spans="1:8">
      <c r="A198" s="7" t="s">
        <v>7</v>
      </c>
      <c r="B198" s="7">
        <v>1</v>
      </c>
      <c r="C198" s="30" t="s">
        <v>597</v>
      </c>
      <c r="D198" s="7">
        <v>0</v>
      </c>
      <c r="E198" s="30">
        <v>40</v>
      </c>
      <c r="F198" s="151">
        <f t="shared" si="9"/>
        <v>0</v>
      </c>
      <c r="G198" s="8">
        <f>RANK(F198,$F$198:$F$220,1)</f>
        <v>1</v>
      </c>
      <c r="H198" s="8"/>
    </row>
    <row r="199" spans="1:8">
      <c r="A199" s="7"/>
      <c r="B199" s="7">
        <v>2</v>
      </c>
      <c r="C199" s="30" t="s">
        <v>598</v>
      </c>
      <c r="D199" s="7">
        <v>0</v>
      </c>
      <c r="E199" s="30">
        <v>41</v>
      </c>
      <c r="F199" s="151">
        <f t="shared" si="9"/>
        <v>0</v>
      </c>
      <c r="G199" s="8">
        <f t="shared" ref="G199:G220" si="10">RANK(F199,$F$198:$F$220,1)</f>
        <v>1</v>
      </c>
      <c r="H199" s="8"/>
    </row>
    <row r="200" spans="1:8">
      <c r="A200" s="7"/>
      <c r="B200" s="7">
        <v>3</v>
      </c>
      <c r="C200" s="30" t="s">
        <v>599</v>
      </c>
      <c r="D200" s="7">
        <v>0</v>
      </c>
      <c r="E200" s="30">
        <v>41</v>
      </c>
      <c r="F200" s="151">
        <f t="shared" si="9"/>
        <v>0</v>
      </c>
      <c r="G200" s="8">
        <f t="shared" si="10"/>
        <v>1</v>
      </c>
      <c r="H200" s="8"/>
    </row>
    <row r="201" spans="1:8">
      <c r="A201" s="7"/>
      <c r="B201" s="7">
        <v>4</v>
      </c>
      <c r="C201" s="30" t="s">
        <v>600</v>
      </c>
      <c r="D201" s="7">
        <v>0</v>
      </c>
      <c r="E201" s="30">
        <v>39</v>
      </c>
      <c r="F201" s="151">
        <f t="shared" si="9"/>
        <v>0</v>
      </c>
      <c r="G201" s="8">
        <f t="shared" si="10"/>
        <v>1</v>
      </c>
      <c r="H201" s="8"/>
    </row>
    <row r="202" spans="1:8">
      <c r="A202" s="7"/>
      <c r="B202" s="7">
        <v>5</v>
      </c>
      <c r="C202" s="30" t="s">
        <v>601</v>
      </c>
      <c r="D202" s="7">
        <v>0</v>
      </c>
      <c r="E202" s="30">
        <v>36</v>
      </c>
      <c r="F202" s="151">
        <f t="shared" si="9"/>
        <v>0</v>
      </c>
      <c r="G202" s="8">
        <f t="shared" si="10"/>
        <v>1</v>
      </c>
      <c r="H202" s="8"/>
    </row>
    <row r="203" spans="1:8">
      <c r="A203" s="7"/>
      <c r="B203" s="7">
        <v>6</v>
      </c>
      <c r="C203" s="30" t="s">
        <v>602</v>
      </c>
      <c r="D203" s="7">
        <v>0</v>
      </c>
      <c r="E203" s="30">
        <v>36</v>
      </c>
      <c r="F203" s="151">
        <f t="shared" si="9"/>
        <v>0</v>
      </c>
      <c r="G203" s="8">
        <f t="shared" si="10"/>
        <v>1</v>
      </c>
      <c r="H203" s="8"/>
    </row>
    <row r="204" spans="1:8">
      <c r="A204" s="7"/>
      <c r="B204" s="7">
        <v>7</v>
      </c>
      <c r="C204" s="30" t="s">
        <v>603</v>
      </c>
      <c r="D204" s="7">
        <v>0</v>
      </c>
      <c r="E204" s="30">
        <v>36</v>
      </c>
      <c r="F204" s="151">
        <f t="shared" si="9"/>
        <v>0</v>
      </c>
      <c r="G204" s="8">
        <f t="shared" si="10"/>
        <v>1</v>
      </c>
      <c r="H204" s="8"/>
    </row>
    <row r="205" spans="1:8">
      <c r="A205" s="7"/>
      <c r="B205" s="7">
        <v>8</v>
      </c>
      <c r="C205" s="30" t="s">
        <v>604</v>
      </c>
      <c r="D205" s="7">
        <v>0</v>
      </c>
      <c r="E205" s="30">
        <v>36</v>
      </c>
      <c r="F205" s="151">
        <f t="shared" si="9"/>
        <v>0</v>
      </c>
      <c r="G205" s="8">
        <f t="shared" si="10"/>
        <v>1</v>
      </c>
      <c r="H205" s="8"/>
    </row>
    <row r="206" spans="1:8">
      <c r="A206" s="7"/>
      <c r="B206" s="7">
        <v>9</v>
      </c>
      <c r="C206" s="30" t="s">
        <v>605</v>
      </c>
      <c r="D206" s="7">
        <v>0</v>
      </c>
      <c r="E206" s="30">
        <v>35</v>
      </c>
      <c r="F206" s="151">
        <f t="shared" si="9"/>
        <v>0</v>
      </c>
      <c r="G206" s="8">
        <f t="shared" si="10"/>
        <v>1</v>
      </c>
      <c r="H206" s="8"/>
    </row>
    <row r="207" spans="1:8">
      <c r="A207" s="7"/>
      <c r="B207" s="7">
        <v>10</v>
      </c>
      <c r="C207" s="30" t="s">
        <v>606</v>
      </c>
      <c r="D207" s="7">
        <v>0</v>
      </c>
      <c r="E207" s="30">
        <v>44</v>
      </c>
      <c r="F207" s="151">
        <f t="shared" si="9"/>
        <v>0</v>
      </c>
      <c r="G207" s="8">
        <f t="shared" si="10"/>
        <v>1</v>
      </c>
      <c r="H207" s="8"/>
    </row>
    <row r="208" spans="1:8">
      <c r="A208" s="7"/>
      <c r="B208" s="7">
        <v>11</v>
      </c>
      <c r="C208" s="30" t="s">
        <v>607</v>
      </c>
      <c r="D208" s="7">
        <v>0</v>
      </c>
      <c r="E208" s="30">
        <v>37</v>
      </c>
      <c r="F208" s="151">
        <f t="shared" si="9"/>
        <v>0</v>
      </c>
      <c r="G208" s="8">
        <f t="shared" si="10"/>
        <v>1</v>
      </c>
      <c r="H208" s="8"/>
    </row>
    <row r="209" spans="1:8">
      <c r="A209" s="7"/>
      <c r="B209" s="7">
        <v>12</v>
      </c>
      <c r="C209" s="30" t="s">
        <v>608</v>
      </c>
      <c r="D209" s="30">
        <v>0</v>
      </c>
      <c r="E209" s="30">
        <v>34</v>
      </c>
      <c r="F209" s="151">
        <f t="shared" si="9"/>
        <v>0</v>
      </c>
      <c r="G209" s="8">
        <f t="shared" si="10"/>
        <v>1</v>
      </c>
      <c r="H209" s="8"/>
    </row>
    <row r="210" spans="1:8">
      <c r="A210" s="7"/>
      <c r="B210" s="7">
        <v>13</v>
      </c>
      <c r="C210" s="30" t="s">
        <v>407</v>
      </c>
      <c r="D210" s="30">
        <v>0</v>
      </c>
      <c r="E210" s="30">
        <v>33</v>
      </c>
      <c r="F210" s="151">
        <f t="shared" si="9"/>
        <v>0</v>
      </c>
      <c r="G210" s="8">
        <f t="shared" si="10"/>
        <v>1</v>
      </c>
      <c r="H210" s="8"/>
    </row>
    <row r="211" spans="1:8">
      <c r="A211" s="7"/>
      <c r="B211" s="7">
        <v>14</v>
      </c>
      <c r="C211" s="30" t="s">
        <v>609</v>
      </c>
      <c r="D211" s="30">
        <v>0</v>
      </c>
      <c r="E211" s="30">
        <v>32</v>
      </c>
      <c r="F211" s="151">
        <f t="shared" si="9"/>
        <v>0</v>
      </c>
      <c r="G211" s="8">
        <f t="shared" si="10"/>
        <v>1</v>
      </c>
      <c r="H211" s="8"/>
    </row>
    <row r="212" spans="1:8">
      <c r="A212" s="7"/>
      <c r="B212" s="7">
        <v>15</v>
      </c>
      <c r="C212" s="30" t="s">
        <v>610</v>
      </c>
      <c r="D212" s="30">
        <v>0</v>
      </c>
      <c r="E212" s="30">
        <v>33</v>
      </c>
      <c r="F212" s="151">
        <f t="shared" si="9"/>
        <v>0</v>
      </c>
      <c r="G212" s="8">
        <f t="shared" si="10"/>
        <v>1</v>
      </c>
      <c r="H212" s="8"/>
    </row>
    <row r="213" spans="1:8">
      <c r="A213" s="7"/>
      <c r="B213" s="7">
        <v>16</v>
      </c>
      <c r="C213" s="30" t="s">
        <v>411</v>
      </c>
      <c r="D213" s="30">
        <v>0</v>
      </c>
      <c r="E213" s="30">
        <v>34</v>
      </c>
      <c r="F213" s="151">
        <f t="shared" si="9"/>
        <v>0</v>
      </c>
      <c r="G213" s="8">
        <f t="shared" si="10"/>
        <v>1</v>
      </c>
      <c r="H213" s="8"/>
    </row>
    <row r="214" spans="1:8">
      <c r="A214" s="7"/>
      <c r="B214" s="7">
        <v>17</v>
      </c>
      <c r="C214" s="30" t="s">
        <v>611</v>
      </c>
      <c r="D214" s="30">
        <v>0</v>
      </c>
      <c r="E214" s="30">
        <v>31</v>
      </c>
      <c r="F214" s="151">
        <f t="shared" si="9"/>
        <v>0</v>
      </c>
      <c r="G214" s="8">
        <f t="shared" si="10"/>
        <v>1</v>
      </c>
      <c r="H214" s="8"/>
    </row>
    <row r="215" spans="1:8">
      <c r="A215" s="7"/>
      <c r="B215" s="7">
        <v>18</v>
      </c>
      <c r="C215" s="30" t="s">
        <v>612</v>
      </c>
      <c r="D215" s="30">
        <v>0</v>
      </c>
      <c r="E215" s="30">
        <v>34</v>
      </c>
      <c r="F215" s="151">
        <f t="shared" si="9"/>
        <v>0</v>
      </c>
      <c r="G215" s="8">
        <f t="shared" si="10"/>
        <v>1</v>
      </c>
      <c r="H215" s="8"/>
    </row>
    <row r="216" spans="1:8">
      <c r="A216" s="7"/>
      <c r="B216" s="7">
        <v>19</v>
      </c>
      <c r="C216" s="30" t="s">
        <v>613</v>
      </c>
      <c r="D216" s="30">
        <v>0</v>
      </c>
      <c r="E216" s="30">
        <v>33</v>
      </c>
      <c r="F216" s="151">
        <f t="shared" si="9"/>
        <v>0</v>
      </c>
      <c r="G216" s="8">
        <f t="shared" si="10"/>
        <v>1</v>
      </c>
      <c r="H216" s="8"/>
    </row>
    <row r="217" spans="1:8">
      <c r="A217" s="7"/>
      <c r="B217" s="7">
        <v>20</v>
      </c>
      <c r="C217" s="30" t="s">
        <v>614</v>
      </c>
      <c r="D217" s="30">
        <v>0</v>
      </c>
      <c r="E217" s="30">
        <v>33</v>
      </c>
      <c r="F217" s="151">
        <f t="shared" si="9"/>
        <v>0</v>
      </c>
      <c r="G217" s="8">
        <f t="shared" si="10"/>
        <v>1</v>
      </c>
      <c r="H217" s="8"/>
    </row>
    <row r="218" spans="1:8">
      <c r="A218" s="7"/>
      <c r="B218" s="7">
        <v>21</v>
      </c>
      <c r="C218" s="30" t="s">
        <v>615</v>
      </c>
      <c r="D218" s="30">
        <v>0</v>
      </c>
      <c r="E218" s="30">
        <v>33</v>
      </c>
      <c r="F218" s="151">
        <f t="shared" si="9"/>
        <v>0</v>
      </c>
      <c r="G218" s="8">
        <f t="shared" si="10"/>
        <v>1</v>
      </c>
      <c r="H218" s="8"/>
    </row>
    <row r="219" spans="1:8">
      <c r="A219" s="7"/>
      <c r="B219" s="7">
        <v>22</v>
      </c>
      <c r="C219" s="30" t="s">
        <v>616</v>
      </c>
      <c r="D219" s="30">
        <v>0</v>
      </c>
      <c r="E219" s="30">
        <v>32</v>
      </c>
      <c r="F219" s="151">
        <f t="shared" si="9"/>
        <v>0</v>
      </c>
      <c r="G219" s="8">
        <f t="shared" si="10"/>
        <v>1</v>
      </c>
      <c r="H219" s="8"/>
    </row>
    <row r="220" spans="1:8">
      <c r="A220" s="7"/>
      <c r="B220" s="7">
        <v>23</v>
      </c>
      <c r="C220" s="30" t="s">
        <v>416</v>
      </c>
      <c r="D220" s="30">
        <v>0</v>
      </c>
      <c r="E220" s="30">
        <v>35</v>
      </c>
      <c r="F220" s="151">
        <f t="shared" si="9"/>
        <v>0</v>
      </c>
      <c r="G220" s="8">
        <f t="shared" si="10"/>
        <v>1</v>
      </c>
      <c r="H220" s="8"/>
    </row>
    <row r="221" spans="1:8">
      <c r="A221" s="7" t="s">
        <v>8</v>
      </c>
      <c r="B221" s="7">
        <v>1</v>
      </c>
      <c r="C221" s="7" t="s">
        <v>419</v>
      </c>
      <c r="D221" s="7">
        <v>0</v>
      </c>
      <c r="E221" s="7">
        <v>46</v>
      </c>
      <c r="F221" s="150">
        <f>D223/E221</f>
        <v>0</v>
      </c>
      <c r="G221" s="8">
        <v>1</v>
      </c>
      <c r="H221" s="8"/>
    </row>
    <row r="222" spans="1:8">
      <c r="A222" s="7"/>
      <c r="B222" s="7">
        <v>2</v>
      </c>
      <c r="C222" s="7" t="s">
        <v>430</v>
      </c>
      <c r="D222" s="7">
        <v>0</v>
      </c>
      <c r="E222" s="7">
        <v>45</v>
      </c>
      <c r="F222" s="150">
        <f t="shared" si="9"/>
        <v>0</v>
      </c>
      <c r="G222" s="8">
        <v>1</v>
      </c>
      <c r="H222" s="8"/>
    </row>
    <row r="223" spans="1:8">
      <c r="A223" s="7"/>
      <c r="B223" s="7">
        <v>3</v>
      </c>
      <c r="C223" s="7" t="s">
        <v>436</v>
      </c>
      <c r="D223" s="7">
        <v>0</v>
      </c>
      <c r="E223" s="7">
        <v>44</v>
      </c>
      <c r="F223" s="150" t="e">
        <f>#REF!/E223</f>
        <v>#REF!</v>
      </c>
      <c r="G223" s="8">
        <v>1</v>
      </c>
      <c r="H223" s="8"/>
    </row>
  </sheetData>
  <sortState ref="B3:B29">
    <sortCondition ref="B3"/>
  </sortState>
  <mergeCells count="8">
    <mergeCell ref="A1:H1"/>
    <mergeCell ref="A3:A43"/>
    <mergeCell ref="A44:A85"/>
    <mergeCell ref="A86:A113"/>
    <mergeCell ref="A114:A154"/>
    <mergeCell ref="A155:A197"/>
    <mergeCell ref="A198:A220"/>
    <mergeCell ref="A221:A22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7"/>
  <sheetViews>
    <sheetView zoomScale="70" zoomScaleNormal="70" topLeftCell="A12" workbookViewId="0">
      <selection activeCell="P36" sqref="P36"/>
    </sheetView>
  </sheetViews>
  <sheetFormatPr defaultColWidth="8.62962962962963" defaultRowHeight="17.4"/>
  <cols>
    <col min="1" max="1" width="20.1296296296296" style="80" customWidth="1"/>
    <col min="2" max="2" width="8" style="81" customWidth="1"/>
    <col min="3" max="3" width="20.1296296296296" style="80" customWidth="1"/>
    <col min="4" max="5" width="7.87962962962963" style="80" customWidth="1"/>
    <col min="6" max="13" width="8" style="80" customWidth="1"/>
    <col min="14" max="14" width="9.62962962962963" style="82" customWidth="1"/>
    <col min="15" max="15" width="11" style="82" customWidth="1"/>
    <col min="16" max="16" width="9.75" style="81" customWidth="1"/>
    <col min="17" max="17" width="53.5" style="80" customWidth="1"/>
    <col min="18" max="18" width="86.75" style="80" customWidth="1"/>
    <col min="19" max="16384" width="8.62962962962963" style="80"/>
  </cols>
  <sheetData>
    <row r="1" ht="22.2" spans="1:20">
      <c r="A1" s="51" t="s">
        <v>650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</row>
    <row r="2" s="79" customFormat="1" ht="61.2" spans="1:20">
      <c r="A2" s="52" t="s">
        <v>22</v>
      </c>
      <c r="B2" s="83" t="s">
        <v>457</v>
      </c>
      <c r="C2" s="52" t="s">
        <v>23</v>
      </c>
      <c r="D2" s="84" t="s">
        <v>651</v>
      </c>
      <c r="E2" s="84" t="s">
        <v>652</v>
      </c>
      <c r="F2" s="84" t="s">
        <v>653</v>
      </c>
      <c r="G2" s="84" t="s">
        <v>654</v>
      </c>
      <c r="H2" s="84" t="s">
        <v>655</v>
      </c>
      <c r="I2" s="84" t="s">
        <v>656</v>
      </c>
      <c r="J2" s="84" t="s">
        <v>657</v>
      </c>
      <c r="K2" s="84" t="s">
        <v>658</v>
      </c>
      <c r="L2" s="84" t="s">
        <v>659</v>
      </c>
      <c r="M2" s="84" t="s">
        <v>660</v>
      </c>
      <c r="N2" s="85" t="s">
        <v>661</v>
      </c>
      <c r="O2" s="85" t="s">
        <v>662</v>
      </c>
      <c r="P2" s="86" t="s">
        <v>663</v>
      </c>
      <c r="Q2" s="52" t="s">
        <v>29</v>
      </c>
      <c r="R2" s="75" t="s">
        <v>664</v>
      </c>
    </row>
    <row r="3" spans="1:20">
      <c r="A3" s="87" t="s">
        <v>2</v>
      </c>
      <c r="B3" s="88">
        <v>1</v>
      </c>
      <c r="C3" s="57" t="s">
        <v>77</v>
      </c>
      <c r="D3" s="89" t="s">
        <v>665</v>
      </c>
      <c r="E3" s="89" t="s">
        <v>665</v>
      </c>
      <c r="F3" s="89" t="s">
        <v>665</v>
      </c>
      <c r="G3" s="89" t="s">
        <v>665</v>
      </c>
      <c r="H3" s="89" t="s">
        <v>665</v>
      </c>
      <c r="I3" s="89" t="s">
        <v>665</v>
      </c>
      <c r="J3" s="89" t="s">
        <v>665</v>
      </c>
      <c r="K3" s="89" t="s">
        <v>665</v>
      </c>
      <c r="L3" s="90">
        <v>5</v>
      </c>
      <c r="M3" s="90">
        <v>5</v>
      </c>
      <c r="N3" s="91">
        <f t="shared" ref="N3:N12" si="0">SUM(F3:M3)</f>
        <v>10</v>
      </c>
      <c r="O3" s="91">
        <f t="shared" ref="O3:O12" si="1">N3/4</f>
        <v>2.5</v>
      </c>
      <c r="P3" s="60">
        <v>1</v>
      </c>
      <c r="Q3" s="92"/>
      <c r="R3" s="92"/>
    </row>
    <row r="4" spans="1:20">
      <c r="A4" s="93"/>
      <c r="B4" s="88">
        <v>2</v>
      </c>
      <c r="C4" s="57" t="s">
        <v>482</v>
      </c>
      <c r="D4" s="89" t="s">
        <v>665</v>
      </c>
      <c r="E4" s="89" t="s">
        <v>665</v>
      </c>
      <c r="F4" s="89" t="s">
        <v>665</v>
      </c>
      <c r="G4" s="89" t="s">
        <v>665</v>
      </c>
      <c r="H4" s="89" t="s">
        <v>665</v>
      </c>
      <c r="I4" s="89" t="s">
        <v>665</v>
      </c>
      <c r="J4" s="89" t="s">
        <v>665</v>
      </c>
      <c r="K4" s="89" t="s">
        <v>665</v>
      </c>
      <c r="L4" s="90">
        <v>5</v>
      </c>
      <c r="M4" s="90">
        <v>4.8</v>
      </c>
      <c r="N4" s="91">
        <f t="shared" si="0"/>
        <v>9.8</v>
      </c>
      <c r="O4" s="91">
        <f t="shared" si="1"/>
        <v>2.45</v>
      </c>
      <c r="P4" s="60">
        <v>4</v>
      </c>
      <c r="Q4" s="92"/>
      <c r="R4" s="92"/>
    </row>
    <row r="5" spans="1:20">
      <c r="A5" s="93"/>
      <c r="B5" s="88">
        <v>3</v>
      </c>
      <c r="C5" s="57" t="s">
        <v>483</v>
      </c>
      <c r="D5" s="89" t="s">
        <v>665</v>
      </c>
      <c r="E5" s="89" t="s">
        <v>665</v>
      </c>
      <c r="F5" s="89" t="s">
        <v>665</v>
      </c>
      <c r="G5" s="89" t="s">
        <v>665</v>
      </c>
      <c r="H5" s="89" t="s">
        <v>665</v>
      </c>
      <c r="I5" s="89" t="s">
        <v>665</v>
      </c>
      <c r="J5" s="89" t="s">
        <v>665</v>
      </c>
      <c r="K5" s="89" t="s">
        <v>665</v>
      </c>
      <c r="L5" s="90">
        <v>5</v>
      </c>
      <c r="M5" s="90">
        <v>5</v>
      </c>
      <c r="N5" s="94">
        <f t="shared" si="0"/>
        <v>10</v>
      </c>
      <c r="O5" s="91">
        <f t="shared" si="1"/>
        <v>2.5</v>
      </c>
      <c r="P5" s="60">
        <v>1</v>
      </c>
      <c r="Q5" s="92"/>
      <c r="R5" s="92"/>
    </row>
    <row r="6" spans="1:20">
      <c r="A6" s="93"/>
      <c r="B6" s="88">
        <v>4</v>
      </c>
      <c r="C6" s="57" t="s">
        <v>484</v>
      </c>
      <c r="D6" s="89" t="s">
        <v>665</v>
      </c>
      <c r="E6" s="89" t="s">
        <v>665</v>
      </c>
      <c r="F6" s="89" t="s">
        <v>665</v>
      </c>
      <c r="G6" s="89" t="s">
        <v>665</v>
      </c>
      <c r="H6" s="89" t="s">
        <v>665</v>
      </c>
      <c r="I6" s="89" t="s">
        <v>665</v>
      </c>
      <c r="J6" s="89" t="s">
        <v>665</v>
      </c>
      <c r="K6" s="89" t="s">
        <v>665</v>
      </c>
      <c r="L6" s="90">
        <v>5</v>
      </c>
      <c r="M6" s="90">
        <v>4.6</v>
      </c>
      <c r="N6" s="91">
        <f t="shared" si="0"/>
        <v>9.6</v>
      </c>
      <c r="O6" s="91">
        <f t="shared" si="1"/>
        <v>2.4</v>
      </c>
      <c r="P6" s="60">
        <v>7</v>
      </c>
      <c r="Q6" s="92"/>
      <c r="R6" s="92"/>
    </row>
    <row r="7" spans="1:20">
      <c r="A7" s="93"/>
      <c r="B7" s="88">
        <v>5</v>
      </c>
      <c r="C7" s="57" t="s">
        <v>89</v>
      </c>
      <c r="D7" s="89" t="s">
        <v>665</v>
      </c>
      <c r="E7" s="89" t="s">
        <v>665</v>
      </c>
      <c r="F7" s="89" t="s">
        <v>665</v>
      </c>
      <c r="G7" s="89" t="s">
        <v>665</v>
      </c>
      <c r="H7" s="89" t="s">
        <v>665</v>
      </c>
      <c r="I7" s="89" t="s">
        <v>665</v>
      </c>
      <c r="J7" s="89" t="s">
        <v>665</v>
      </c>
      <c r="K7" s="89" t="s">
        <v>665</v>
      </c>
      <c r="L7" s="90">
        <v>5</v>
      </c>
      <c r="M7" s="90">
        <v>4.8</v>
      </c>
      <c r="N7" s="91">
        <f t="shared" si="0"/>
        <v>9.8</v>
      </c>
      <c r="O7" s="91">
        <f t="shared" si="1"/>
        <v>2.45</v>
      </c>
      <c r="P7" s="60">
        <v>4</v>
      </c>
      <c r="Q7" s="92"/>
      <c r="R7" s="92"/>
    </row>
    <row r="8" spans="1:20">
      <c r="A8" s="93"/>
      <c r="B8" s="88">
        <v>6</v>
      </c>
      <c r="C8" s="57" t="s">
        <v>485</v>
      </c>
      <c r="D8" s="89" t="s">
        <v>665</v>
      </c>
      <c r="E8" s="89" t="s">
        <v>665</v>
      </c>
      <c r="F8" s="89" t="s">
        <v>665</v>
      </c>
      <c r="G8" s="89" t="s">
        <v>665</v>
      </c>
      <c r="H8" s="89" t="s">
        <v>665</v>
      </c>
      <c r="I8" s="89" t="s">
        <v>665</v>
      </c>
      <c r="J8" s="89" t="s">
        <v>665</v>
      </c>
      <c r="K8" s="89" t="s">
        <v>665</v>
      </c>
      <c r="L8" s="90">
        <v>5</v>
      </c>
      <c r="M8" s="90">
        <v>5</v>
      </c>
      <c r="N8" s="91">
        <f t="shared" si="0"/>
        <v>10</v>
      </c>
      <c r="O8" s="91">
        <f t="shared" si="1"/>
        <v>2.5</v>
      </c>
      <c r="P8" s="60">
        <v>1</v>
      </c>
      <c r="Q8" s="92"/>
      <c r="R8" s="92"/>
    </row>
    <row r="9" spans="1:20">
      <c r="A9" s="93"/>
      <c r="B9" s="88">
        <v>7</v>
      </c>
      <c r="C9" s="57" t="s">
        <v>486</v>
      </c>
      <c r="D9" s="89" t="s">
        <v>665</v>
      </c>
      <c r="E9" s="89" t="s">
        <v>665</v>
      </c>
      <c r="F9" s="89" t="s">
        <v>665</v>
      </c>
      <c r="G9" s="89" t="s">
        <v>665</v>
      </c>
      <c r="H9" s="89" t="s">
        <v>665</v>
      </c>
      <c r="I9" s="89" t="s">
        <v>665</v>
      </c>
      <c r="J9" s="89" t="s">
        <v>665</v>
      </c>
      <c r="K9" s="89" t="s">
        <v>665</v>
      </c>
      <c r="L9" s="90">
        <v>5</v>
      </c>
      <c r="M9" s="90">
        <v>4.6</v>
      </c>
      <c r="N9" s="91">
        <f t="shared" si="0"/>
        <v>9.6</v>
      </c>
      <c r="O9" s="91">
        <f t="shared" si="1"/>
        <v>2.4</v>
      </c>
      <c r="P9" s="60">
        <v>7</v>
      </c>
      <c r="Q9" s="92"/>
      <c r="R9" s="92"/>
    </row>
    <row r="10" spans="1:20">
      <c r="A10" s="93"/>
      <c r="B10" s="88">
        <v>8</v>
      </c>
      <c r="C10" s="57" t="s">
        <v>487</v>
      </c>
      <c r="D10" s="89" t="s">
        <v>665</v>
      </c>
      <c r="E10" s="89" t="s">
        <v>665</v>
      </c>
      <c r="F10" s="89" t="s">
        <v>665</v>
      </c>
      <c r="G10" s="89" t="s">
        <v>665</v>
      </c>
      <c r="H10" s="89" t="s">
        <v>665</v>
      </c>
      <c r="I10" s="89" t="s">
        <v>665</v>
      </c>
      <c r="J10" s="89" t="s">
        <v>665</v>
      </c>
      <c r="K10" s="89" t="s">
        <v>665</v>
      </c>
      <c r="L10" s="90">
        <v>5</v>
      </c>
      <c r="M10" s="90">
        <v>4.8</v>
      </c>
      <c r="N10" s="91">
        <f t="shared" si="0"/>
        <v>9.8</v>
      </c>
      <c r="O10" s="91">
        <f t="shared" si="1"/>
        <v>2.45</v>
      </c>
      <c r="P10" s="60">
        <v>4</v>
      </c>
      <c r="Q10" s="92"/>
      <c r="R10" s="92"/>
    </row>
    <row r="11" spans="1:20">
      <c r="A11" s="93"/>
      <c r="B11" s="88">
        <v>9</v>
      </c>
      <c r="C11" s="57" t="s">
        <v>488</v>
      </c>
      <c r="D11" s="89" t="s">
        <v>665</v>
      </c>
      <c r="E11" s="89" t="s">
        <v>665</v>
      </c>
      <c r="F11" s="89" t="s">
        <v>665</v>
      </c>
      <c r="G11" s="89" t="s">
        <v>665</v>
      </c>
      <c r="H11" s="89" t="s">
        <v>665</v>
      </c>
      <c r="I11" s="89" t="s">
        <v>665</v>
      </c>
      <c r="J11" s="89" t="s">
        <v>665</v>
      </c>
      <c r="K11" s="89" t="s">
        <v>665</v>
      </c>
      <c r="L11" s="90">
        <v>5</v>
      </c>
      <c r="M11" s="90">
        <v>4.6</v>
      </c>
      <c r="N11" s="91">
        <f t="shared" si="0"/>
        <v>9.6</v>
      </c>
      <c r="O11" s="91">
        <f t="shared" si="1"/>
        <v>2.4</v>
      </c>
      <c r="P11" s="60">
        <v>7</v>
      </c>
      <c r="Q11" s="95"/>
      <c r="R11" s="95"/>
    </row>
    <row r="12" spans="1:20">
      <c r="A12" s="96"/>
      <c r="B12" s="97">
        <v>10</v>
      </c>
      <c r="C12" s="60" t="s">
        <v>666</v>
      </c>
      <c r="D12" s="89" t="s">
        <v>665</v>
      </c>
      <c r="E12" s="89" t="s">
        <v>665</v>
      </c>
      <c r="F12" s="89" t="s">
        <v>665</v>
      </c>
      <c r="G12" s="89" t="s">
        <v>665</v>
      </c>
      <c r="H12" s="89" t="s">
        <v>665</v>
      </c>
      <c r="I12" s="89" t="s">
        <v>665</v>
      </c>
      <c r="J12" s="89" t="s">
        <v>665</v>
      </c>
      <c r="K12" s="89" t="s">
        <v>665</v>
      </c>
      <c r="L12" s="90">
        <v>5</v>
      </c>
      <c r="M12" s="90">
        <v>4.6</v>
      </c>
      <c r="N12" s="91">
        <f t="shared" si="0"/>
        <v>9.6</v>
      </c>
      <c r="O12" s="91">
        <f t="shared" si="1"/>
        <v>2.4</v>
      </c>
      <c r="P12" s="60">
        <v>7</v>
      </c>
      <c r="Q12" s="95"/>
      <c r="R12" s="95"/>
    </row>
    <row r="13" spans="1:20">
      <c r="A13" s="98" t="s">
        <v>3</v>
      </c>
      <c r="B13" s="99">
        <v>1</v>
      </c>
      <c r="C13" s="14" t="s">
        <v>505</v>
      </c>
      <c r="D13" s="100" t="s">
        <v>665</v>
      </c>
      <c r="E13" s="100" t="s">
        <v>665</v>
      </c>
      <c r="F13" s="100" t="s">
        <v>665</v>
      </c>
      <c r="G13" s="100" t="s">
        <v>665</v>
      </c>
      <c r="H13" s="100" t="s">
        <v>665</v>
      </c>
      <c r="I13" s="100" t="s">
        <v>665</v>
      </c>
      <c r="J13" s="100" t="s">
        <v>665</v>
      </c>
      <c r="K13" s="100" t="s">
        <v>665</v>
      </c>
      <c r="L13" s="101">
        <v>5</v>
      </c>
      <c r="M13" s="102">
        <v>4.6</v>
      </c>
      <c r="N13" s="100">
        <f t="shared" ref="N13:N21" si="2">SUM(D13:M13)</f>
        <v>9.6</v>
      </c>
      <c r="O13" s="103">
        <f t="shared" ref="O13:O21" si="3">AVERAGE(D13:M13)</f>
        <v>4.8</v>
      </c>
      <c r="P13" s="100">
        <v>8</v>
      </c>
      <c r="Q13" s="104"/>
      <c r="R13" s="104"/>
      <c r="S13" s="104"/>
      <c r="T13" s="105"/>
    </row>
    <row r="14" spans="1:20">
      <c r="A14" s="106"/>
      <c r="B14" s="99">
        <v>2</v>
      </c>
      <c r="C14" s="14" t="s">
        <v>506</v>
      </c>
      <c r="D14" s="100" t="s">
        <v>665</v>
      </c>
      <c r="E14" s="100" t="s">
        <v>665</v>
      </c>
      <c r="F14" s="100" t="s">
        <v>665</v>
      </c>
      <c r="G14" s="100" t="s">
        <v>665</v>
      </c>
      <c r="H14" s="100" t="s">
        <v>665</v>
      </c>
      <c r="I14" s="100" t="s">
        <v>665</v>
      </c>
      <c r="J14" s="100" t="s">
        <v>665</v>
      </c>
      <c r="K14" s="100" t="s">
        <v>665</v>
      </c>
      <c r="L14" s="101">
        <v>5</v>
      </c>
      <c r="M14" s="102">
        <v>4.6</v>
      </c>
      <c r="N14" s="100">
        <f t="shared" si="2"/>
        <v>9.6</v>
      </c>
      <c r="O14" s="103">
        <f t="shared" si="3"/>
        <v>4.8</v>
      </c>
      <c r="P14" s="100">
        <v>8</v>
      </c>
      <c r="Q14" s="104"/>
      <c r="R14" s="104"/>
      <c r="S14" s="104"/>
    </row>
    <row r="15" spans="1:20">
      <c r="A15" s="106"/>
      <c r="B15" s="99">
        <v>3</v>
      </c>
      <c r="C15" s="14" t="s">
        <v>507</v>
      </c>
      <c r="D15" s="100" t="s">
        <v>665</v>
      </c>
      <c r="E15" s="100" t="s">
        <v>665</v>
      </c>
      <c r="F15" s="100" t="s">
        <v>665</v>
      </c>
      <c r="G15" s="100" t="s">
        <v>665</v>
      </c>
      <c r="H15" s="100" t="s">
        <v>665</v>
      </c>
      <c r="I15" s="100" t="s">
        <v>665</v>
      </c>
      <c r="J15" s="100">
        <v>4.8</v>
      </c>
      <c r="K15" s="100">
        <v>5</v>
      </c>
      <c r="L15" s="101">
        <v>5</v>
      </c>
      <c r="M15" s="102">
        <v>4.6</v>
      </c>
      <c r="N15" s="100">
        <f t="shared" si="2"/>
        <v>19.4</v>
      </c>
      <c r="O15" s="103">
        <f t="shared" si="3"/>
        <v>4.85</v>
      </c>
      <c r="P15" s="100">
        <v>5</v>
      </c>
      <c r="Q15" s="104"/>
      <c r="R15" s="104"/>
      <c r="S15" s="104"/>
    </row>
    <row r="16" spans="1:20">
      <c r="A16" s="106"/>
      <c r="B16" s="99">
        <v>4</v>
      </c>
      <c r="C16" s="14" t="s">
        <v>163</v>
      </c>
      <c r="D16" s="100" t="s">
        <v>665</v>
      </c>
      <c r="E16" s="100" t="s">
        <v>665</v>
      </c>
      <c r="F16" s="100" t="s">
        <v>665</v>
      </c>
      <c r="G16" s="100" t="s">
        <v>665</v>
      </c>
      <c r="H16" s="100" t="s">
        <v>665</v>
      </c>
      <c r="I16" s="100" t="s">
        <v>665</v>
      </c>
      <c r="J16" s="100">
        <v>5</v>
      </c>
      <c r="K16" s="100">
        <v>5</v>
      </c>
      <c r="L16" s="101">
        <v>5</v>
      </c>
      <c r="M16" s="102">
        <v>4.6</v>
      </c>
      <c r="N16" s="100">
        <f t="shared" si="2"/>
        <v>19.6</v>
      </c>
      <c r="O16" s="103">
        <f t="shared" si="3"/>
        <v>4.9</v>
      </c>
      <c r="P16" s="100">
        <v>2</v>
      </c>
      <c r="Q16" s="104"/>
      <c r="R16" s="104"/>
      <c r="S16" s="104"/>
    </row>
    <row r="17" spans="1:19">
      <c r="A17" s="106"/>
      <c r="B17" s="99">
        <v>5</v>
      </c>
      <c r="C17" s="14" t="s">
        <v>509</v>
      </c>
      <c r="D17" s="100" t="s">
        <v>665</v>
      </c>
      <c r="E17" s="100" t="s">
        <v>665</v>
      </c>
      <c r="F17" s="100" t="s">
        <v>665</v>
      </c>
      <c r="G17" s="100" t="s">
        <v>665</v>
      </c>
      <c r="H17" s="100" t="s">
        <v>665</v>
      </c>
      <c r="I17" s="100" t="s">
        <v>665</v>
      </c>
      <c r="J17" s="100">
        <v>5</v>
      </c>
      <c r="K17" s="100">
        <v>5</v>
      </c>
      <c r="L17" s="101">
        <v>5</v>
      </c>
      <c r="M17" s="102">
        <v>4.8</v>
      </c>
      <c r="N17" s="100">
        <f t="shared" si="2"/>
        <v>19.8</v>
      </c>
      <c r="O17" s="103">
        <f t="shared" si="3"/>
        <v>4.95</v>
      </c>
      <c r="P17" s="100">
        <v>1</v>
      </c>
      <c r="Q17" s="104"/>
      <c r="R17" s="104"/>
      <c r="S17" s="104"/>
    </row>
    <row r="18" spans="1:19">
      <c r="A18" s="106"/>
      <c r="B18" s="99">
        <v>6</v>
      </c>
      <c r="C18" s="14" t="s">
        <v>176</v>
      </c>
      <c r="D18" s="100" t="s">
        <v>665</v>
      </c>
      <c r="E18" s="100" t="s">
        <v>665</v>
      </c>
      <c r="F18" s="100" t="s">
        <v>665</v>
      </c>
      <c r="G18" s="100" t="s">
        <v>665</v>
      </c>
      <c r="H18" s="100" t="s">
        <v>665</v>
      </c>
      <c r="I18" s="100" t="s">
        <v>665</v>
      </c>
      <c r="J18" s="100">
        <v>4.8</v>
      </c>
      <c r="K18" s="100">
        <v>5</v>
      </c>
      <c r="L18" s="101">
        <v>5</v>
      </c>
      <c r="M18" s="102">
        <v>4.6</v>
      </c>
      <c r="N18" s="100">
        <f t="shared" si="2"/>
        <v>19.4</v>
      </c>
      <c r="O18" s="103">
        <f t="shared" si="3"/>
        <v>4.85</v>
      </c>
      <c r="P18" s="100">
        <v>5</v>
      </c>
      <c r="Q18" s="104"/>
      <c r="R18" s="104"/>
      <c r="S18" s="107"/>
    </row>
    <row r="19" spans="1:19">
      <c r="A19" s="106"/>
      <c r="B19" s="99">
        <v>7</v>
      </c>
      <c r="C19" s="108" t="s">
        <v>510</v>
      </c>
      <c r="D19" s="100" t="s">
        <v>665</v>
      </c>
      <c r="E19" s="100" t="s">
        <v>665</v>
      </c>
      <c r="F19" s="100" t="s">
        <v>665</v>
      </c>
      <c r="G19" s="100" t="s">
        <v>665</v>
      </c>
      <c r="H19" s="100" t="s">
        <v>665</v>
      </c>
      <c r="I19" s="100" t="s">
        <v>665</v>
      </c>
      <c r="J19" s="100">
        <v>5</v>
      </c>
      <c r="K19" s="100">
        <v>5</v>
      </c>
      <c r="L19" s="101">
        <v>5</v>
      </c>
      <c r="M19" s="102">
        <v>4.6</v>
      </c>
      <c r="N19" s="100">
        <f t="shared" si="2"/>
        <v>19.6</v>
      </c>
      <c r="O19" s="103">
        <f t="shared" si="3"/>
        <v>4.9</v>
      </c>
      <c r="P19" s="100">
        <v>2</v>
      </c>
      <c r="Q19" s="104"/>
      <c r="R19" s="109"/>
      <c r="S19" s="109"/>
    </row>
    <row r="20" spans="1:19">
      <c r="A20" s="106"/>
      <c r="B20" s="99">
        <v>8</v>
      </c>
      <c r="C20" s="108" t="s">
        <v>511</v>
      </c>
      <c r="D20" s="100" t="s">
        <v>665</v>
      </c>
      <c r="E20" s="100" t="s">
        <v>665</v>
      </c>
      <c r="F20" s="100" t="s">
        <v>665</v>
      </c>
      <c r="G20" s="100" t="s">
        <v>665</v>
      </c>
      <c r="H20" s="100" t="s">
        <v>665</v>
      </c>
      <c r="I20" s="100" t="s">
        <v>665</v>
      </c>
      <c r="J20" s="100">
        <v>5</v>
      </c>
      <c r="K20" s="100">
        <v>5</v>
      </c>
      <c r="L20" s="101">
        <v>5</v>
      </c>
      <c r="M20" s="102">
        <v>4.6</v>
      </c>
      <c r="N20" s="100">
        <f t="shared" si="2"/>
        <v>19.6</v>
      </c>
      <c r="O20" s="103">
        <f t="shared" si="3"/>
        <v>4.9</v>
      </c>
      <c r="P20" s="100">
        <v>2</v>
      </c>
      <c r="Q20" s="104"/>
      <c r="R20" s="110"/>
      <c r="S20" s="110"/>
    </row>
    <row r="21" spans="1:19">
      <c r="A21" s="106"/>
      <c r="B21" s="99">
        <v>9</v>
      </c>
      <c r="C21" s="108" t="s">
        <v>513</v>
      </c>
      <c r="D21" s="100" t="s">
        <v>665</v>
      </c>
      <c r="E21" s="100" t="s">
        <v>665</v>
      </c>
      <c r="F21" s="100" t="s">
        <v>665</v>
      </c>
      <c r="G21" s="100" t="s">
        <v>665</v>
      </c>
      <c r="H21" s="100" t="s">
        <v>665</v>
      </c>
      <c r="I21" s="100" t="s">
        <v>665</v>
      </c>
      <c r="J21" s="100">
        <v>5</v>
      </c>
      <c r="K21" s="100">
        <v>4.8</v>
      </c>
      <c r="L21" s="101">
        <v>5</v>
      </c>
      <c r="M21" s="102">
        <v>4.6</v>
      </c>
      <c r="N21" s="100">
        <f t="shared" si="2"/>
        <v>19.4</v>
      </c>
      <c r="O21" s="103">
        <f t="shared" si="3"/>
        <v>4.85</v>
      </c>
      <c r="P21" s="100">
        <v>5</v>
      </c>
      <c r="Q21" s="104"/>
      <c r="R21" s="110"/>
      <c r="S21" s="110"/>
    </row>
    <row r="22" spans="1:19">
      <c r="A22" s="98" t="s">
        <v>4</v>
      </c>
      <c r="B22" s="97">
        <v>1</v>
      </c>
      <c r="C22" s="60" t="s">
        <v>667</v>
      </c>
      <c r="D22" s="111">
        <v>5</v>
      </c>
      <c r="E22" s="111">
        <v>5</v>
      </c>
      <c r="F22" s="111">
        <v>5</v>
      </c>
      <c r="G22" s="111">
        <v>5</v>
      </c>
      <c r="H22" s="111">
        <v>5</v>
      </c>
      <c r="I22" s="111">
        <v>5</v>
      </c>
      <c r="J22" s="111">
        <v>5</v>
      </c>
      <c r="K22" s="111">
        <v>5</v>
      </c>
      <c r="L22" s="111">
        <v>5</v>
      </c>
      <c r="M22" s="111">
        <v>5</v>
      </c>
      <c r="N22" s="112">
        <f t="shared" ref="N22:N29" si="4">SUM(D22:M22)</f>
        <v>50</v>
      </c>
      <c r="O22" s="113">
        <f t="shared" ref="O22:O29" si="5">AVERAGE(D22:M22)</f>
        <v>5</v>
      </c>
      <c r="P22" s="57">
        <v>1</v>
      </c>
      <c r="Q22" s="114"/>
      <c r="R22" s="115"/>
    </row>
    <row r="23" spans="1:19">
      <c r="A23" s="106"/>
      <c r="B23" s="97">
        <v>2</v>
      </c>
      <c r="C23" s="60" t="s">
        <v>668</v>
      </c>
      <c r="D23" s="111">
        <v>5</v>
      </c>
      <c r="E23" s="111">
        <v>5</v>
      </c>
      <c r="F23" s="111">
        <v>5</v>
      </c>
      <c r="G23" s="111">
        <v>5</v>
      </c>
      <c r="H23" s="111">
        <v>5</v>
      </c>
      <c r="I23" s="111">
        <v>5</v>
      </c>
      <c r="J23" s="111">
        <v>5</v>
      </c>
      <c r="K23" s="111">
        <v>5</v>
      </c>
      <c r="L23" s="111">
        <v>4.8</v>
      </c>
      <c r="M23" s="111">
        <v>5</v>
      </c>
      <c r="N23" s="112">
        <f t="shared" si="4"/>
        <v>49.8</v>
      </c>
      <c r="O23" s="113">
        <f t="shared" si="5"/>
        <v>4.98</v>
      </c>
      <c r="P23" s="57">
        <v>10</v>
      </c>
      <c r="Q23" s="114" t="str">
        <f t="shared" ref="Q22:Q29" si="6">IFERROR(_xlfn.RANK.EQ(O23,$O$4:$O$11),"")</f>
        <v/>
      </c>
      <c r="R23" s="115"/>
    </row>
    <row r="24" spans="1:19">
      <c r="A24" s="106"/>
      <c r="B24" s="97">
        <v>3</v>
      </c>
      <c r="C24" s="60" t="s">
        <v>669</v>
      </c>
      <c r="D24" s="111">
        <v>5</v>
      </c>
      <c r="E24" s="111">
        <v>5</v>
      </c>
      <c r="F24" s="111">
        <v>5</v>
      </c>
      <c r="G24" s="111">
        <v>5</v>
      </c>
      <c r="H24" s="111">
        <v>5</v>
      </c>
      <c r="I24" s="111">
        <v>5</v>
      </c>
      <c r="J24" s="111">
        <v>5</v>
      </c>
      <c r="K24" s="111">
        <v>5</v>
      </c>
      <c r="L24" s="111">
        <v>5</v>
      </c>
      <c r="M24" s="111">
        <v>5</v>
      </c>
      <c r="N24" s="112">
        <f t="shared" si="4"/>
        <v>50</v>
      </c>
      <c r="O24" s="113">
        <f t="shared" si="5"/>
        <v>5</v>
      </c>
      <c r="P24" s="57">
        <v>1</v>
      </c>
      <c r="Q24" s="114" t="str">
        <f t="shared" si="6"/>
        <v/>
      </c>
      <c r="R24" s="115"/>
    </row>
    <row r="25" spans="1:19">
      <c r="A25" s="106"/>
      <c r="B25" s="97">
        <v>4</v>
      </c>
      <c r="C25" s="60" t="s">
        <v>670</v>
      </c>
      <c r="D25" s="111">
        <v>5</v>
      </c>
      <c r="E25" s="111">
        <v>5</v>
      </c>
      <c r="F25" s="111">
        <v>5</v>
      </c>
      <c r="G25" s="111">
        <v>5</v>
      </c>
      <c r="H25" s="111">
        <v>5</v>
      </c>
      <c r="I25" s="111">
        <v>5</v>
      </c>
      <c r="J25" s="111">
        <v>5</v>
      </c>
      <c r="K25" s="111">
        <v>5</v>
      </c>
      <c r="L25" s="111">
        <v>5</v>
      </c>
      <c r="M25" s="111">
        <v>5</v>
      </c>
      <c r="N25" s="112">
        <f t="shared" si="4"/>
        <v>50</v>
      </c>
      <c r="O25" s="113">
        <f t="shared" si="5"/>
        <v>5</v>
      </c>
      <c r="P25" s="57">
        <v>1</v>
      </c>
      <c r="Q25" s="114" t="str">
        <f t="shared" si="6"/>
        <v/>
      </c>
      <c r="R25" s="115"/>
    </row>
    <row r="26" spans="1:19">
      <c r="A26" s="106"/>
      <c r="B26" s="97">
        <v>5</v>
      </c>
      <c r="C26" s="60" t="s">
        <v>671</v>
      </c>
      <c r="D26" s="111">
        <v>5</v>
      </c>
      <c r="E26" s="111">
        <v>5</v>
      </c>
      <c r="F26" s="111">
        <v>5</v>
      </c>
      <c r="G26" s="111">
        <v>5</v>
      </c>
      <c r="H26" s="111">
        <v>5</v>
      </c>
      <c r="I26" s="111">
        <v>5</v>
      </c>
      <c r="J26" s="111">
        <v>5</v>
      </c>
      <c r="K26" s="111">
        <v>5</v>
      </c>
      <c r="L26" s="111">
        <v>5</v>
      </c>
      <c r="M26" s="111">
        <v>5</v>
      </c>
      <c r="N26" s="112">
        <f t="shared" si="4"/>
        <v>50</v>
      </c>
      <c r="O26" s="113">
        <f t="shared" si="5"/>
        <v>5</v>
      </c>
      <c r="P26" s="57">
        <v>1</v>
      </c>
      <c r="Q26" s="114" t="str">
        <f t="shared" si="6"/>
        <v/>
      </c>
      <c r="R26" s="115"/>
    </row>
    <row r="27" spans="1:19">
      <c r="A27" s="106"/>
      <c r="B27" s="97">
        <v>7</v>
      </c>
      <c r="C27" s="60" t="s">
        <v>672</v>
      </c>
      <c r="D27" s="111">
        <v>5</v>
      </c>
      <c r="E27" s="111">
        <v>5</v>
      </c>
      <c r="F27" s="111">
        <v>5</v>
      </c>
      <c r="G27" s="111">
        <v>5</v>
      </c>
      <c r="H27" s="111">
        <v>5</v>
      </c>
      <c r="I27" s="111">
        <v>5</v>
      </c>
      <c r="J27" s="111">
        <v>5</v>
      </c>
      <c r="K27" s="111">
        <v>5</v>
      </c>
      <c r="L27" s="111">
        <v>5</v>
      </c>
      <c r="M27" s="111">
        <v>5</v>
      </c>
      <c r="N27" s="112">
        <f t="shared" si="4"/>
        <v>50</v>
      </c>
      <c r="O27" s="113">
        <f t="shared" si="5"/>
        <v>5</v>
      </c>
      <c r="P27" s="57">
        <v>1</v>
      </c>
      <c r="Q27" s="114" t="str">
        <f t="shared" si="6"/>
        <v/>
      </c>
      <c r="R27" s="115"/>
    </row>
    <row r="28" spans="1:19">
      <c r="A28" s="106"/>
      <c r="B28" s="97">
        <v>8</v>
      </c>
      <c r="C28" s="60" t="s">
        <v>673</v>
      </c>
      <c r="D28" s="111">
        <v>5</v>
      </c>
      <c r="E28" s="111">
        <v>5</v>
      </c>
      <c r="F28" s="111">
        <v>5</v>
      </c>
      <c r="G28" s="111">
        <v>5</v>
      </c>
      <c r="H28" s="111">
        <v>5</v>
      </c>
      <c r="I28" s="111">
        <v>5</v>
      </c>
      <c r="J28" s="111">
        <v>5</v>
      </c>
      <c r="K28" s="111">
        <v>5</v>
      </c>
      <c r="L28" s="111">
        <v>5</v>
      </c>
      <c r="M28" s="111">
        <v>5</v>
      </c>
      <c r="N28" s="112">
        <f t="shared" si="4"/>
        <v>50</v>
      </c>
      <c r="O28" s="113">
        <f t="shared" si="5"/>
        <v>5</v>
      </c>
      <c r="P28" s="57">
        <v>1</v>
      </c>
      <c r="Q28" s="114" t="str">
        <f t="shared" si="6"/>
        <v/>
      </c>
      <c r="R28" s="115"/>
    </row>
    <row r="29" ht="21" customHeight="1" spans="1:19">
      <c r="A29" s="106"/>
      <c r="B29" s="97">
        <v>9</v>
      </c>
      <c r="C29" s="60" t="s">
        <v>673</v>
      </c>
      <c r="D29" s="111">
        <v>5</v>
      </c>
      <c r="E29" s="111">
        <v>5</v>
      </c>
      <c r="F29" s="111">
        <v>5</v>
      </c>
      <c r="G29" s="111">
        <v>5</v>
      </c>
      <c r="H29" s="111">
        <v>5</v>
      </c>
      <c r="I29" s="111">
        <v>5</v>
      </c>
      <c r="J29" s="111">
        <v>5</v>
      </c>
      <c r="K29" s="111">
        <v>5</v>
      </c>
      <c r="L29" s="111">
        <v>5</v>
      </c>
      <c r="M29" s="111">
        <v>5</v>
      </c>
      <c r="N29" s="112">
        <f t="shared" si="4"/>
        <v>50</v>
      </c>
      <c r="O29" s="113">
        <f t="shared" si="5"/>
        <v>5</v>
      </c>
      <c r="P29" s="57">
        <v>1</v>
      </c>
      <c r="Q29" s="114" t="str">
        <f t="shared" si="6"/>
        <v/>
      </c>
      <c r="R29" s="115"/>
    </row>
    <row r="30" spans="1:19">
      <c r="A30" s="116"/>
      <c r="B30" s="117">
        <v>10</v>
      </c>
      <c r="C30" s="57" t="s">
        <v>674</v>
      </c>
      <c r="D30" s="111">
        <v>5</v>
      </c>
      <c r="E30" s="111">
        <v>5</v>
      </c>
      <c r="F30" s="111">
        <v>5</v>
      </c>
      <c r="G30" s="111">
        <v>5</v>
      </c>
      <c r="H30" s="111">
        <v>5</v>
      </c>
      <c r="I30" s="111">
        <v>5</v>
      </c>
      <c r="J30" s="111">
        <v>5</v>
      </c>
      <c r="K30" s="111">
        <v>5</v>
      </c>
      <c r="L30" s="111">
        <v>5</v>
      </c>
      <c r="M30" s="111">
        <v>5</v>
      </c>
      <c r="N30" s="112">
        <v>30</v>
      </c>
      <c r="O30" s="113">
        <v>5</v>
      </c>
      <c r="P30" s="57">
        <v>1</v>
      </c>
      <c r="Q30" s="114"/>
      <c r="R30" s="115"/>
    </row>
    <row r="31" spans="1:19">
      <c r="A31" s="62" t="s">
        <v>5</v>
      </c>
      <c r="B31" s="118">
        <v>1</v>
      </c>
      <c r="C31" s="62" t="s">
        <v>675</v>
      </c>
      <c r="D31" s="119">
        <v>5</v>
      </c>
      <c r="E31" s="119">
        <v>5</v>
      </c>
      <c r="F31" s="119">
        <v>5</v>
      </c>
      <c r="G31" s="119">
        <v>5</v>
      </c>
      <c r="H31" s="119">
        <v>5</v>
      </c>
      <c r="I31" s="119">
        <v>5</v>
      </c>
      <c r="J31" s="119">
        <v>5</v>
      </c>
      <c r="K31" s="119">
        <v>5</v>
      </c>
      <c r="L31" s="119">
        <v>5</v>
      </c>
      <c r="M31" s="119">
        <v>5</v>
      </c>
      <c r="N31" s="119">
        <f t="shared" ref="N31:N38" si="7">SUM(D31:M31)</f>
        <v>50</v>
      </c>
      <c r="O31" s="120">
        <f t="shared" ref="O31:O38" si="8">AVERAGE(D31:M31)</f>
        <v>5</v>
      </c>
      <c r="P31" s="60">
        <v>1</v>
      </c>
      <c r="Q31" s="115"/>
      <c r="R31" s="115"/>
    </row>
    <row r="32" spans="1:19">
      <c r="A32" s="62"/>
      <c r="B32" s="118">
        <v>2</v>
      </c>
      <c r="C32" s="62" t="s">
        <v>263</v>
      </c>
      <c r="D32" s="119">
        <v>5</v>
      </c>
      <c r="E32" s="119">
        <v>5</v>
      </c>
      <c r="F32" s="119">
        <v>5</v>
      </c>
      <c r="G32" s="119">
        <v>5</v>
      </c>
      <c r="H32" s="119">
        <v>5</v>
      </c>
      <c r="I32" s="119">
        <v>5</v>
      </c>
      <c r="J32" s="119">
        <v>5</v>
      </c>
      <c r="K32" s="119">
        <v>5</v>
      </c>
      <c r="L32" s="119">
        <v>5</v>
      </c>
      <c r="M32" s="119">
        <v>5</v>
      </c>
      <c r="N32" s="119">
        <f t="shared" si="7"/>
        <v>50</v>
      </c>
      <c r="O32" s="120">
        <f t="shared" si="8"/>
        <v>5</v>
      </c>
      <c r="P32" s="60">
        <v>1</v>
      </c>
      <c r="Q32" s="115"/>
      <c r="R32" s="115"/>
    </row>
    <row r="33" spans="1:18">
      <c r="A33" s="62"/>
      <c r="B33" s="118">
        <v>3</v>
      </c>
      <c r="C33" s="62" t="s">
        <v>676</v>
      </c>
      <c r="D33" s="119">
        <v>5</v>
      </c>
      <c r="E33" s="119">
        <v>5</v>
      </c>
      <c r="F33" s="119">
        <v>5</v>
      </c>
      <c r="G33" s="119">
        <v>5</v>
      </c>
      <c r="H33" s="119">
        <v>5</v>
      </c>
      <c r="I33" s="119">
        <v>5</v>
      </c>
      <c r="J33" s="119">
        <v>5</v>
      </c>
      <c r="K33" s="119">
        <v>5</v>
      </c>
      <c r="L33" s="119">
        <v>5</v>
      </c>
      <c r="M33" s="119">
        <v>5</v>
      </c>
      <c r="N33" s="119">
        <f t="shared" si="7"/>
        <v>50</v>
      </c>
      <c r="O33" s="120">
        <f t="shared" si="8"/>
        <v>5</v>
      </c>
      <c r="P33" s="60">
        <v>1</v>
      </c>
      <c r="Q33" s="115"/>
      <c r="R33" s="115"/>
    </row>
    <row r="34" spans="1:18">
      <c r="A34" s="62"/>
      <c r="B34" s="118">
        <v>4</v>
      </c>
      <c r="C34" s="62" t="s">
        <v>52</v>
      </c>
      <c r="D34" s="119">
        <v>5</v>
      </c>
      <c r="E34" s="119">
        <v>5</v>
      </c>
      <c r="F34" s="119">
        <v>5</v>
      </c>
      <c r="G34" s="119">
        <v>5</v>
      </c>
      <c r="H34" s="119">
        <v>5</v>
      </c>
      <c r="I34" s="119">
        <v>5</v>
      </c>
      <c r="J34" s="119">
        <v>5</v>
      </c>
      <c r="K34" s="119">
        <v>5</v>
      </c>
      <c r="L34" s="119">
        <v>5</v>
      </c>
      <c r="M34" s="119">
        <v>5</v>
      </c>
      <c r="N34" s="119">
        <f t="shared" si="7"/>
        <v>50</v>
      </c>
      <c r="O34" s="120">
        <f t="shared" si="8"/>
        <v>5</v>
      </c>
      <c r="P34" s="60">
        <v>1</v>
      </c>
      <c r="Q34" s="115"/>
      <c r="R34" s="115"/>
    </row>
    <row r="35" spans="1:18">
      <c r="A35" s="62"/>
      <c r="B35" s="118">
        <v>5</v>
      </c>
      <c r="C35" s="62" t="s">
        <v>677</v>
      </c>
      <c r="D35" s="119">
        <v>5</v>
      </c>
      <c r="E35" s="119">
        <v>5</v>
      </c>
      <c r="F35" s="119">
        <v>5</v>
      </c>
      <c r="G35" s="119">
        <v>5</v>
      </c>
      <c r="H35" s="119">
        <v>5</v>
      </c>
      <c r="I35" s="119">
        <v>5</v>
      </c>
      <c r="J35" s="119">
        <v>5</v>
      </c>
      <c r="K35" s="119">
        <v>5</v>
      </c>
      <c r="L35" s="119">
        <v>5</v>
      </c>
      <c r="M35" s="119">
        <v>5</v>
      </c>
      <c r="N35" s="119">
        <f t="shared" si="7"/>
        <v>50</v>
      </c>
      <c r="O35" s="120">
        <f t="shared" si="8"/>
        <v>5</v>
      </c>
      <c r="P35" s="60">
        <v>1</v>
      </c>
      <c r="Q35" s="115"/>
      <c r="R35" s="115"/>
    </row>
    <row r="36" spans="1:18">
      <c r="A36" s="62"/>
      <c r="B36" s="118">
        <v>6</v>
      </c>
      <c r="C36" s="62" t="s">
        <v>678</v>
      </c>
      <c r="D36" s="119">
        <v>5</v>
      </c>
      <c r="E36" s="119">
        <v>5</v>
      </c>
      <c r="F36" s="119">
        <v>5</v>
      </c>
      <c r="G36" s="119">
        <v>5</v>
      </c>
      <c r="H36" s="119">
        <v>5</v>
      </c>
      <c r="I36" s="119">
        <v>5</v>
      </c>
      <c r="J36" s="119">
        <v>4.9</v>
      </c>
      <c r="K36" s="119">
        <v>5</v>
      </c>
      <c r="L36" s="119">
        <v>5</v>
      </c>
      <c r="M36" s="119">
        <v>5</v>
      </c>
      <c r="N36" s="119">
        <f t="shared" si="7"/>
        <v>49.9</v>
      </c>
      <c r="O36" s="120">
        <f t="shared" si="8"/>
        <v>4.99</v>
      </c>
      <c r="P36" s="60">
        <v>7</v>
      </c>
      <c r="Q36" s="115"/>
      <c r="R36" s="115"/>
    </row>
    <row r="37" spans="1:18">
      <c r="A37" s="62"/>
      <c r="B37" s="121">
        <v>7</v>
      </c>
      <c r="C37" s="60" t="s">
        <v>679</v>
      </c>
      <c r="D37" s="119">
        <v>5</v>
      </c>
      <c r="E37" s="122">
        <v>5</v>
      </c>
      <c r="F37" s="123">
        <v>5</v>
      </c>
      <c r="G37" s="123">
        <v>5</v>
      </c>
      <c r="H37" s="123">
        <v>5</v>
      </c>
      <c r="I37" s="123">
        <v>5</v>
      </c>
      <c r="J37" s="123">
        <v>5</v>
      </c>
      <c r="K37" s="123">
        <v>5</v>
      </c>
      <c r="L37" s="123">
        <v>5</v>
      </c>
      <c r="M37" s="123">
        <v>5</v>
      </c>
      <c r="N37" s="124">
        <f t="shared" si="7"/>
        <v>50</v>
      </c>
      <c r="O37" s="120">
        <f t="shared" si="8"/>
        <v>5</v>
      </c>
      <c r="P37" s="66">
        <v>1</v>
      </c>
      <c r="Q37" s="115"/>
      <c r="R37" s="115"/>
    </row>
    <row r="38" spans="1:18">
      <c r="A38" s="62"/>
      <c r="B38" s="121">
        <v>8</v>
      </c>
      <c r="C38" s="60" t="s">
        <v>680</v>
      </c>
      <c r="D38" s="119">
        <v>5</v>
      </c>
      <c r="E38" s="125">
        <v>5</v>
      </c>
      <c r="F38" s="119">
        <v>5</v>
      </c>
      <c r="G38" s="119">
        <v>5</v>
      </c>
      <c r="H38" s="119">
        <v>5</v>
      </c>
      <c r="I38" s="119">
        <v>5</v>
      </c>
      <c r="J38" s="122">
        <v>4.9</v>
      </c>
      <c r="K38" s="119">
        <v>5</v>
      </c>
      <c r="L38" s="119">
        <v>5</v>
      </c>
      <c r="M38" s="119">
        <v>5</v>
      </c>
      <c r="N38" s="119">
        <f t="shared" si="7"/>
        <v>49.9</v>
      </c>
      <c r="O38" s="60">
        <f t="shared" si="8"/>
        <v>4.99</v>
      </c>
      <c r="P38" s="60">
        <v>7</v>
      </c>
      <c r="Q38" s="115"/>
      <c r="R38" s="115"/>
    </row>
    <row r="39" spans="1:18">
      <c r="A39" s="126" t="s">
        <v>6</v>
      </c>
      <c r="B39" s="127">
        <v>1</v>
      </c>
      <c r="C39" s="128" t="s">
        <v>347</v>
      </c>
      <c r="D39" s="129">
        <v>5</v>
      </c>
      <c r="E39" s="129">
        <v>4.5</v>
      </c>
      <c r="F39" s="129">
        <v>5</v>
      </c>
      <c r="G39" s="129">
        <v>5</v>
      </c>
      <c r="H39" s="129" t="s">
        <v>665</v>
      </c>
      <c r="I39" s="129" t="s">
        <v>665</v>
      </c>
      <c r="J39" s="129">
        <v>5</v>
      </c>
      <c r="K39" s="129">
        <v>5</v>
      </c>
      <c r="L39" s="129" t="s">
        <v>665</v>
      </c>
      <c r="M39" s="129" t="s">
        <v>665</v>
      </c>
      <c r="N39" s="115">
        <f t="shared" ref="N39:N49" si="9">SUM(D39:M39)</f>
        <v>29.5</v>
      </c>
      <c r="O39" s="115">
        <f t="shared" ref="O39:O49" si="10">AVERAGE(D39:M39)</f>
        <v>4.91666666666667</v>
      </c>
      <c r="P39" s="88">
        <f t="shared" ref="P39:P49" si="11">RANK(O39,$O$39:$O$49,0)</f>
        <v>7</v>
      </c>
      <c r="Q39" s="115"/>
      <c r="R39" s="115"/>
    </row>
    <row r="40" spans="1:18">
      <c r="A40" s="126"/>
      <c r="B40" s="127">
        <v>2</v>
      </c>
      <c r="C40" s="128" t="s">
        <v>350</v>
      </c>
      <c r="D40" s="129">
        <v>5</v>
      </c>
      <c r="E40" s="129">
        <v>5</v>
      </c>
      <c r="F40" s="129">
        <v>5</v>
      </c>
      <c r="G40" s="129">
        <v>5</v>
      </c>
      <c r="H40" s="129">
        <v>4.5</v>
      </c>
      <c r="I40" s="129">
        <v>5</v>
      </c>
      <c r="J40" s="129">
        <v>5</v>
      </c>
      <c r="K40" s="129">
        <v>5</v>
      </c>
      <c r="L40" s="129" t="s">
        <v>665</v>
      </c>
      <c r="M40" s="129" t="s">
        <v>665</v>
      </c>
      <c r="N40" s="115">
        <f t="shared" si="9"/>
        <v>39.5</v>
      </c>
      <c r="O40" s="115">
        <f t="shared" si="10"/>
        <v>4.9375</v>
      </c>
      <c r="P40" s="88">
        <f t="shared" si="11"/>
        <v>6</v>
      </c>
      <c r="Q40" s="115"/>
      <c r="R40" s="115"/>
    </row>
    <row r="41" spans="1:18">
      <c r="A41" s="126"/>
      <c r="B41" s="127">
        <v>3</v>
      </c>
      <c r="C41" s="128" t="s">
        <v>369</v>
      </c>
      <c r="D41" s="129">
        <v>5</v>
      </c>
      <c r="E41" s="129">
        <v>5</v>
      </c>
      <c r="F41" s="129">
        <v>5</v>
      </c>
      <c r="G41" s="129">
        <v>5</v>
      </c>
      <c r="H41" s="129">
        <v>5</v>
      </c>
      <c r="I41" s="129">
        <v>5</v>
      </c>
      <c r="J41" s="129">
        <v>5</v>
      </c>
      <c r="K41" s="129">
        <v>5</v>
      </c>
      <c r="L41" s="129">
        <v>5</v>
      </c>
      <c r="M41" s="129">
        <v>5</v>
      </c>
      <c r="N41" s="115">
        <f t="shared" si="9"/>
        <v>50</v>
      </c>
      <c r="O41" s="115">
        <f t="shared" si="10"/>
        <v>5</v>
      </c>
      <c r="P41" s="88">
        <f t="shared" si="11"/>
        <v>1</v>
      </c>
      <c r="Q41" s="115"/>
      <c r="R41" s="115"/>
    </row>
    <row r="42" spans="1:18">
      <c r="A42" s="126"/>
      <c r="B42" s="127">
        <v>4</v>
      </c>
      <c r="C42" s="128" t="s">
        <v>376</v>
      </c>
      <c r="D42" s="129">
        <v>5</v>
      </c>
      <c r="E42" s="129">
        <v>5</v>
      </c>
      <c r="F42" s="129">
        <v>5</v>
      </c>
      <c r="G42" s="129">
        <v>4.5</v>
      </c>
      <c r="H42" s="129">
        <v>5</v>
      </c>
      <c r="I42" s="129">
        <v>4.5</v>
      </c>
      <c r="J42" s="129">
        <v>5</v>
      </c>
      <c r="K42" s="129">
        <v>4</v>
      </c>
      <c r="L42" s="129">
        <v>4.5</v>
      </c>
      <c r="M42" s="129">
        <v>5</v>
      </c>
      <c r="N42" s="115">
        <f t="shared" si="9"/>
        <v>47.5</v>
      </c>
      <c r="O42" s="115">
        <f t="shared" si="10"/>
        <v>4.75</v>
      </c>
      <c r="P42" s="88">
        <f t="shared" si="11"/>
        <v>10</v>
      </c>
      <c r="Q42" s="115"/>
      <c r="R42" s="115"/>
    </row>
    <row r="43" spans="1:18">
      <c r="A43" s="126"/>
      <c r="B43" s="127">
        <v>5</v>
      </c>
      <c r="C43" s="128" t="s">
        <v>379</v>
      </c>
      <c r="D43" s="129" t="s">
        <v>665</v>
      </c>
      <c r="E43" s="129" t="s">
        <v>665</v>
      </c>
      <c r="F43" s="129">
        <v>5</v>
      </c>
      <c r="G43" s="129">
        <v>5</v>
      </c>
      <c r="H43" s="129">
        <v>5</v>
      </c>
      <c r="I43" s="129">
        <v>5</v>
      </c>
      <c r="J43" s="129">
        <v>5</v>
      </c>
      <c r="K43" s="129">
        <v>5</v>
      </c>
      <c r="L43" s="129">
        <v>5</v>
      </c>
      <c r="M43" s="129">
        <v>5</v>
      </c>
      <c r="N43" s="115">
        <f t="shared" si="9"/>
        <v>40</v>
      </c>
      <c r="O43" s="115">
        <f t="shared" si="10"/>
        <v>5</v>
      </c>
      <c r="P43" s="88">
        <f t="shared" si="11"/>
        <v>1</v>
      </c>
      <c r="Q43" s="115"/>
      <c r="R43" s="115"/>
    </row>
    <row r="44" spans="1:18">
      <c r="A44" s="126"/>
      <c r="B44" s="127">
        <v>6</v>
      </c>
      <c r="C44" s="115" t="s">
        <v>383</v>
      </c>
      <c r="D44" s="129">
        <v>5</v>
      </c>
      <c r="E44" s="129">
        <v>5</v>
      </c>
      <c r="F44" s="129">
        <v>5</v>
      </c>
      <c r="G44" s="129">
        <v>3</v>
      </c>
      <c r="H44" s="129">
        <v>5</v>
      </c>
      <c r="I44" s="129">
        <v>5</v>
      </c>
      <c r="J44" s="129">
        <v>5</v>
      </c>
      <c r="K44" s="129">
        <v>5</v>
      </c>
      <c r="L44" s="129">
        <v>5</v>
      </c>
      <c r="M44" s="129">
        <v>5</v>
      </c>
      <c r="N44" s="115">
        <f t="shared" si="9"/>
        <v>48</v>
      </c>
      <c r="O44" s="115">
        <f t="shared" si="10"/>
        <v>4.8</v>
      </c>
      <c r="P44" s="88">
        <f t="shared" si="11"/>
        <v>9</v>
      </c>
      <c r="Q44" s="115"/>
      <c r="R44" s="115"/>
    </row>
    <row r="45" spans="1:18">
      <c r="A45" s="126"/>
      <c r="B45" s="127">
        <v>7</v>
      </c>
      <c r="C45" s="128" t="s">
        <v>593</v>
      </c>
      <c r="D45" s="129">
        <v>5</v>
      </c>
      <c r="E45" s="129">
        <v>5</v>
      </c>
      <c r="F45" s="129">
        <v>5</v>
      </c>
      <c r="G45" s="129">
        <v>5</v>
      </c>
      <c r="H45" s="129">
        <v>5</v>
      </c>
      <c r="I45" s="129">
        <v>5</v>
      </c>
      <c r="J45" s="129">
        <v>5</v>
      </c>
      <c r="K45" s="129">
        <v>5</v>
      </c>
      <c r="L45" s="129">
        <v>5</v>
      </c>
      <c r="M45" s="129">
        <v>5</v>
      </c>
      <c r="N45" s="115">
        <f t="shared" si="9"/>
        <v>50</v>
      </c>
      <c r="O45" s="115">
        <f t="shared" si="10"/>
        <v>5</v>
      </c>
      <c r="P45" s="88">
        <f t="shared" si="11"/>
        <v>1</v>
      </c>
      <c r="Q45" s="115"/>
      <c r="R45" s="115"/>
    </row>
    <row r="46" spans="1:18">
      <c r="A46" s="126"/>
      <c r="B46" s="127">
        <v>8</v>
      </c>
      <c r="C46" s="128" t="s">
        <v>594</v>
      </c>
      <c r="D46" s="129">
        <v>5</v>
      </c>
      <c r="E46" s="129">
        <v>5</v>
      </c>
      <c r="F46" s="129" t="s">
        <v>665</v>
      </c>
      <c r="G46" s="129" t="s">
        <v>665</v>
      </c>
      <c r="H46" s="129">
        <v>5</v>
      </c>
      <c r="I46" s="129">
        <v>5</v>
      </c>
      <c r="J46" s="129">
        <v>5</v>
      </c>
      <c r="K46" s="129">
        <v>5</v>
      </c>
      <c r="L46" s="129">
        <v>5</v>
      </c>
      <c r="M46" s="129">
        <v>5</v>
      </c>
      <c r="N46" s="115">
        <f t="shared" si="9"/>
        <v>40</v>
      </c>
      <c r="O46" s="115">
        <f t="shared" si="10"/>
        <v>5</v>
      </c>
      <c r="P46" s="88">
        <f t="shared" si="11"/>
        <v>1</v>
      </c>
      <c r="Q46" s="115"/>
      <c r="R46" s="115"/>
    </row>
    <row r="47" spans="1:18">
      <c r="A47" s="126"/>
      <c r="B47" s="127">
        <v>9</v>
      </c>
      <c r="C47" s="128" t="s">
        <v>387</v>
      </c>
      <c r="D47" s="129">
        <v>5</v>
      </c>
      <c r="E47" s="129">
        <v>5</v>
      </c>
      <c r="F47" s="129">
        <v>5</v>
      </c>
      <c r="G47" s="129">
        <v>5</v>
      </c>
      <c r="H47" s="129">
        <v>5</v>
      </c>
      <c r="I47" s="129">
        <v>5</v>
      </c>
      <c r="J47" s="129">
        <v>5</v>
      </c>
      <c r="K47" s="129">
        <v>4</v>
      </c>
      <c r="L47" s="129">
        <v>5</v>
      </c>
      <c r="M47" s="129">
        <v>5</v>
      </c>
      <c r="N47" s="115">
        <f t="shared" si="9"/>
        <v>49</v>
      </c>
      <c r="O47" s="115">
        <f t="shared" si="10"/>
        <v>4.9</v>
      </c>
      <c r="P47" s="88">
        <f t="shared" si="11"/>
        <v>8</v>
      </c>
      <c r="Q47" s="115"/>
      <c r="R47" s="115"/>
    </row>
    <row r="48" spans="1:18">
      <c r="A48" s="126"/>
      <c r="B48" s="127">
        <v>10</v>
      </c>
      <c r="C48" s="128" t="s">
        <v>595</v>
      </c>
      <c r="D48" s="129">
        <v>5</v>
      </c>
      <c r="E48" s="129">
        <v>5</v>
      </c>
      <c r="F48" s="129">
        <v>5</v>
      </c>
      <c r="G48" s="129">
        <v>3.5</v>
      </c>
      <c r="H48" s="129">
        <v>5</v>
      </c>
      <c r="I48" s="129">
        <v>5</v>
      </c>
      <c r="J48" s="129">
        <v>5</v>
      </c>
      <c r="K48" s="129">
        <v>2.5</v>
      </c>
      <c r="L48" s="129">
        <v>5</v>
      </c>
      <c r="M48" s="129">
        <v>3</v>
      </c>
      <c r="N48" s="115">
        <f t="shared" si="9"/>
        <v>44</v>
      </c>
      <c r="O48" s="115">
        <f t="shared" si="10"/>
        <v>4.4</v>
      </c>
      <c r="P48" s="88">
        <f t="shared" si="11"/>
        <v>11</v>
      </c>
      <c r="Q48" s="115"/>
      <c r="R48" s="115"/>
    </row>
    <row r="49" spans="1:18">
      <c r="A49" s="126"/>
      <c r="B49" s="127">
        <v>11</v>
      </c>
      <c r="C49" s="128" t="s">
        <v>596</v>
      </c>
      <c r="D49" s="129">
        <v>5</v>
      </c>
      <c r="E49" s="129">
        <v>5</v>
      </c>
      <c r="F49" s="129">
        <v>5</v>
      </c>
      <c r="G49" s="129">
        <v>5</v>
      </c>
      <c r="H49" s="129">
        <v>5</v>
      </c>
      <c r="I49" s="129">
        <v>5</v>
      </c>
      <c r="J49" s="129">
        <v>5</v>
      </c>
      <c r="K49" s="129">
        <v>4.5</v>
      </c>
      <c r="L49" s="129">
        <v>5</v>
      </c>
      <c r="M49" s="129">
        <v>5</v>
      </c>
      <c r="N49" s="115">
        <f t="shared" si="9"/>
        <v>49.5</v>
      </c>
      <c r="O49" s="115">
        <f t="shared" si="10"/>
        <v>4.95</v>
      </c>
      <c r="P49" s="88">
        <f t="shared" si="11"/>
        <v>5</v>
      </c>
      <c r="Q49" s="115"/>
      <c r="R49" s="115"/>
    </row>
    <row r="50" spans="1:18">
      <c r="A50" s="126" t="s">
        <v>7</v>
      </c>
      <c r="B50" s="127">
        <v>1</v>
      </c>
      <c r="C50" s="130" t="s">
        <v>612</v>
      </c>
      <c r="D50" s="129">
        <v>5</v>
      </c>
      <c r="E50" s="129">
        <v>5</v>
      </c>
      <c r="F50" s="129">
        <v>5</v>
      </c>
      <c r="G50" s="129">
        <v>5</v>
      </c>
      <c r="H50" s="129">
        <v>5</v>
      </c>
      <c r="I50" s="129">
        <v>5</v>
      </c>
      <c r="J50" s="129">
        <v>5</v>
      </c>
      <c r="K50" s="129">
        <v>5</v>
      </c>
      <c r="L50" s="129">
        <v>5</v>
      </c>
      <c r="M50" s="129">
        <v>5</v>
      </c>
      <c r="N50" s="115">
        <v>50</v>
      </c>
      <c r="O50" s="115">
        <v>10</v>
      </c>
      <c r="P50" s="88">
        <f t="shared" ref="P50:P55" si="12">RANK(O50,$O$50:$O$55)</f>
        <v>1</v>
      </c>
      <c r="Q50" s="115"/>
      <c r="R50" s="115"/>
    </row>
    <row r="51" spans="1:18">
      <c r="A51" s="126"/>
      <c r="B51" s="127">
        <v>2</v>
      </c>
      <c r="C51" s="130" t="s">
        <v>613</v>
      </c>
      <c r="D51" s="129">
        <v>5</v>
      </c>
      <c r="E51" s="129">
        <v>5</v>
      </c>
      <c r="F51" s="129">
        <v>3</v>
      </c>
      <c r="G51" s="129">
        <v>5</v>
      </c>
      <c r="H51" s="129">
        <v>5</v>
      </c>
      <c r="I51" s="129">
        <v>5</v>
      </c>
      <c r="J51" s="129">
        <v>5</v>
      </c>
      <c r="K51" s="129">
        <v>5</v>
      </c>
      <c r="L51" s="129">
        <v>5</v>
      </c>
      <c r="M51" s="129">
        <v>5</v>
      </c>
      <c r="N51" s="115">
        <v>50</v>
      </c>
      <c r="O51" s="115">
        <v>10</v>
      </c>
      <c r="P51" s="88">
        <f t="shared" si="12"/>
        <v>1</v>
      </c>
      <c r="Q51" s="115"/>
      <c r="R51" s="115"/>
    </row>
    <row r="52" spans="1:18">
      <c r="A52" s="126"/>
      <c r="B52" s="127">
        <v>3</v>
      </c>
      <c r="C52" s="130" t="s">
        <v>614</v>
      </c>
      <c r="D52" s="129">
        <v>5</v>
      </c>
      <c r="E52" s="129">
        <v>5</v>
      </c>
      <c r="F52" s="129">
        <v>5</v>
      </c>
      <c r="G52" s="129">
        <v>5</v>
      </c>
      <c r="H52" s="129">
        <v>5</v>
      </c>
      <c r="I52" s="129">
        <v>5</v>
      </c>
      <c r="J52" s="129">
        <v>5</v>
      </c>
      <c r="K52" s="129">
        <v>5</v>
      </c>
      <c r="L52" s="129">
        <v>0</v>
      </c>
      <c r="M52" s="129">
        <v>0</v>
      </c>
      <c r="N52" s="115">
        <v>50</v>
      </c>
      <c r="O52" s="115">
        <v>10</v>
      </c>
      <c r="P52" s="88">
        <f t="shared" si="12"/>
        <v>1</v>
      </c>
      <c r="Q52" s="115"/>
      <c r="R52" s="115"/>
    </row>
    <row r="53" spans="1:18">
      <c r="A53" s="126"/>
      <c r="B53" s="127">
        <v>4</v>
      </c>
      <c r="C53" s="130" t="s">
        <v>615</v>
      </c>
      <c r="D53" s="129">
        <v>5</v>
      </c>
      <c r="E53" s="129">
        <v>5</v>
      </c>
      <c r="F53" s="129">
        <v>5</v>
      </c>
      <c r="G53" s="129">
        <v>5</v>
      </c>
      <c r="H53" s="129">
        <v>5</v>
      </c>
      <c r="I53" s="129">
        <v>5</v>
      </c>
      <c r="J53" s="129">
        <v>5</v>
      </c>
      <c r="K53" s="129">
        <v>5</v>
      </c>
      <c r="L53" s="129">
        <v>5</v>
      </c>
      <c r="M53" s="129">
        <v>5</v>
      </c>
      <c r="N53" s="115">
        <v>50</v>
      </c>
      <c r="O53" s="115">
        <v>10</v>
      </c>
      <c r="P53" s="88">
        <f t="shared" si="12"/>
        <v>1</v>
      </c>
      <c r="Q53" s="115"/>
      <c r="R53" s="115"/>
    </row>
    <row r="54" spans="1:18">
      <c r="A54" s="126"/>
      <c r="B54" s="127">
        <v>5</v>
      </c>
      <c r="C54" s="130" t="s">
        <v>616</v>
      </c>
      <c r="D54" s="129">
        <v>5</v>
      </c>
      <c r="E54" s="129">
        <v>5</v>
      </c>
      <c r="F54" s="129">
        <v>5</v>
      </c>
      <c r="G54" s="129">
        <v>5</v>
      </c>
      <c r="H54" s="129">
        <v>5</v>
      </c>
      <c r="I54" s="129">
        <v>5</v>
      </c>
      <c r="J54" s="129">
        <v>5</v>
      </c>
      <c r="K54" s="129">
        <v>5</v>
      </c>
      <c r="L54" s="129">
        <v>5</v>
      </c>
      <c r="M54" s="129">
        <v>5</v>
      </c>
      <c r="N54" s="115">
        <v>50</v>
      </c>
      <c r="O54" s="115">
        <v>10</v>
      </c>
      <c r="P54" s="88">
        <f t="shared" si="12"/>
        <v>1</v>
      </c>
      <c r="Q54" s="115"/>
      <c r="R54" s="115"/>
    </row>
    <row r="55" spans="1:18">
      <c r="A55" s="126"/>
      <c r="B55" s="127">
        <v>6</v>
      </c>
      <c r="C55" s="130" t="s">
        <v>416</v>
      </c>
      <c r="D55" s="129">
        <v>5</v>
      </c>
      <c r="E55" s="129">
        <v>5</v>
      </c>
      <c r="F55" s="129">
        <v>5</v>
      </c>
      <c r="G55" s="129">
        <v>5</v>
      </c>
      <c r="H55" s="129">
        <v>5</v>
      </c>
      <c r="I55" s="129">
        <v>5</v>
      </c>
      <c r="J55" s="129">
        <v>5</v>
      </c>
      <c r="K55" s="129">
        <v>5</v>
      </c>
      <c r="L55" s="129">
        <v>5</v>
      </c>
      <c r="M55" s="129">
        <v>5</v>
      </c>
      <c r="N55" s="115">
        <v>50</v>
      </c>
      <c r="O55" s="115">
        <v>10</v>
      </c>
      <c r="P55" s="88">
        <f t="shared" si="12"/>
        <v>1</v>
      </c>
      <c r="Q55" s="115"/>
      <c r="R55" s="115"/>
    </row>
    <row r="56" spans="1:18">
      <c r="A56" s="115" t="s">
        <v>8</v>
      </c>
      <c r="B56" s="88">
        <v>1</v>
      </c>
      <c r="C56" s="115" t="s">
        <v>436</v>
      </c>
      <c r="D56" s="131">
        <v>5</v>
      </c>
      <c r="E56" s="131">
        <v>5</v>
      </c>
      <c r="F56" s="131">
        <v>5</v>
      </c>
      <c r="G56" s="131">
        <v>5</v>
      </c>
      <c r="H56" s="131">
        <v>5</v>
      </c>
      <c r="I56" s="131">
        <v>5</v>
      </c>
      <c r="J56" s="131">
        <v>5</v>
      </c>
      <c r="K56" s="131">
        <v>5</v>
      </c>
      <c r="L56" s="131">
        <v>5</v>
      </c>
      <c r="M56" s="131">
        <v>5</v>
      </c>
      <c r="N56" s="115">
        <v>50</v>
      </c>
      <c r="O56" s="115">
        <v>5</v>
      </c>
      <c r="P56" s="88">
        <v>1</v>
      </c>
      <c r="Q56" s="115"/>
      <c r="R56" s="115"/>
    </row>
    <row r="57" spans="1:18">
      <c r="A57" s="132"/>
      <c r="B57" s="133"/>
      <c r="C57" s="132"/>
      <c r="D57" s="132"/>
      <c r="E57" s="132"/>
      <c r="F57" s="132"/>
      <c r="G57" s="132"/>
      <c r="H57" s="132"/>
      <c r="I57" s="132"/>
      <c r="J57" s="132"/>
      <c r="K57" s="132"/>
      <c r="L57" s="132"/>
      <c r="M57" s="132"/>
      <c r="N57" s="134"/>
      <c r="O57" s="134"/>
      <c r="P57" s="133"/>
      <c r="Q57" s="132"/>
      <c r="R57" s="132"/>
    </row>
  </sheetData>
  <mergeCells count="7">
    <mergeCell ref="A1:R1"/>
    <mergeCell ref="A3:A12"/>
    <mergeCell ref="A13:A21"/>
    <mergeCell ref="A22:A30"/>
    <mergeCell ref="A31:A38"/>
    <mergeCell ref="A39:A49"/>
    <mergeCell ref="A50:A5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B3" sqref="B3:H6"/>
    </sheetView>
  </sheetViews>
  <sheetFormatPr defaultColWidth="8.62962962962963" defaultRowHeight="17.4" outlineLevelCol="7"/>
  <cols>
    <col min="1" max="1" width="18.25" style="50" customWidth="1"/>
    <col min="2" max="2" width="20.25" style="50" customWidth="1"/>
    <col min="3" max="3" width="14.6296296296296" style="50" customWidth="1"/>
    <col min="4" max="4" width="9.25" style="50" customWidth="1"/>
    <col min="5" max="5" width="25.25" style="50" customWidth="1"/>
    <col min="6" max="8" width="13" style="50" customWidth="1"/>
    <col min="9" max="16384" width="8.62962962962963" style="50"/>
  </cols>
  <sheetData>
    <row r="1" ht="22.2" spans="1:8">
      <c r="A1" s="51" t="s">
        <v>681</v>
      </c>
      <c r="B1" s="51"/>
      <c r="C1" s="51"/>
      <c r="D1" s="51"/>
      <c r="E1" s="51"/>
      <c r="F1" s="51"/>
      <c r="G1" s="51"/>
      <c r="H1" s="51"/>
    </row>
    <row r="2" s="72" customFormat="1" ht="20.4" spans="1:8">
      <c r="A2" s="73" t="s">
        <v>682</v>
      </c>
      <c r="B2" s="73" t="s">
        <v>56</v>
      </c>
      <c r="C2" s="73" t="s">
        <v>24</v>
      </c>
      <c r="D2" s="73" t="s">
        <v>25</v>
      </c>
      <c r="E2" s="74" t="s">
        <v>57</v>
      </c>
      <c r="F2" s="75" t="s">
        <v>58</v>
      </c>
      <c r="G2" s="73" t="s">
        <v>620</v>
      </c>
      <c r="H2" s="73" t="s">
        <v>621</v>
      </c>
    </row>
    <row r="3" spans="1:8">
      <c r="A3" s="7" t="s">
        <v>2</v>
      </c>
      <c r="B3" s="34" t="s">
        <v>30</v>
      </c>
      <c r="C3" s="35"/>
      <c r="D3" s="35"/>
      <c r="E3" s="35"/>
      <c r="F3" s="35"/>
      <c r="G3" s="35"/>
      <c r="H3" s="36"/>
    </row>
    <row r="4" spans="1:8">
      <c r="A4" s="7" t="s">
        <v>3</v>
      </c>
      <c r="B4" s="37"/>
      <c r="C4" s="76"/>
      <c r="D4" s="76"/>
      <c r="E4" s="76"/>
      <c r="F4" s="76"/>
      <c r="G4" s="76"/>
      <c r="H4" s="39"/>
    </row>
    <row r="5" spans="1:8">
      <c r="A5" s="30" t="s">
        <v>4</v>
      </c>
      <c r="B5" s="37"/>
      <c r="C5" s="76"/>
      <c r="D5" s="76"/>
      <c r="E5" s="76"/>
      <c r="F5" s="76"/>
      <c r="G5" s="76"/>
      <c r="H5" s="39"/>
    </row>
    <row r="6" spans="1:8">
      <c r="A6" s="30" t="s">
        <v>5</v>
      </c>
      <c r="B6" s="40"/>
      <c r="C6" s="41"/>
      <c r="D6" s="41"/>
      <c r="E6" s="41"/>
      <c r="F6" s="41"/>
      <c r="G6" s="41"/>
      <c r="H6" s="42"/>
    </row>
    <row r="7" spans="1:8">
      <c r="A7" s="7" t="s">
        <v>6</v>
      </c>
      <c r="B7" s="7" t="s">
        <v>376</v>
      </c>
      <c r="C7" s="7">
        <v>2024243427</v>
      </c>
      <c r="D7" s="7" t="s">
        <v>683</v>
      </c>
      <c r="E7" s="7" t="s">
        <v>641</v>
      </c>
      <c r="F7" s="7">
        <v>2</v>
      </c>
      <c r="G7" s="7"/>
      <c r="H7" s="77"/>
    </row>
    <row r="18" spans="5:5">
      <c r="E18" s="78"/>
    </row>
    <row r="19" spans="5:5">
      <c r="E19" s="78"/>
    </row>
    <row r="20" spans="5:5">
      <c r="E20" s="78"/>
    </row>
  </sheetData>
  <mergeCells count="2">
    <mergeCell ref="A1:H1"/>
    <mergeCell ref="B3:H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1"/>
  <sheetViews>
    <sheetView zoomScale="70" zoomScaleNormal="70" topLeftCell="A74" workbookViewId="0">
      <selection activeCell="A134" sqref="A134:A161"/>
    </sheetView>
  </sheetViews>
  <sheetFormatPr defaultColWidth="8.25" defaultRowHeight="17.4" outlineLevelCol="5"/>
  <cols>
    <col min="1" max="1" width="19.5" style="50" customWidth="1"/>
    <col min="2" max="3" width="21.3796296296296" style="50" customWidth="1"/>
    <col min="4" max="4" width="13.75" style="50" customWidth="1"/>
    <col min="5" max="5" width="15.25" style="50" customWidth="1"/>
    <col min="6" max="6" width="8.5" style="50" customWidth="1"/>
    <col min="7" max="16384" width="8.25" style="50"/>
  </cols>
  <sheetData>
    <row r="1" ht="22.2" spans="1:6">
      <c r="A1" s="51" t="s">
        <v>684</v>
      </c>
      <c r="B1" s="51"/>
      <c r="C1" s="51"/>
      <c r="D1" s="51"/>
      <c r="E1" s="51"/>
      <c r="F1" s="51"/>
    </row>
    <row r="2" s="49" customFormat="1" ht="20.4" spans="1:6">
      <c r="A2" s="52" t="s">
        <v>22</v>
      </c>
      <c r="B2" s="52" t="s">
        <v>56</v>
      </c>
      <c r="C2" s="52" t="s">
        <v>25</v>
      </c>
      <c r="D2" s="53" t="s">
        <v>685</v>
      </c>
      <c r="E2" s="52" t="s">
        <v>58</v>
      </c>
      <c r="F2" s="52" t="s">
        <v>29</v>
      </c>
    </row>
    <row r="3" s="49" customFormat="1" ht="20.4" spans="1:6">
      <c r="A3" s="28" t="s">
        <v>2</v>
      </c>
      <c r="B3" s="54" t="s">
        <v>30</v>
      </c>
      <c r="C3" s="55"/>
      <c r="D3" s="55"/>
      <c r="E3" s="55"/>
      <c r="F3" s="56"/>
    </row>
    <row r="4" spans="1:6">
      <c r="A4" s="7" t="s">
        <v>3</v>
      </c>
      <c r="B4" s="14" t="s">
        <v>176</v>
      </c>
      <c r="C4" s="57" t="s">
        <v>686</v>
      </c>
      <c r="D4" s="14">
        <v>9.24</v>
      </c>
      <c r="E4" s="14">
        <v>2</v>
      </c>
      <c r="F4" s="14" t="s">
        <v>687</v>
      </c>
    </row>
    <row r="5" spans="1:6">
      <c r="A5" s="7"/>
      <c r="B5" s="14" t="s">
        <v>163</v>
      </c>
      <c r="C5" s="57" t="s">
        <v>164</v>
      </c>
      <c r="D5" s="14">
        <v>9.24</v>
      </c>
      <c r="E5" s="14">
        <v>2</v>
      </c>
      <c r="F5" s="14" t="s">
        <v>687</v>
      </c>
    </row>
    <row r="6" spans="1:6">
      <c r="A6" s="5" t="s">
        <v>4</v>
      </c>
      <c r="B6" s="57" t="s">
        <v>667</v>
      </c>
      <c r="C6" s="57" t="s">
        <v>688</v>
      </c>
      <c r="D6" s="57">
        <v>9.23</v>
      </c>
      <c r="E6" s="57">
        <v>3</v>
      </c>
      <c r="F6" s="58"/>
    </row>
    <row r="7" spans="1:6">
      <c r="A7" s="9"/>
      <c r="B7" s="57"/>
      <c r="C7" s="57" t="s">
        <v>689</v>
      </c>
      <c r="D7" s="57">
        <v>9.23</v>
      </c>
      <c r="E7" s="57">
        <v>3</v>
      </c>
      <c r="F7" s="58"/>
    </row>
    <row r="8" spans="1:6">
      <c r="A8" s="9"/>
      <c r="B8" s="57" t="s">
        <v>673</v>
      </c>
      <c r="C8" s="57" t="s">
        <v>690</v>
      </c>
      <c r="D8" s="57">
        <v>9.23</v>
      </c>
      <c r="E8" s="57">
        <v>3</v>
      </c>
      <c r="F8" s="58"/>
    </row>
    <row r="9" spans="1:6">
      <c r="A9" s="9"/>
      <c r="B9" s="57"/>
      <c r="C9" s="57" t="s">
        <v>691</v>
      </c>
      <c r="D9" s="57">
        <v>9.23</v>
      </c>
      <c r="E9" s="57">
        <v>3</v>
      </c>
      <c r="F9" s="58"/>
    </row>
    <row r="10" spans="1:6">
      <c r="A10" s="9"/>
      <c r="B10" s="57"/>
      <c r="C10" s="57" t="s">
        <v>692</v>
      </c>
      <c r="D10" s="57">
        <v>9.23</v>
      </c>
      <c r="E10" s="57">
        <v>3</v>
      </c>
      <c r="F10" s="58"/>
    </row>
    <row r="11" spans="1:6">
      <c r="A11" s="9"/>
      <c r="B11" s="57" t="s">
        <v>693</v>
      </c>
      <c r="C11" s="57" t="s">
        <v>694</v>
      </c>
      <c r="D11" s="57">
        <v>9.23</v>
      </c>
      <c r="E11" s="57">
        <v>3</v>
      </c>
      <c r="F11" s="58"/>
    </row>
    <row r="12" spans="1:6">
      <c r="A12" s="9"/>
      <c r="B12" s="57"/>
      <c r="C12" s="57" t="s">
        <v>695</v>
      </c>
      <c r="D12" s="57">
        <v>9.23</v>
      </c>
      <c r="E12" s="57">
        <v>3</v>
      </c>
      <c r="F12" s="58"/>
    </row>
    <row r="13" spans="1:6">
      <c r="A13" s="9"/>
      <c r="B13" s="57" t="s">
        <v>670</v>
      </c>
      <c r="C13" s="57" t="s">
        <v>696</v>
      </c>
      <c r="D13" s="57">
        <v>9.23</v>
      </c>
      <c r="E13" s="59">
        <v>3</v>
      </c>
      <c r="F13" s="58"/>
    </row>
    <row r="14" spans="1:6">
      <c r="A14" s="9"/>
      <c r="B14" s="57" t="s">
        <v>669</v>
      </c>
      <c r="C14" s="57" t="s">
        <v>697</v>
      </c>
      <c r="D14" s="57">
        <v>9.23</v>
      </c>
      <c r="E14" s="57">
        <v>3</v>
      </c>
      <c r="F14" s="58"/>
    </row>
    <row r="15" spans="1:6">
      <c r="A15" s="9"/>
      <c r="B15" s="57" t="s">
        <v>672</v>
      </c>
      <c r="C15" s="57" t="s">
        <v>698</v>
      </c>
      <c r="D15" s="57">
        <v>9.23</v>
      </c>
      <c r="E15" s="57">
        <v>3</v>
      </c>
      <c r="F15" s="57"/>
    </row>
    <row r="16" spans="1:6">
      <c r="A16" s="9"/>
      <c r="B16" s="57" t="s">
        <v>674</v>
      </c>
      <c r="C16" s="57" t="s">
        <v>699</v>
      </c>
      <c r="D16" s="57">
        <v>9.24</v>
      </c>
      <c r="E16" s="57">
        <v>3</v>
      </c>
      <c r="F16" s="58"/>
    </row>
    <row r="17" spans="1:6">
      <c r="A17" s="9"/>
      <c r="B17" s="57"/>
      <c r="C17" s="57" t="s">
        <v>700</v>
      </c>
      <c r="D17" s="57">
        <v>9.24</v>
      </c>
      <c r="E17" s="57">
        <v>3</v>
      </c>
      <c r="F17" s="58"/>
    </row>
    <row r="18" spans="1:6">
      <c r="A18" s="9"/>
      <c r="B18" s="57"/>
      <c r="C18" s="57" t="s">
        <v>701</v>
      </c>
      <c r="D18" s="57">
        <v>9.24</v>
      </c>
      <c r="E18" s="57">
        <v>3</v>
      </c>
      <c r="F18" s="58"/>
    </row>
    <row r="19" spans="1:6">
      <c r="A19" s="9"/>
      <c r="B19" s="57"/>
      <c r="C19" s="57" t="s">
        <v>702</v>
      </c>
      <c r="D19" s="57">
        <v>9.24</v>
      </c>
      <c r="E19" s="57">
        <v>3</v>
      </c>
      <c r="F19" s="58"/>
    </row>
    <row r="20" spans="1:6">
      <c r="A20" s="9"/>
      <c r="B20" s="57"/>
      <c r="C20" s="57" t="s">
        <v>703</v>
      </c>
      <c r="D20" s="57">
        <v>9.24</v>
      </c>
      <c r="E20" s="57">
        <v>3</v>
      </c>
      <c r="F20" s="58"/>
    </row>
    <row r="21" spans="1:6">
      <c r="A21" s="9"/>
      <c r="B21" s="57"/>
      <c r="C21" s="57" t="s">
        <v>704</v>
      </c>
      <c r="D21" s="57">
        <v>9.24</v>
      </c>
      <c r="E21" s="57">
        <v>3</v>
      </c>
      <c r="F21" s="58"/>
    </row>
    <row r="22" spans="1:6">
      <c r="A22" s="9"/>
      <c r="B22" s="57" t="s">
        <v>668</v>
      </c>
      <c r="C22" s="57" t="s">
        <v>705</v>
      </c>
      <c r="D22" s="57">
        <v>9.24</v>
      </c>
      <c r="E22" s="57">
        <v>3</v>
      </c>
      <c r="F22" s="58"/>
    </row>
    <row r="23" spans="1:6">
      <c r="A23" s="9"/>
      <c r="B23" s="57"/>
      <c r="C23" s="57" t="s">
        <v>706</v>
      </c>
      <c r="D23" s="57">
        <v>9.24</v>
      </c>
      <c r="E23" s="57">
        <v>3</v>
      </c>
      <c r="F23" s="58"/>
    </row>
    <row r="24" spans="1:6">
      <c r="A24" s="9"/>
      <c r="B24" s="57"/>
      <c r="C24" s="57" t="s">
        <v>707</v>
      </c>
      <c r="D24" s="57">
        <v>9.24</v>
      </c>
      <c r="E24" s="57">
        <v>3</v>
      </c>
      <c r="F24" s="58"/>
    </row>
    <row r="25" spans="1:6">
      <c r="A25" s="9"/>
      <c r="B25" s="57" t="s">
        <v>693</v>
      </c>
      <c r="C25" s="57" t="s">
        <v>708</v>
      </c>
      <c r="D25" s="57">
        <v>9.24</v>
      </c>
      <c r="E25" s="57">
        <v>3</v>
      </c>
      <c r="F25" s="58"/>
    </row>
    <row r="26" spans="1:6">
      <c r="A26" s="9"/>
      <c r="B26" s="57"/>
      <c r="C26" s="57" t="s">
        <v>709</v>
      </c>
      <c r="D26" s="57">
        <v>9.24</v>
      </c>
      <c r="E26" s="57">
        <v>3</v>
      </c>
      <c r="F26" s="58"/>
    </row>
    <row r="27" spans="1:6">
      <c r="A27" s="9"/>
      <c r="B27" s="57"/>
      <c r="C27" s="57" t="s">
        <v>695</v>
      </c>
      <c r="D27" s="57">
        <v>9.24</v>
      </c>
      <c r="E27" s="57">
        <v>3</v>
      </c>
      <c r="F27" s="58"/>
    </row>
    <row r="28" spans="1:6">
      <c r="A28" s="9"/>
      <c r="B28" s="57"/>
      <c r="C28" s="57" t="s">
        <v>710</v>
      </c>
      <c r="D28" s="57">
        <v>9.24</v>
      </c>
      <c r="E28" s="57">
        <v>3</v>
      </c>
      <c r="F28" s="58"/>
    </row>
    <row r="29" spans="1:6">
      <c r="A29" s="9"/>
      <c r="B29" s="57" t="s">
        <v>669</v>
      </c>
      <c r="C29" s="57" t="s">
        <v>711</v>
      </c>
      <c r="D29" s="57">
        <v>9.24</v>
      </c>
      <c r="E29" s="57">
        <v>3</v>
      </c>
      <c r="F29" s="58"/>
    </row>
    <row r="30" spans="1:6">
      <c r="A30" s="9"/>
      <c r="B30" s="57"/>
      <c r="C30" s="57" t="s">
        <v>712</v>
      </c>
      <c r="D30" s="57">
        <v>9.24</v>
      </c>
      <c r="E30" s="57">
        <v>3</v>
      </c>
      <c r="F30" s="58"/>
    </row>
    <row r="31" spans="1:6">
      <c r="A31" s="9"/>
      <c r="B31" s="57"/>
      <c r="C31" s="57" t="s">
        <v>697</v>
      </c>
      <c r="D31" s="57">
        <v>9.24</v>
      </c>
      <c r="E31" s="57">
        <v>3</v>
      </c>
      <c r="F31" s="58"/>
    </row>
    <row r="32" spans="1:6">
      <c r="A32" s="9"/>
      <c r="B32" s="57"/>
      <c r="C32" s="57" t="s">
        <v>713</v>
      </c>
      <c r="D32" s="57">
        <v>9.24</v>
      </c>
      <c r="E32" s="57">
        <v>3</v>
      </c>
      <c r="F32" s="57"/>
    </row>
    <row r="33" spans="1:6">
      <c r="A33" s="9"/>
      <c r="B33" s="60" t="s">
        <v>673</v>
      </c>
      <c r="C33" s="60" t="s">
        <v>714</v>
      </c>
      <c r="D33" s="57">
        <v>9.24</v>
      </c>
      <c r="E33" s="57">
        <v>3</v>
      </c>
      <c r="F33" s="57"/>
    </row>
    <row r="34" spans="1:6">
      <c r="A34" s="9"/>
      <c r="B34" s="60"/>
      <c r="C34" s="60" t="s">
        <v>715</v>
      </c>
      <c r="D34" s="57">
        <v>9.24</v>
      </c>
      <c r="E34" s="57">
        <v>3</v>
      </c>
      <c r="F34" s="57"/>
    </row>
    <row r="35" spans="1:6">
      <c r="A35" s="9"/>
      <c r="B35" s="60"/>
      <c r="C35" s="60" t="s">
        <v>716</v>
      </c>
      <c r="D35" s="57">
        <v>9.24</v>
      </c>
      <c r="E35" s="57">
        <v>3</v>
      </c>
      <c r="F35" s="57"/>
    </row>
    <row r="36" spans="1:6">
      <c r="A36" s="9"/>
      <c r="B36" s="60"/>
      <c r="C36" s="60" t="s">
        <v>692</v>
      </c>
      <c r="D36" s="57">
        <v>9.24</v>
      </c>
      <c r="E36" s="57">
        <v>3</v>
      </c>
      <c r="F36" s="57"/>
    </row>
    <row r="37" spans="1:6">
      <c r="A37" s="9"/>
      <c r="B37" s="60"/>
      <c r="C37" s="60" t="s">
        <v>691</v>
      </c>
      <c r="D37" s="57">
        <v>9.24</v>
      </c>
      <c r="E37" s="57">
        <v>3</v>
      </c>
      <c r="F37" s="57"/>
    </row>
    <row r="38" spans="1:6">
      <c r="A38" s="9"/>
      <c r="B38" s="60" t="s">
        <v>670</v>
      </c>
      <c r="C38" s="60" t="s">
        <v>717</v>
      </c>
      <c r="D38" s="57">
        <v>9.24</v>
      </c>
      <c r="E38" s="57">
        <v>3</v>
      </c>
      <c r="F38" s="57"/>
    </row>
    <row r="39" spans="1:6">
      <c r="A39" s="9"/>
      <c r="B39" s="60"/>
      <c r="C39" s="60" t="s">
        <v>696</v>
      </c>
      <c r="D39" s="57">
        <v>9.24</v>
      </c>
      <c r="E39" s="57">
        <v>3</v>
      </c>
      <c r="F39" s="57"/>
    </row>
    <row r="40" spans="1:6">
      <c r="A40" s="9"/>
      <c r="B40" s="60" t="s">
        <v>671</v>
      </c>
      <c r="C40" s="60" t="s">
        <v>718</v>
      </c>
      <c r="D40" s="57">
        <v>9.24</v>
      </c>
      <c r="E40" s="57">
        <v>3</v>
      </c>
      <c r="F40" s="57"/>
    </row>
    <row r="41" spans="1:6">
      <c r="A41" s="9"/>
      <c r="B41" s="60"/>
      <c r="C41" s="60" t="s">
        <v>719</v>
      </c>
      <c r="D41" s="57">
        <v>9.24</v>
      </c>
      <c r="E41" s="57">
        <v>3</v>
      </c>
      <c r="F41" s="57"/>
    </row>
    <row r="42" spans="1:6">
      <c r="A42" s="9"/>
      <c r="B42" s="60"/>
      <c r="C42" s="60" t="s">
        <v>720</v>
      </c>
      <c r="D42" s="57">
        <v>9.24</v>
      </c>
      <c r="E42" s="57">
        <v>3</v>
      </c>
      <c r="F42" s="57"/>
    </row>
    <row r="43" spans="1:6">
      <c r="A43" s="9"/>
      <c r="B43" s="60"/>
      <c r="C43" s="60" t="s">
        <v>721</v>
      </c>
      <c r="D43" s="57">
        <v>9.24</v>
      </c>
      <c r="E43" s="57">
        <v>3</v>
      </c>
      <c r="F43" s="57"/>
    </row>
    <row r="44" spans="1:6">
      <c r="A44" s="9"/>
      <c r="B44" s="60"/>
      <c r="C44" s="60" t="s">
        <v>722</v>
      </c>
      <c r="D44" s="57">
        <v>9.24</v>
      </c>
      <c r="E44" s="57">
        <v>3</v>
      </c>
      <c r="F44" s="57"/>
    </row>
    <row r="45" spans="1:6">
      <c r="A45" s="9"/>
      <c r="B45" s="60" t="s">
        <v>672</v>
      </c>
      <c r="C45" s="60" t="s">
        <v>698</v>
      </c>
      <c r="D45" s="57">
        <v>9.24</v>
      </c>
      <c r="E45" s="57">
        <v>3</v>
      </c>
      <c r="F45" s="57"/>
    </row>
    <row r="46" spans="1:6">
      <c r="A46" s="9"/>
      <c r="B46" s="60" t="s">
        <v>672</v>
      </c>
      <c r="C46" s="60" t="s">
        <v>698</v>
      </c>
      <c r="D46" s="60">
        <v>9.25</v>
      </c>
      <c r="E46" s="60">
        <v>3</v>
      </c>
      <c r="F46" s="57" t="s">
        <v>440</v>
      </c>
    </row>
    <row r="47" spans="1:6">
      <c r="A47" s="9"/>
      <c r="B47" s="60" t="s">
        <v>671</v>
      </c>
      <c r="C47" s="60" t="s">
        <v>723</v>
      </c>
      <c r="D47" s="60">
        <v>9.25</v>
      </c>
      <c r="E47" s="60">
        <v>3</v>
      </c>
      <c r="F47" s="57" t="s">
        <v>440</v>
      </c>
    </row>
    <row r="48" spans="1:6">
      <c r="A48" s="9"/>
      <c r="B48" s="60"/>
      <c r="C48" s="60" t="s">
        <v>724</v>
      </c>
      <c r="D48" s="60">
        <v>9.25</v>
      </c>
      <c r="E48" s="60">
        <v>3</v>
      </c>
      <c r="F48" s="57" t="s">
        <v>440</v>
      </c>
    </row>
    <row r="49" spans="1:6">
      <c r="A49" s="9"/>
      <c r="B49" s="60"/>
      <c r="C49" s="60" t="s">
        <v>725</v>
      </c>
      <c r="D49" s="60">
        <v>9.25</v>
      </c>
      <c r="E49" s="60">
        <v>3</v>
      </c>
      <c r="F49" s="57" t="s">
        <v>440</v>
      </c>
    </row>
    <row r="50" spans="1:6">
      <c r="A50" s="9"/>
      <c r="B50" s="60"/>
      <c r="C50" s="60" t="s">
        <v>726</v>
      </c>
      <c r="D50" s="60">
        <v>9.25</v>
      </c>
      <c r="E50" s="60">
        <v>3</v>
      </c>
      <c r="F50" s="57" t="s">
        <v>440</v>
      </c>
    </row>
    <row r="51" spans="1:6">
      <c r="A51" s="9"/>
      <c r="B51" s="60"/>
      <c r="C51" s="57" t="s">
        <v>727</v>
      </c>
      <c r="D51" s="57">
        <v>9.25</v>
      </c>
      <c r="E51" s="57">
        <v>3</v>
      </c>
      <c r="F51" s="57" t="s">
        <v>440</v>
      </c>
    </row>
    <row r="52" spans="1:6">
      <c r="A52" s="9"/>
      <c r="B52" s="60"/>
      <c r="C52" s="57" t="s">
        <v>728</v>
      </c>
      <c r="D52" s="57">
        <v>9.25</v>
      </c>
      <c r="E52" s="57">
        <v>3</v>
      </c>
      <c r="F52" s="57" t="s">
        <v>440</v>
      </c>
    </row>
    <row r="53" spans="1:6">
      <c r="A53" s="9"/>
      <c r="B53" s="60"/>
      <c r="C53" s="57" t="s">
        <v>729</v>
      </c>
      <c r="D53" s="57">
        <v>9.25</v>
      </c>
      <c r="E53" s="57">
        <v>3</v>
      </c>
      <c r="F53" s="57" t="s">
        <v>440</v>
      </c>
    </row>
    <row r="54" spans="1:6">
      <c r="A54" s="9"/>
      <c r="B54" s="60"/>
      <c r="C54" s="57" t="s">
        <v>730</v>
      </c>
      <c r="D54" s="57">
        <v>9.25</v>
      </c>
      <c r="E54" s="57">
        <v>3</v>
      </c>
      <c r="F54" s="57" t="s">
        <v>440</v>
      </c>
    </row>
    <row r="55" spans="1:6">
      <c r="A55" s="9"/>
      <c r="B55" s="60"/>
      <c r="C55" s="57" t="s">
        <v>731</v>
      </c>
      <c r="D55" s="57">
        <v>9.25</v>
      </c>
      <c r="E55" s="57">
        <v>3</v>
      </c>
      <c r="F55" s="57" t="s">
        <v>440</v>
      </c>
    </row>
    <row r="56" spans="1:6">
      <c r="A56" s="9"/>
      <c r="B56" s="60"/>
      <c r="C56" s="57" t="s">
        <v>732</v>
      </c>
      <c r="D56" s="57">
        <v>9.25</v>
      </c>
      <c r="E56" s="57">
        <v>3</v>
      </c>
      <c r="F56" s="57" t="s">
        <v>440</v>
      </c>
    </row>
    <row r="57" spans="1:6">
      <c r="A57" s="9"/>
      <c r="B57" s="57" t="s">
        <v>668</v>
      </c>
      <c r="C57" s="57" t="s">
        <v>733</v>
      </c>
      <c r="D57" s="57">
        <v>9.25</v>
      </c>
      <c r="E57" s="57">
        <v>3</v>
      </c>
      <c r="F57" s="57"/>
    </row>
    <row r="58" spans="1:6">
      <c r="A58" s="9"/>
      <c r="B58" s="57"/>
      <c r="C58" s="57" t="s">
        <v>734</v>
      </c>
      <c r="D58" s="57">
        <v>9.25</v>
      </c>
      <c r="E58" s="57">
        <v>3</v>
      </c>
      <c r="F58" s="57"/>
    </row>
    <row r="59" spans="1:6">
      <c r="A59" s="9"/>
      <c r="B59" s="57"/>
      <c r="C59" s="57" t="s">
        <v>735</v>
      </c>
      <c r="D59" s="57">
        <v>9.25</v>
      </c>
      <c r="E59" s="57">
        <v>3</v>
      </c>
      <c r="F59" s="57"/>
    </row>
    <row r="60" spans="1:6">
      <c r="A60" s="9"/>
      <c r="B60" s="57"/>
      <c r="C60" s="57" t="s">
        <v>736</v>
      </c>
      <c r="D60" s="57">
        <v>9.25</v>
      </c>
      <c r="E60" s="57">
        <v>3</v>
      </c>
      <c r="F60" s="57"/>
    </row>
    <row r="61" spans="1:6">
      <c r="A61" s="9"/>
      <c r="B61" s="57"/>
      <c r="C61" s="57" t="s">
        <v>737</v>
      </c>
      <c r="D61" s="57">
        <v>9.25</v>
      </c>
      <c r="E61" s="57">
        <v>3</v>
      </c>
      <c r="F61" s="57"/>
    </row>
    <row r="62" spans="1:6">
      <c r="A62" s="9"/>
      <c r="B62" s="57"/>
      <c r="C62" s="57" t="s">
        <v>705</v>
      </c>
      <c r="D62" s="57">
        <v>9.25</v>
      </c>
      <c r="E62" s="57">
        <v>3</v>
      </c>
      <c r="F62" s="57"/>
    </row>
    <row r="63" spans="1:6">
      <c r="A63" s="9"/>
      <c r="B63" s="57"/>
      <c r="C63" s="57" t="s">
        <v>738</v>
      </c>
      <c r="D63" s="57">
        <v>9.25</v>
      </c>
      <c r="E63" s="57">
        <v>3</v>
      </c>
      <c r="F63" s="57"/>
    </row>
    <row r="64" spans="1:6">
      <c r="A64" s="9"/>
      <c r="B64" s="57"/>
      <c r="C64" s="57" t="s">
        <v>739</v>
      </c>
      <c r="D64" s="57">
        <v>9.25</v>
      </c>
      <c r="E64" s="57">
        <v>3</v>
      </c>
      <c r="F64" s="57"/>
    </row>
    <row r="65" spans="1:6">
      <c r="A65" s="9"/>
      <c r="B65" s="57" t="s">
        <v>674</v>
      </c>
      <c r="C65" s="57" t="s">
        <v>740</v>
      </c>
      <c r="D65" s="57">
        <v>9.25</v>
      </c>
      <c r="E65" s="57">
        <v>3</v>
      </c>
      <c r="F65" s="57" t="s">
        <v>440</v>
      </c>
    </row>
    <row r="66" spans="1:6">
      <c r="A66" s="9"/>
      <c r="B66" s="57"/>
      <c r="C66" s="57" t="s">
        <v>741</v>
      </c>
      <c r="D66" s="57">
        <v>9.25</v>
      </c>
      <c r="E66" s="57">
        <v>3</v>
      </c>
      <c r="F66" s="57" t="s">
        <v>440</v>
      </c>
    </row>
    <row r="67" spans="1:6">
      <c r="A67" s="9"/>
      <c r="B67" s="57"/>
      <c r="C67" s="57" t="s">
        <v>742</v>
      </c>
      <c r="D67" s="57">
        <v>9.25</v>
      </c>
      <c r="E67" s="57">
        <v>3</v>
      </c>
      <c r="F67" s="57" t="s">
        <v>440</v>
      </c>
    </row>
    <row r="68" spans="1:6">
      <c r="A68" s="9"/>
      <c r="B68" s="57"/>
      <c r="C68" s="57" t="s">
        <v>743</v>
      </c>
      <c r="D68" s="57">
        <v>9.25</v>
      </c>
      <c r="E68" s="57">
        <v>3</v>
      </c>
      <c r="F68" s="57" t="s">
        <v>440</v>
      </c>
    </row>
    <row r="69" spans="1:6">
      <c r="A69" s="9"/>
      <c r="B69" s="57"/>
      <c r="C69" s="57" t="s">
        <v>744</v>
      </c>
      <c r="D69" s="57">
        <v>9.25</v>
      </c>
      <c r="E69" s="57">
        <v>3</v>
      </c>
      <c r="F69" s="57" t="s">
        <v>440</v>
      </c>
    </row>
    <row r="70" spans="1:6">
      <c r="A70" s="9"/>
      <c r="B70" s="57"/>
      <c r="C70" s="57" t="s">
        <v>745</v>
      </c>
      <c r="D70" s="57">
        <v>9.25</v>
      </c>
      <c r="E70" s="57">
        <v>3</v>
      </c>
      <c r="F70" s="57" t="s">
        <v>440</v>
      </c>
    </row>
    <row r="71" spans="1:6">
      <c r="A71" s="9"/>
      <c r="B71" s="57"/>
      <c r="C71" s="57" t="s">
        <v>746</v>
      </c>
      <c r="D71" s="57">
        <v>9.25</v>
      </c>
      <c r="E71" s="57">
        <v>3</v>
      </c>
      <c r="F71" s="57" t="s">
        <v>440</v>
      </c>
    </row>
    <row r="72" spans="1:6">
      <c r="A72" s="9"/>
      <c r="B72" s="57"/>
      <c r="C72" s="57" t="s">
        <v>747</v>
      </c>
      <c r="D72" s="57">
        <v>9.25</v>
      </c>
      <c r="E72" s="57">
        <v>3</v>
      </c>
      <c r="F72" s="57" t="s">
        <v>440</v>
      </c>
    </row>
    <row r="73" spans="1:6">
      <c r="A73" s="9"/>
      <c r="B73" s="57"/>
      <c r="C73" s="57" t="s">
        <v>748</v>
      </c>
      <c r="D73" s="57">
        <v>9.25</v>
      </c>
      <c r="E73" s="57">
        <v>3</v>
      </c>
      <c r="F73" s="57" t="s">
        <v>440</v>
      </c>
    </row>
    <row r="74" spans="1:6">
      <c r="A74" s="9"/>
      <c r="B74" s="57"/>
      <c r="C74" s="57" t="s">
        <v>749</v>
      </c>
      <c r="D74" s="57">
        <v>9.25</v>
      </c>
      <c r="E74" s="57">
        <v>3</v>
      </c>
      <c r="F74" s="57" t="s">
        <v>440</v>
      </c>
    </row>
    <row r="75" spans="1:6">
      <c r="A75" s="9"/>
      <c r="B75" s="57"/>
      <c r="C75" s="57" t="s">
        <v>750</v>
      </c>
      <c r="D75" s="57">
        <v>9.25</v>
      </c>
      <c r="E75" s="57">
        <v>3</v>
      </c>
      <c r="F75" s="57" t="s">
        <v>440</v>
      </c>
    </row>
    <row r="76" spans="1:6">
      <c r="A76" s="9"/>
      <c r="B76" s="57"/>
      <c r="C76" s="57" t="s">
        <v>751</v>
      </c>
      <c r="D76" s="57">
        <v>9.25</v>
      </c>
      <c r="E76" s="57">
        <v>3</v>
      </c>
      <c r="F76" s="57" t="s">
        <v>440</v>
      </c>
    </row>
    <row r="77" spans="1:6">
      <c r="A77" s="9"/>
      <c r="B77" s="57"/>
      <c r="C77" s="57" t="s">
        <v>752</v>
      </c>
      <c r="D77" s="57">
        <v>9.25</v>
      </c>
      <c r="E77" s="57">
        <v>3</v>
      </c>
      <c r="F77" s="57" t="s">
        <v>440</v>
      </c>
    </row>
    <row r="78" spans="1:6">
      <c r="A78" s="9"/>
      <c r="B78" s="57"/>
      <c r="C78" s="57" t="s">
        <v>753</v>
      </c>
      <c r="D78" s="57">
        <v>9.25</v>
      </c>
      <c r="E78" s="57">
        <v>3</v>
      </c>
      <c r="F78" s="57" t="s">
        <v>440</v>
      </c>
    </row>
    <row r="79" spans="1:6">
      <c r="A79" s="9"/>
      <c r="B79" s="57"/>
      <c r="C79" s="57" t="s">
        <v>754</v>
      </c>
      <c r="D79" s="57">
        <v>9.25</v>
      </c>
      <c r="E79" s="57">
        <v>3</v>
      </c>
      <c r="F79" s="57" t="s">
        <v>440</v>
      </c>
    </row>
    <row r="80" spans="1:6">
      <c r="A80" s="9"/>
      <c r="B80" s="57" t="s">
        <v>669</v>
      </c>
      <c r="C80" s="57" t="s">
        <v>697</v>
      </c>
      <c r="D80" s="57">
        <v>9.25</v>
      </c>
      <c r="E80" s="57">
        <v>3</v>
      </c>
      <c r="F80" s="57" t="s">
        <v>440</v>
      </c>
    </row>
    <row r="81" spans="1:6">
      <c r="A81" s="9"/>
      <c r="B81" s="57"/>
      <c r="C81" s="57" t="s">
        <v>755</v>
      </c>
      <c r="D81" s="57">
        <v>9.25</v>
      </c>
      <c r="E81" s="57">
        <v>3</v>
      </c>
      <c r="F81" s="57" t="s">
        <v>440</v>
      </c>
    </row>
    <row r="82" spans="1:6">
      <c r="A82" s="9"/>
      <c r="B82" s="57"/>
      <c r="C82" s="57" t="s">
        <v>756</v>
      </c>
      <c r="D82" s="57">
        <v>9.25</v>
      </c>
      <c r="E82" s="57">
        <v>3</v>
      </c>
      <c r="F82" s="57" t="s">
        <v>440</v>
      </c>
    </row>
    <row r="83" spans="1:6">
      <c r="A83" s="9"/>
      <c r="B83" s="57"/>
      <c r="C83" s="57" t="s">
        <v>757</v>
      </c>
      <c r="D83" s="57">
        <v>9.25</v>
      </c>
      <c r="E83" s="57">
        <v>3</v>
      </c>
      <c r="F83" s="57" t="s">
        <v>440</v>
      </c>
    </row>
    <row r="84" spans="1:6">
      <c r="A84" s="9"/>
      <c r="B84" s="57"/>
      <c r="C84" s="57" t="s">
        <v>758</v>
      </c>
      <c r="D84" s="57">
        <v>9.25</v>
      </c>
      <c r="E84" s="57">
        <v>3</v>
      </c>
      <c r="F84" s="57" t="s">
        <v>440</v>
      </c>
    </row>
    <row r="85" spans="1:6">
      <c r="A85" s="9"/>
      <c r="B85" s="57" t="s">
        <v>670</v>
      </c>
      <c r="C85" s="57" t="s">
        <v>759</v>
      </c>
      <c r="D85" s="57">
        <v>9.25</v>
      </c>
      <c r="E85" s="57">
        <v>3</v>
      </c>
      <c r="F85" s="57" t="s">
        <v>440</v>
      </c>
    </row>
    <row r="86" spans="1:6">
      <c r="A86" s="12"/>
      <c r="B86" s="57"/>
      <c r="C86" s="57" t="s">
        <v>696</v>
      </c>
      <c r="D86" s="57">
        <v>9.25</v>
      </c>
      <c r="E86" s="57">
        <v>3</v>
      </c>
      <c r="F86" s="57" t="s">
        <v>440</v>
      </c>
    </row>
    <row r="87" spans="1:6">
      <c r="A87" s="61" t="s">
        <v>5</v>
      </c>
      <c r="B87" s="62" t="s">
        <v>678</v>
      </c>
      <c r="C87" s="60" t="s">
        <v>760</v>
      </c>
      <c r="D87" s="63">
        <v>9.24</v>
      </c>
      <c r="E87" s="62">
        <v>2</v>
      </c>
      <c r="F87" s="7"/>
    </row>
    <row r="88" spans="1:6">
      <c r="A88" s="64"/>
      <c r="B88" s="65" t="s">
        <v>680</v>
      </c>
      <c r="C88" s="66" t="s">
        <v>761</v>
      </c>
      <c r="D88" s="67">
        <v>9.24</v>
      </c>
      <c r="E88" s="65">
        <v>2</v>
      </c>
      <c r="F88" s="7"/>
    </row>
    <row r="89" spans="1:6">
      <c r="A89" s="68" t="s">
        <v>6</v>
      </c>
      <c r="B89" s="7" t="s">
        <v>376</v>
      </c>
      <c r="C89" s="7" t="s">
        <v>762</v>
      </c>
      <c r="D89" s="7">
        <v>5.25</v>
      </c>
      <c r="E89" s="7">
        <v>8</v>
      </c>
      <c r="F89" s="7" t="s">
        <v>687</v>
      </c>
    </row>
    <row r="90" spans="1:6">
      <c r="A90" s="61"/>
      <c r="B90" s="7" t="s">
        <v>376</v>
      </c>
      <c r="C90" s="7" t="s">
        <v>762</v>
      </c>
      <c r="D90" s="7">
        <v>5.26</v>
      </c>
      <c r="E90" s="7"/>
      <c r="F90" s="7" t="s">
        <v>424</v>
      </c>
    </row>
    <row r="91" spans="1:6">
      <c r="A91" s="61"/>
      <c r="B91" s="7" t="s">
        <v>376</v>
      </c>
      <c r="C91" s="7" t="s">
        <v>762</v>
      </c>
      <c r="D91" s="7">
        <v>5.28</v>
      </c>
      <c r="E91" s="7"/>
      <c r="F91" s="7" t="s">
        <v>424</v>
      </c>
    </row>
    <row r="92" spans="1:6">
      <c r="A92" s="61"/>
      <c r="B92" s="7" t="s">
        <v>376</v>
      </c>
      <c r="C92" s="7" t="s">
        <v>762</v>
      </c>
      <c r="D92" s="7">
        <v>5.29</v>
      </c>
      <c r="E92" s="7"/>
      <c r="F92" s="7" t="s">
        <v>424</v>
      </c>
    </row>
    <row r="93" spans="1:6">
      <c r="A93" s="61"/>
      <c r="B93" s="7" t="s">
        <v>376</v>
      </c>
      <c r="C93" s="7" t="s">
        <v>763</v>
      </c>
      <c r="D93" s="7">
        <v>5.25</v>
      </c>
      <c r="E93" s="7">
        <v>2</v>
      </c>
      <c r="F93" s="7" t="s">
        <v>687</v>
      </c>
    </row>
    <row r="94" spans="1:6">
      <c r="A94" s="61"/>
      <c r="B94" s="7" t="s">
        <v>376</v>
      </c>
      <c r="C94" s="7" t="s">
        <v>764</v>
      </c>
      <c r="D94" s="7">
        <v>5.27</v>
      </c>
      <c r="E94" s="7">
        <v>2</v>
      </c>
      <c r="F94" s="7" t="s">
        <v>424</v>
      </c>
    </row>
    <row r="95" spans="1:6">
      <c r="A95" s="61"/>
      <c r="B95" s="7" t="s">
        <v>376</v>
      </c>
      <c r="C95" s="7" t="s">
        <v>765</v>
      </c>
      <c r="D95" s="7">
        <v>5.29</v>
      </c>
      <c r="E95" s="7">
        <v>2</v>
      </c>
      <c r="F95" s="7" t="s">
        <v>424</v>
      </c>
    </row>
    <row r="96" spans="1:6">
      <c r="A96" s="61"/>
      <c r="B96" s="7" t="s">
        <v>376</v>
      </c>
      <c r="C96" s="7" t="s">
        <v>766</v>
      </c>
      <c r="D96" s="7">
        <v>5.29</v>
      </c>
      <c r="E96" s="7">
        <v>2</v>
      </c>
      <c r="F96" s="7" t="s">
        <v>424</v>
      </c>
    </row>
    <row r="97" spans="1:6">
      <c r="A97" s="61"/>
      <c r="B97" s="7" t="s">
        <v>376</v>
      </c>
      <c r="C97" s="7" t="s">
        <v>767</v>
      </c>
      <c r="D97" s="7">
        <v>5.29</v>
      </c>
      <c r="E97" s="7">
        <v>2</v>
      </c>
      <c r="F97" s="7" t="s">
        <v>424</v>
      </c>
    </row>
    <row r="98" spans="1:6">
      <c r="A98" s="61"/>
      <c r="B98" s="7" t="s">
        <v>379</v>
      </c>
      <c r="C98" s="7" t="s">
        <v>768</v>
      </c>
      <c r="D98" s="7">
        <v>5.25</v>
      </c>
      <c r="E98" s="7">
        <v>2</v>
      </c>
      <c r="F98" s="7" t="s">
        <v>424</v>
      </c>
    </row>
    <row r="99" spans="1:6">
      <c r="A99" s="61"/>
      <c r="B99" s="7" t="s">
        <v>379</v>
      </c>
      <c r="C99" s="7" t="s">
        <v>769</v>
      </c>
      <c r="D99" s="7">
        <v>5.29</v>
      </c>
      <c r="E99" s="7">
        <v>2</v>
      </c>
      <c r="F99" s="7" t="s">
        <v>687</v>
      </c>
    </row>
    <row r="100" spans="1:6">
      <c r="A100" s="61"/>
      <c r="B100" s="7" t="s">
        <v>383</v>
      </c>
      <c r="C100" s="7" t="s">
        <v>770</v>
      </c>
      <c r="D100" s="7">
        <v>5.26</v>
      </c>
      <c r="E100" s="7">
        <v>2</v>
      </c>
      <c r="F100" s="7" t="s">
        <v>424</v>
      </c>
    </row>
    <row r="101" spans="1:6">
      <c r="A101" s="61"/>
      <c r="B101" s="7" t="s">
        <v>593</v>
      </c>
      <c r="C101" s="7" t="s">
        <v>771</v>
      </c>
      <c r="D101" s="7">
        <v>5.29</v>
      </c>
      <c r="E101" s="7">
        <v>2</v>
      </c>
      <c r="F101" s="7" t="s">
        <v>424</v>
      </c>
    </row>
    <row r="102" spans="1:6">
      <c r="A102" s="61"/>
      <c r="B102" s="7" t="s">
        <v>594</v>
      </c>
      <c r="C102" s="7" t="s">
        <v>772</v>
      </c>
      <c r="D102" s="7">
        <v>5.28</v>
      </c>
      <c r="E102" s="7">
        <v>2</v>
      </c>
      <c r="F102" s="7" t="s">
        <v>424</v>
      </c>
    </row>
    <row r="103" spans="1:6">
      <c r="A103" s="61"/>
      <c r="B103" s="7" t="s">
        <v>594</v>
      </c>
      <c r="C103" s="7" t="s">
        <v>773</v>
      </c>
      <c r="D103" s="7">
        <v>5.28</v>
      </c>
      <c r="E103" s="7">
        <v>2</v>
      </c>
      <c r="F103" s="7" t="s">
        <v>424</v>
      </c>
    </row>
    <row r="104" spans="1:6">
      <c r="A104" s="61"/>
      <c r="B104" s="7" t="s">
        <v>594</v>
      </c>
      <c r="C104" s="7" t="s">
        <v>774</v>
      </c>
      <c r="D104" s="7">
        <v>5.29</v>
      </c>
      <c r="E104" s="7"/>
      <c r="F104" s="7" t="s">
        <v>687</v>
      </c>
    </row>
    <row r="105" spans="1:6">
      <c r="A105" s="61"/>
      <c r="B105" s="7" t="s">
        <v>387</v>
      </c>
      <c r="C105" s="7" t="s">
        <v>775</v>
      </c>
      <c r="D105" s="7">
        <v>5.25</v>
      </c>
      <c r="E105" s="7">
        <v>2</v>
      </c>
      <c r="F105" s="7" t="s">
        <v>424</v>
      </c>
    </row>
    <row r="106" spans="1:6">
      <c r="A106" s="61"/>
      <c r="B106" s="7" t="s">
        <v>387</v>
      </c>
      <c r="C106" s="7" t="s">
        <v>776</v>
      </c>
      <c r="D106" s="7">
        <v>5.25</v>
      </c>
      <c r="E106" s="7">
        <v>2</v>
      </c>
      <c r="F106" s="7" t="s">
        <v>424</v>
      </c>
    </row>
    <row r="107" spans="1:6">
      <c r="A107" s="61"/>
      <c r="B107" s="7" t="s">
        <v>387</v>
      </c>
      <c r="C107" s="7" t="s">
        <v>777</v>
      </c>
      <c r="D107" s="7">
        <v>5.27</v>
      </c>
      <c r="E107" s="7">
        <v>4</v>
      </c>
      <c r="F107" s="7" t="s">
        <v>424</v>
      </c>
    </row>
    <row r="108" spans="1:6">
      <c r="A108" s="61"/>
      <c r="B108" s="7" t="s">
        <v>387</v>
      </c>
      <c r="C108" s="7" t="s">
        <v>777</v>
      </c>
      <c r="D108" s="7">
        <v>5.29</v>
      </c>
      <c r="E108" s="7"/>
      <c r="F108" s="7" t="s">
        <v>424</v>
      </c>
    </row>
    <row r="109" spans="1:6">
      <c r="A109" s="61"/>
      <c r="B109" s="7" t="s">
        <v>387</v>
      </c>
      <c r="C109" s="7" t="s">
        <v>778</v>
      </c>
      <c r="D109" s="7">
        <v>5.28</v>
      </c>
      <c r="E109" s="7">
        <v>4</v>
      </c>
      <c r="F109" s="7" t="s">
        <v>424</v>
      </c>
    </row>
    <row r="110" spans="1:6">
      <c r="A110" s="61"/>
      <c r="B110" s="7" t="s">
        <v>387</v>
      </c>
      <c r="C110" s="7" t="s">
        <v>778</v>
      </c>
      <c r="D110" s="7">
        <v>5.29</v>
      </c>
      <c r="E110" s="7"/>
      <c r="F110" s="7" t="s">
        <v>424</v>
      </c>
    </row>
    <row r="111" spans="1:6">
      <c r="A111" s="61"/>
      <c r="B111" s="7" t="s">
        <v>596</v>
      </c>
      <c r="C111" s="7" t="s">
        <v>779</v>
      </c>
      <c r="D111" s="7">
        <v>5.27</v>
      </c>
      <c r="E111" s="7">
        <v>2</v>
      </c>
      <c r="F111" s="7" t="s">
        <v>424</v>
      </c>
    </row>
    <row r="112" spans="1:6">
      <c r="A112" s="64"/>
      <c r="B112" s="7" t="s">
        <v>596</v>
      </c>
      <c r="C112" s="7" t="s">
        <v>780</v>
      </c>
      <c r="D112" s="7">
        <v>5.27</v>
      </c>
      <c r="E112" s="7">
        <v>2</v>
      </c>
      <c r="F112" s="7" t="s">
        <v>687</v>
      </c>
    </row>
    <row r="113" spans="1:6">
      <c r="A113" s="30" t="s">
        <v>7</v>
      </c>
      <c r="B113" s="30" t="s">
        <v>614</v>
      </c>
      <c r="C113" s="30" t="s">
        <v>781</v>
      </c>
      <c r="D113" s="69">
        <v>5.25</v>
      </c>
      <c r="E113" s="30">
        <v>2</v>
      </c>
      <c r="F113" s="30" t="s">
        <v>424</v>
      </c>
    </row>
    <row r="114" spans="1:6">
      <c r="A114" s="30"/>
      <c r="B114" s="30"/>
      <c r="C114" s="30" t="s">
        <v>782</v>
      </c>
      <c r="D114" s="69">
        <v>5.25</v>
      </c>
      <c r="E114" s="30">
        <v>2</v>
      </c>
      <c r="F114" s="30" t="s">
        <v>424</v>
      </c>
    </row>
    <row r="115" spans="1:6">
      <c r="A115" s="30"/>
      <c r="B115" s="30"/>
      <c r="C115" s="30" t="s">
        <v>783</v>
      </c>
      <c r="D115" s="69">
        <v>5.25</v>
      </c>
      <c r="E115" s="30">
        <v>2</v>
      </c>
      <c r="F115" s="30" t="s">
        <v>424</v>
      </c>
    </row>
    <row r="116" spans="1:6">
      <c r="A116" s="30"/>
      <c r="B116" s="30"/>
      <c r="C116" s="30" t="s">
        <v>784</v>
      </c>
      <c r="D116" s="69">
        <v>5.25</v>
      </c>
      <c r="E116" s="30">
        <v>2</v>
      </c>
      <c r="F116" s="30" t="s">
        <v>687</v>
      </c>
    </row>
    <row r="117" spans="1:6">
      <c r="A117" s="30"/>
      <c r="B117" s="30"/>
      <c r="C117" s="30" t="s">
        <v>785</v>
      </c>
      <c r="D117" s="69">
        <v>5.25</v>
      </c>
      <c r="E117" s="30">
        <v>2</v>
      </c>
      <c r="F117" s="30" t="s">
        <v>424</v>
      </c>
    </row>
    <row r="118" spans="1:6">
      <c r="A118" s="30"/>
      <c r="B118" s="30"/>
      <c r="C118" s="30" t="s">
        <v>786</v>
      </c>
      <c r="D118" s="69">
        <v>5.25</v>
      </c>
      <c r="E118" s="30">
        <v>2</v>
      </c>
      <c r="F118" s="30" t="s">
        <v>424</v>
      </c>
    </row>
    <row r="119" spans="1:6">
      <c r="A119" s="30"/>
      <c r="B119" s="30"/>
      <c r="C119" s="30" t="s">
        <v>787</v>
      </c>
      <c r="D119" s="69">
        <v>5.25</v>
      </c>
      <c r="E119" s="30">
        <v>2</v>
      </c>
      <c r="F119" s="30" t="s">
        <v>424</v>
      </c>
    </row>
    <row r="120" spans="1:6">
      <c r="A120" s="30"/>
      <c r="B120" s="30"/>
      <c r="C120" s="30" t="s">
        <v>788</v>
      </c>
      <c r="D120" s="69">
        <v>5.25</v>
      </c>
      <c r="E120" s="30">
        <v>2</v>
      </c>
      <c r="F120" s="30" t="s">
        <v>424</v>
      </c>
    </row>
    <row r="121" spans="1:6">
      <c r="A121" s="30"/>
      <c r="B121" s="30"/>
      <c r="C121" s="30" t="s">
        <v>789</v>
      </c>
      <c r="D121" s="69">
        <v>5.25</v>
      </c>
      <c r="E121" s="30">
        <v>2</v>
      </c>
      <c r="F121" s="30" t="s">
        <v>424</v>
      </c>
    </row>
    <row r="122" spans="1:6">
      <c r="A122" s="30"/>
      <c r="B122" s="30" t="s">
        <v>616</v>
      </c>
      <c r="C122" s="30" t="s">
        <v>790</v>
      </c>
      <c r="D122" s="69">
        <v>5.25</v>
      </c>
      <c r="E122" s="30">
        <v>2</v>
      </c>
      <c r="F122" s="30" t="s">
        <v>424</v>
      </c>
    </row>
    <row r="123" spans="1:6">
      <c r="A123" s="30"/>
      <c r="B123" s="30"/>
      <c r="C123" s="30" t="s">
        <v>791</v>
      </c>
      <c r="D123" s="69">
        <v>5.25</v>
      </c>
      <c r="E123" s="30">
        <v>2</v>
      </c>
      <c r="F123" s="30" t="s">
        <v>424</v>
      </c>
    </row>
    <row r="124" spans="1:6">
      <c r="A124" s="30"/>
      <c r="B124" s="30"/>
      <c r="C124" s="30" t="s">
        <v>792</v>
      </c>
      <c r="D124" s="69">
        <v>5.25</v>
      </c>
      <c r="E124" s="30">
        <v>2</v>
      </c>
      <c r="F124" s="30" t="s">
        <v>424</v>
      </c>
    </row>
    <row r="125" spans="1:6">
      <c r="A125" s="30"/>
      <c r="B125" s="30"/>
      <c r="C125" s="30" t="s">
        <v>793</v>
      </c>
      <c r="D125" s="69">
        <v>5.25</v>
      </c>
      <c r="E125" s="30">
        <v>2</v>
      </c>
      <c r="F125" s="30" t="s">
        <v>424</v>
      </c>
    </row>
    <row r="126" spans="1:6">
      <c r="A126" s="30"/>
      <c r="B126" s="30" t="s">
        <v>616</v>
      </c>
      <c r="C126" s="30" t="s">
        <v>794</v>
      </c>
      <c r="D126" s="69">
        <v>5.26</v>
      </c>
      <c r="E126" s="30">
        <v>2</v>
      </c>
      <c r="F126" s="30" t="s">
        <v>687</v>
      </c>
    </row>
    <row r="127" spans="1:6">
      <c r="A127" s="30"/>
      <c r="B127" s="30" t="s">
        <v>614</v>
      </c>
      <c r="C127" s="30" t="s">
        <v>795</v>
      </c>
      <c r="D127" s="69">
        <v>5.27</v>
      </c>
      <c r="E127" s="30">
        <v>2</v>
      </c>
      <c r="F127" s="30" t="s">
        <v>687</v>
      </c>
    </row>
    <row r="128" spans="1:6">
      <c r="A128" s="30"/>
      <c r="B128" s="30" t="s">
        <v>614</v>
      </c>
      <c r="C128" s="30" t="s">
        <v>796</v>
      </c>
      <c r="D128" s="69">
        <v>5.29</v>
      </c>
      <c r="E128" s="30">
        <v>2</v>
      </c>
      <c r="F128" s="30" t="s">
        <v>424</v>
      </c>
    </row>
    <row r="129" spans="1:6">
      <c r="A129" s="30"/>
      <c r="B129" s="30"/>
      <c r="C129" s="30" t="s">
        <v>789</v>
      </c>
      <c r="D129" s="69">
        <v>5.29</v>
      </c>
      <c r="E129" s="30">
        <v>2</v>
      </c>
      <c r="F129" s="30" t="s">
        <v>424</v>
      </c>
    </row>
    <row r="130" spans="1:6">
      <c r="A130" s="30"/>
      <c r="B130" s="30"/>
      <c r="C130" s="30" t="s">
        <v>788</v>
      </c>
      <c r="D130" s="69">
        <v>5.29</v>
      </c>
      <c r="E130" s="30">
        <v>2</v>
      </c>
      <c r="F130" s="30" t="s">
        <v>424</v>
      </c>
    </row>
    <row r="131" spans="1:6">
      <c r="A131" s="30"/>
      <c r="B131" s="30"/>
      <c r="C131" s="30" t="s">
        <v>783</v>
      </c>
      <c r="D131" s="69">
        <v>5.29</v>
      </c>
      <c r="E131" s="30">
        <v>2</v>
      </c>
      <c r="F131" s="30" t="s">
        <v>424</v>
      </c>
    </row>
    <row r="132" spans="1:6">
      <c r="A132" s="30"/>
      <c r="B132" s="30"/>
      <c r="C132" s="30" t="s">
        <v>782</v>
      </c>
      <c r="D132" s="69">
        <v>5.29</v>
      </c>
      <c r="E132" s="30">
        <v>2</v>
      </c>
      <c r="F132" s="30" t="s">
        <v>424</v>
      </c>
    </row>
    <row r="133" spans="1:6">
      <c r="A133" s="30"/>
      <c r="B133" s="30"/>
      <c r="C133" s="30" t="s">
        <v>797</v>
      </c>
      <c r="D133" s="69">
        <v>5.29</v>
      </c>
      <c r="E133" s="30">
        <v>2</v>
      </c>
      <c r="F133" s="30" t="s">
        <v>424</v>
      </c>
    </row>
    <row r="134" ht="18.75" customHeight="1" spans="1:6">
      <c r="A134" s="70" t="s">
        <v>798</v>
      </c>
      <c r="B134" s="7" t="s">
        <v>436</v>
      </c>
      <c r="C134" s="70" t="s">
        <v>442</v>
      </c>
      <c r="D134" s="69">
        <v>5.29</v>
      </c>
      <c r="E134" s="70">
        <v>2</v>
      </c>
      <c r="F134" s="71" t="s">
        <v>440</v>
      </c>
    </row>
    <row r="135" spans="1:6">
      <c r="A135" s="70"/>
      <c r="B135" s="7"/>
      <c r="C135" s="7" t="s">
        <v>444</v>
      </c>
      <c r="D135" s="69">
        <v>5.29</v>
      </c>
      <c r="E135" s="70">
        <v>2</v>
      </c>
      <c r="F135" s="70"/>
    </row>
    <row r="136" spans="1:6">
      <c r="A136" s="70"/>
      <c r="B136" s="7"/>
      <c r="C136" s="7" t="s">
        <v>799</v>
      </c>
      <c r="D136" s="69">
        <v>5.29</v>
      </c>
      <c r="E136" s="70">
        <v>2</v>
      </c>
      <c r="F136" s="7"/>
    </row>
    <row r="137" spans="1:6">
      <c r="A137" s="70"/>
      <c r="B137" s="7"/>
      <c r="C137" s="70" t="s">
        <v>437</v>
      </c>
      <c r="D137" s="69">
        <v>5.29</v>
      </c>
      <c r="E137" s="70">
        <v>2</v>
      </c>
      <c r="F137" s="70"/>
    </row>
    <row r="138" spans="1:6">
      <c r="A138" s="70"/>
      <c r="B138" s="7"/>
      <c r="C138" s="70" t="s">
        <v>800</v>
      </c>
      <c r="D138" s="69">
        <v>5.29</v>
      </c>
      <c r="E138" s="70">
        <v>2</v>
      </c>
      <c r="F138" s="70"/>
    </row>
    <row r="139" spans="1:6">
      <c r="A139" s="70"/>
      <c r="B139" s="7"/>
      <c r="C139" s="70" t="s">
        <v>448</v>
      </c>
      <c r="D139" s="69">
        <v>5.29</v>
      </c>
      <c r="E139" s="70">
        <v>2</v>
      </c>
      <c r="F139" s="7"/>
    </row>
    <row r="140" spans="1:6">
      <c r="A140" s="70"/>
      <c r="B140" s="7"/>
      <c r="C140" s="70" t="s">
        <v>801</v>
      </c>
      <c r="D140" s="7">
        <v>5.25</v>
      </c>
      <c r="E140" s="7">
        <v>2</v>
      </c>
      <c r="F140" s="7" t="s">
        <v>687</v>
      </c>
    </row>
    <row r="141" spans="1:6">
      <c r="A141" s="70"/>
      <c r="B141" s="7"/>
      <c r="C141" s="70" t="s">
        <v>802</v>
      </c>
      <c r="D141" s="7">
        <v>5.25</v>
      </c>
      <c r="E141" s="7">
        <v>2</v>
      </c>
      <c r="F141" s="7"/>
    </row>
    <row r="142" spans="1:6">
      <c r="A142" s="70"/>
      <c r="B142" s="7"/>
      <c r="C142" s="70" t="s">
        <v>443</v>
      </c>
      <c r="D142" s="7">
        <v>5.25</v>
      </c>
      <c r="E142" s="7">
        <v>2</v>
      </c>
      <c r="F142" s="7"/>
    </row>
    <row r="143" spans="1:6">
      <c r="A143" s="70"/>
      <c r="B143" s="7"/>
      <c r="C143" s="70" t="s">
        <v>803</v>
      </c>
      <c r="D143" s="7">
        <v>5.25</v>
      </c>
      <c r="E143" s="7">
        <v>2</v>
      </c>
      <c r="F143" s="7" t="s">
        <v>424</v>
      </c>
    </row>
    <row r="144" spans="1:6">
      <c r="A144" s="70"/>
      <c r="B144" s="7"/>
      <c r="C144" s="70" t="s">
        <v>804</v>
      </c>
      <c r="D144" s="7">
        <v>5.25</v>
      </c>
      <c r="E144" s="7">
        <v>2</v>
      </c>
      <c r="F144" s="7"/>
    </row>
    <row r="145" spans="1:6">
      <c r="A145" s="70"/>
      <c r="B145" s="7"/>
      <c r="C145" s="70" t="s">
        <v>805</v>
      </c>
      <c r="D145" s="7">
        <v>5.25</v>
      </c>
      <c r="E145" s="7">
        <v>2</v>
      </c>
      <c r="F145" s="7"/>
    </row>
    <row r="146" spans="1:6">
      <c r="A146" s="70"/>
      <c r="B146" s="7"/>
      <c r="C146" s="70" t="s">
        <v>799</v>
      </c>
      <c r="D146" s="7">
        <v>5.26</v>
      </c>
      <c r="E146" s="7">
        <v>2</v>
      </c>
      <c r="F146" s="7" t="s">
        <v>440</v>
      </c>
    </row>
    <row r="147" spans="1:6">
      <c r="A147" s="70"/>
      <c r="B147" s="7"/>
      <c r="C147" s="70" t="s">
        <v>444</v>
      </c>
      <c r="D147" s="7">
        <v>5.26</v>
      </c>
      <c r="E147" s="7">
        <v>2</v>
      </c>
      <c r="F147" s="7"/>
    </row>
    <row r="148" spans="1:6">
      <c r="A148" s="70"/>
      <c r="B148" s="7"/>
      <c r="C148" s="70" t="s">
        <v>800</v>
      </c>
      <c r="D148" s="7">
        <v>5.26</v>
      </c>
      <c r="E148" s="7">
        <v>2</v>
      </c>
      <c r="F148" s="7"/>
    </row>
    <row r="149" spans="1:6">
      <c r="A149" s="70"/>
      <c r="B149" s="7"/>
      <c r="C149" s="70" t="s">
        <v>448</v>
      </c>
      <c r="D149" s="7">
        <v>5.26</v>
      </c>
      <c r="E149" s="7">
        <v>2</v>
      </c>
      <c r="F149" s="7"/>
    </row>
    <row r="150" spans="1:6">
      <c r="A150" s="70"/>
      <c r="B150" s="7"/>
      <c r="C150" s="70" t="s">
        <v>806</v>
      </c>
      <c r="D150" s="7">
        <v>5.27</v>
      </c>
      <c r="E150" s="7">
        <v>2</v>
      </c>
      <c r="F150" s="7" t="s">
        <v>687</v>
      </c>
    </row>
    <row r="151" spans="1:6">
      <c r="A151" s="70"/>
      <c r="B151" s="7"/>
      <c r="C151" s="70" t="s">
        <v>446</v>
      </c>
      <c r="D151" s="7">
        <v>5.28</v>
      </c>
      <c r="E151" s="7">
        <v>2</v>
      </c>
      <c r="F151" s="7" t="s">
        <v>424</v>
      </c>
    </row>
    <row r="152" spans="1:6">
      <c r="A152" s="70"/>
      <c r="B152" s="7"/>
      <c r="C152" s="70" t="s">
        <v>444</v>
      </c>
      <c r="D152" s="7">
        <v>5.28</v>
      </c>
      <c r="E152" s="7">
        <v>2</v>
      </c>
      <c r="F152" s="7"/>
    </row>
    <row r="153" spans="1:6">
      <c r="A153" s="70"/>
      <c r="B153" s="7"/>
      <c r="C153" s="70" t="s">
        <v>807</v>
      </c>
      <c r="D153" s="7">
        <v>5.28</v>
      </c>
      <c r="E153" s="7">
        <v>2</v>
      </c>
      <c r="F153" s="7"/>
    </row>
    <row r="154" spans="1:6">
      <c r="A154" s="70"/>
      <c r="B154" s="7"/>
      <c r="C154" s="70" t="s">
        <v>445</v>
      </c>
      <c r="D154" s="7">
        <v>5.28</v>
      </c>
      <c r="E154" s="7">
        <v>2</v>
      </c>
      <c r="F154" s="7"/>
    </row>
    <row r="155" spans="1:6">
      <c r="A155" s="70"/>
      <c r="B155" s="7"/>
      <c r="C155" s="70" t="s">
        <v>808</v>
      </c>
      <c r="D155" s="7">
        <v>5.28</v>
      </c>
      <c r="E155" s="7">
        <v>2</v>
      </c>
      <c r="F155" s="7"/>
    </row>
    <row r="156" spans="1:6">
      <c r="A156" s="70"/>
      <c r="B156" s="7"/>
      <c r="C156" s="70" t="s">
        <v>809</v>
      </c>
      <c r="D156" s="7">
        <v>5.28</v>
      </c>
      <c r="E156" s="7">
        <v>2</v>
      </c>
      <c r="F156" s="7"/>
    </row>
    <row r="157" spans="1:6">
      <c r="A157" s="70"/>
      <c r="B157" s="7"/>
      <c r="C157" s="70" t="s">
        <v>804</v>
      </c>
      <c r="D157" s="7">
        <v>5.28</v>
      </c>
      <c r="E157" s="7">
        <v>2</v>
      </c>
      <c r="F157" s="7"/>
    </row>
    <row r="158" spans="1:6">
      <c r="A158" s="70"/>
      <c r="B158" s="7"/>
      <c r="C158" s="70" t="s">
        <v>803</v>
      </c>
      <c r="D158" s="7">
        <v>5.28</v>
      </c>
      <c r="E158" s="7">
        <v>2</v>
      </c>
      <c r="F158" s="7" t="s">
        <v>440</v>
      </c>
    </row>
    <row r="159" spans="1:6">
      <c r="A159" s="70"/>
      <c r="B159" s="7"/>
      <c r="C159" s="70" t="s">
        <v>810</v>
      </c>
      <c r="D159" s="7">
        <v>5.28</v>
      </c>
      <c r="E159" s="7">
        <v>2</v>
      </c>
      <c r="F159" s="7"/>
    </row>
    <row r="160" spans="1:6">
      <c r="A160" s="70"/>
      <c r="B160" s="7"/>
      <c r="C160" s="70" t="s">
        <v>811</v>
      </c>
      <c r="D160" s="30">
        <v>5.28</v>
      </c>
      <c r="E160" s="7">
        <v>2</v>
      </c>
      <c r="F160" s="7" t="s">
        <v>424</v>
      </c>
    </row>
    <row r="161" spans="1:6">
      <c r="A161" s="70"/>
      <c r="B161" s="7"/>
      <c r="C161" s="70" t="s">
        <v>811</v>
      </c>
      <c r="D161" s="7">
        <v>5.29</v>
      </c>
      <c r="E161" s="7">
        <v>2</v>
      </c>
      <c r="F161" s="7" t="s">
        <v>424</v>
      </c>
    </row>
  </sheetData>
  <mergeCells count="36">
    <mergeCell ref="A1:F1"/>
    <mergeCell ref="B3:F3"/>
    <mergeCell ref="A4:A5"/>
    <mergeCell ref="A6:A86"/>
    <mergeCell ref="A87:A88"/>
    <mergeCell ref="A89:A112"/>
    <mergeCell ref="A113:A133"/>
    <mergeCell ref="A134:A161"/>
    <mergeCell ref="B6:B7"/>
    <mergeCell ref="B8:B10"/>
    <mergeCell ref="B11:B12"/>
    <mergeCell ref="B16:B21"/>
    <mergeCell ref="B22:B24"/>
    <mergeCell ref="B25:B28"/>
    <mergeCell ref="B29:B32"/>
    <mergeCell ref="B33:B37"/>
    <mergeCell ref="B38:B39"/>
    <mergeCell ref="B40:B44"/>
    <mergeCell ref="B47:B56"/>
    <mergeCell ref="B57:B64"/>
    <mergeCell ref="B65:B79"/>
    <mergeCell ref="B80:B84"/>
    <mergeCell ref="B85:B86"/>
    <mergeCell ref="B113:B121"/>
    <mergeCell ref="B122:B125"/>
    <mergeCell ref="B128:B133"/>
    <mergeCell ref="B134:B161"/>
    <mergeCell ref="E89:E92"/>
    <mergeCell ref="E107:E108"/>
    <mergeCell ref="E109:E110"/>
    <mergeCell ref="F134:F139"/>
    <mergeCell ref="F140:F142"/>
    <mergeCell ref="F143:F145"/>
    <mergeCell ref="F146:F149"/>
    <mergeCell ref="F151:F157"/>
    <mergeCell ref="F158:F159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H9" sqref="H9"/>
    </sheetView>
  </sheetViews>
  <sheetFormatPr defaultColWidth="9" defaultRowHeight="13.8" outlineLevelCol="5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</cols>
  <sheetData>
    <row r="1" ht="22.2" spans="1:6">
      <c r="A1" s="32" t="s">
        <v>812</v>
      </c>
      <c r="B1" s="32"/>
      <c r="C1" s="32"/>
      <c r="D1" s="32"/>
      <c r="E1" s="32"/>
      <c r="F1" s="32"/>
    </row>
    <row r="2" s="31" customFormat="1" ht="20.4" spans="1:6">
      <c r="A2" s="33" t="s">
        <v>22</v>
      </c>
      <c r="B2" s="33" t="s">
        <v>23</v>
      </c>
      <c r="C2" s="33" t="s">
        <v>25</v>
      </c>
      <c r="D2" s="33" t="s">
        <v>27</v>
      </c>
      <c r="E2" s="33" t="s">
        <v>28</v>
      </c>
      <c r="F2" s="33" t="s">
        <v>29</v>
      </c>
    </row>
    <row r="3" ht="17.4" spans="1:6">
      <c r="A3" s="7" t="s">
        <v>2</v>
      </c>
      <c r="B3" s="34" t="s">
        <v>30</v>
      </c>
      <c r="C3" s="35"/>
      <c r="D3" s="35"/>
      <c r="E3" s="35"/>
      <c r="F3" s="36"/>
    </row>
    <row r="4" ht="17.4" spans="1:6">
      <c r="A4" s="7" t="s">
        <v>3</v>
      </c>
      <c r="B4" s="37"/>
      <c r="C4" s="38"/>
      <c r="D4" s="38"/>
      <c r="E4" s="38"/>
      <c r="F4" s="39"/>
    </row>
    <row r="5" ht="17.4" spans="1:6">
      <c r="A5" s="7" t="s">
        <v>4</v>
      </c>
      <c r="B5" s="37"/>
      <c r="C5" s="38"/>
      <c r="D5" s="38"/>
      <c r="E5" s="38"/>
      <c r="F5" s="39"/>
    </row>
    <row r="6" ht="17.4" spans="1:6">
      <c r="A6" s="7" t="s">
        <v>5</v>
      </c>
      <c r="B6" s="37"/>
      <c r="C6" s="38"/>
      <c r="D6" s="38"/>
      <c r="E6" s="38"/>
      <c r="F6" s="39"/>
    </row>
    <row r="7" ht="17.4" spans="1:6">
      <c r="A7" s="7" t="s">
        <v>6</v>
      </c>
      <c r="B7" s="40"/>
      <c r="C7" s="41"/>
      <c r="D7" s="41"/>
      <c r="E7" s="41"/>
      <c r="F7" s="42"/>
    </row>
    <row r="8" ht="17.4" spans="1:6">
      <c r="A8" s="7" t="s">
        <v>7</v>
      </c>
      <c r="B8" s="7" t="s">
        <v>613</v>
      </c>
      <c r="C8" s="7" t="s">
        <v>813</v>
      </c>
      <c r="D8" s="7" t="s">
        <v>814</v>
      </c>
      <c r="E8" s="7">
        <v>5.26</v>
      </c>
      <c r="F8" s="7"/>
    </row>
    <row r="9" ht="17.4" spans="1:6">
      <c r="A9" s="7"/>
      <c r="B9" s="7"/>
      <c r="C9" s="7" t="s">
        <v>815</v>
      </c>
      <c r="D9" s="7" t="s">
        <v>814</v>
      </c>
      <c r="E9" s="7">
        <v>5.26</v>
      </c>
      <c r="F9" s="7"/>
    </row>
    <row r="10" ht="17.4" spans="1:6">
      <c r="A10" s="7"/>
      <c r="B10" s="7"/>
      <c r="C10" s="7" t="s">
        <v>816</v>
      </c>
      <c r="D10" s="7" t="s">
        <v>814</v>
      </c>
      <c r="E10" s="7">
        <v>5.26</v>
      </c>
      <c r="F10" s="7"/>
    </row>
    <row r="11" ht="17.4" spans="1:6">
      <c r="A11" s="7"/>
      <c r="B11" s="7"/>
      <c r="C11" s="7" t="s">
        <v>817</v>
      </c>
      <c r="D11" s="7" t="s">
        <v>814</v>
      </c>
      <c r="E11" s="7">
        <v>5.26</v>
      </c>
      <c r="F11" s="7"/>
    </row>
    <row r="12" ht="17.4" spans="1:6">
      <c r="A12" s="7"/>
      <c r="B12" s="7"/>
      <c r="C12" s="7" t="s">
        <v>818</v>
      </c>
      <c r="D12" s="7" t="s">
        <v>814</v>
      </c>
      <c r="E12" s="7">
        <v>5.26</v>
      </c>
      <c r="F12" s="7"/>
    </row>
    <row r="13" ht="17.4" spans="1:6">
      <c r="A13" s="7"/>
      <c r="B13" s="7"/>
      <c r="C13" s="7" t="s">
        <v>819</v>
      </c>
      <c r="D13" s="7" t="s">
        <v>814</v>
      </c>
      <c r="E13" s="7">
        <v>5.26</v>
      </c>
      <c r="F13" s="7"/>
    </row>
    <row r="14" ht="17.4" spans="1:6">
      <c r="A14" s="7"/>
      <c r="B14" s="7"/>
      <c r="C14" s="7" t="s">
        <v>820</v>
      </c>
      <c r="D14" s="7" t="s">
        <v>814</v>
      </c>
      <c r="E14" s="7">
        <v>5.26</v>
      </c>
      <c r="F14" s="7"/>
    </row>
    <row r="15" ht="17.4" spans="1:6">
      <c r="A15" s="7"/>
      <c r="B15" s="7"/>
      <c r="C15" s="7" t="s">
        <v>821</v>
      </c>
      <c r="D15" s="7" t="s">
        <v>814</v>
      </c>
      <c r="E15" s="7">
        <v>5.26</v>
      </c>
      <c r="F15" s="7"/>
    </row>
    <row r="16" ht="17.4" spans="1:6">
      <c r="A16" s="7"/>
      <c r="B16" s="7"/>
      <c r="C16" s="7" t="s">
        <v>822</v>
      </c>
      <c r="D16" s="7" t="s">
        <v>814</v>
      </c>
      <c r="E16" s="7">
        <v>5.26</v>
      </c>
      <c r="F16" s="7"/>
    </row>
    <row r="17" ht="17.4" spans="1:6">
      <c r="A17" s="7"/>
      <c r="B17" s="7"/>
      <c r="C17" s="7" t="s">
        <v>823</v>
      </c>
      <c r="D17" s="7" t="s">
        <v>814</v>
      </c>
      <c r="E17" s="7">
        <v>5.26</v>
      </c>
      <c r="F17" s="7"/>
    </row>
    <row r="18" ht="17.4" spans="1:6">
      <c r="A18" s="7"/>
      <c r="B18" s="7"/>
      <c r="C18" s="7" t="s">
        <v>824</v>
      </c>
      <c r="D18" s="7" t="s">
        <v>814</v>
      </c>
      <c r="E18" s="7">
        <v>5.26</v>
      </c>
      <c r="F18" s="7"/>
    </row>
    <row r="19" ht="17.4" spans="1:6">
      <c r="A19" s="7"/>
      <c r="B19" s="7"/>
      <c r="C19" s="7" t="s">
        <v>825</v>
      </c>
      <c r="D19" s="7" t="s">
        <v>814</v>
      </c>
      <c r="E19" s="7">
        <v>5.26</v>
      </c>
      <c r="F19" s="7"/>
    </row>
    <row r="20" ht="17.4" spans="1:6">
      <c r="A20" s="7"/>
      <c r="B20" s="7"/>
      <c r="C20" s="7" t="s">
        <v>826</v>
      </c>
      <c r="D20" s="7" t="s">
        <v>814</v>
      </c>
      <c r="E20" s="7">
        <v>5.26</v>
      </c>
      <c r="F20" s="7"/>
    </row>
    <row r="21" ht="17.4" spans="1:6">
      <c r="A21" s="7"/>
      <c r="B21" s="7"/>
      <c r="C21" s="7" t="s">
        <v>827</v>
      </c>
      <c r="D21" s="7" t="s">
        <v>814</v>
      </c>
      <c r="E21" s="7">
        <v>5.26</v>
      </c>
      <c r="F21" s="7"/>
    </row>
    <row r="22" ht="17.4" spans="1:6">
      <c r="A22" s="7"/>
      <c r="B22" s="7"/>
      <c r="C22" s="7" t="s">
        <v>828</v>
      </c>
      <c r="D22" s="7" t="s">
        <v>814</v>
      </c>
      <c r="E22" s="7">
        <v>5.26</v>
      </c>
      <c r="F22" s="7"/>
    </row>
    <row r="23" ht="17.4" spans="1:6">
      <c r="A23" s="7"/>
      <c r="B23" s="7"/>
      <c r="C23" s="7" t="s">
        <v>829</v>
      </c>
      <c r="D23" s="7" t="s">
        <v>814</v>
      </c>
      <c r="E23" s="7">
        <v>5.26</v>
      </c>
      <c r="F23" s="7"/>
    </row>
    <row r="24" ht="17.4" spans="1:6">
      <c r="A24" s="7"/>
      <c r="B24" s="7"/>
      <c r="C24" s="7" t="s">
        <v>830</v>
      </c>
      <c r="D24" s="7" t="s">
        <v>814</v>
      </c>
      <c r="E24" s="7">
        <v>5.26</v>
      </c>
      <c r="F24" s="7"/>
    </row>
    <row r="25" ht="17.4" spans="1:6">
      <c r="A25" s="7"/>
      <c r="B25" s="7"/>
      <c r="C25" s="7" t="s">
        <v>831</v>
      </c>
      <c r="D25" s="7" t="s">
        <v>814</v>
      </c>
      <c r="E25" s="7">
        <v>5.26</v>
      </c>
      <c r="F25" s="7"/>
    </row>
    <row r="26" ht="17.4" spans="1:6">
      <c r="A26" s="27" t="s">
        <v>7</v>
      </c>
      <c r="B26" s="43" t="s">
        <v>30</v>
      </c>
      <c r="C26" s="44"/>
      <c r="D26" s="44"/>
      <c r="E26" s="44"/>
      <c r="F26" s="45"/>
    </row>
    <row r="27" ht="17.4" spans="1:6">
      <c r="A27" s="27" t="s">
        <v>8</v>
      </c>
      <c r="B27" s="46"/>
      <c r="C27" s="47"/>
      <c r="D27" s="47"/>
      <c r="E27" s="47"/>
      <c r="F27" s="48"/>
    </row>
  </sheetData>
  <mergeCells count="5">
    <mergeCell ref="A1:F1"/>
    <mergeCell ref="A8:A25"/>
    <mergeCell ref="B8:B25"/>
    <mergeCell ref="B3:F7"/>
    <mergeCell ref="B26:F27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4"/>
  <sheetViews>
    <sheetView zoomScale="85" zoomScaleNormal="85" topLeftCell="A139" workbookViewId="0">
      <selection activeCell="H156" sqref="H156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16384" width="8.62962962962963" style="2"/>
  </cols>
  <sheetData>
    <row r="1" ht="22.2" spans="1:5">
      <c r="A1" s="3" t="s">
        <v>832</v>
      </c>
      <c r="B1" s="3"/>
      <c r="C1" s="3"/>
      <c r="D1" s="3"/>
      <c r="E1" s="3"/>
    </row>
    <row r="2" s="1" customFormat="1" ht="20.4" spans="1:5">
      <c r="A2" s="4" t="s">
        <v>22</v>
      </c>
      <c r="B2" s="4" t="s">
        <v>457</v>
      </c>
      <c r="C2" s="4" t="s">
        <v>23</v>
      </c>
      <c r="D2" s="4" t="s">
        <v>832</v>
      </c>
      <c r="E2" s="4" t="s">
        <v>29</v>
      </c>
    </row>
    <row r="3" spans="1:5">
      <c r="A3" s="5" t="s">
        <v>2</v>
      </c>
      <c r="B3" s="6">
        <v>1</v>
      </c>
      <c r="C3" s="7" t="s">
        <v>462</v>
      </c>
      <c r="D3" s="7" t="s">
        <v>833</v>
      </c>
      <c r="E3" s="8"/>
    </row>
    <row r="4" spans="1:5">
      <c r="A4" s="9"/>
      <c r="B4" s="6">
        <v>2</v>
      </c>
      <c r="C4" s="7" t="s">
        <v>463</v>
      </c>
      <c r="D4" s="7" t="s">
        <v>833</v>
      </c>
      <c r="E4" s="8"/>
    </row>
    <row r="5" spans="1:5">
      <c r="A5" s="9"/>
      <c r="B5" s="6">
        <v>3</v>
      </c>
      <c r="C5" s="7" t="s">
        <v>464</v>
      </c>
      <c r="D5" s="7" t="s">
        <v>833</v>
      </c>
      <c r="E5" s="8"/>
    </row>
    <row r="6" spans="1:5">
      <c r="A6" s="9"/>
      <c r="B6" s="6">
        <v>4</v>
      </c>
      <c r="C6" s="7" t="s">
        <v>465</v>
      </c>
      <c r="D6" s="7" t="s">
        <v>833</v>
      </c>
      <c r="E6" s="8"/>
    </row>
    <row r="7" spans="1:5">
      <c r="A7" s="9"/>
      <c r="B7" s="6">
        <v>5</v>
      </c>
      <c r="C7" s="7" t="s">
        <v>110</v>
      </c>
      <c r="D7" s="7" t="s">
        <v>833</v>
      </c>
      <c r="E7" s="8"/>
    </row>
    <row r="8" spans="1:5">
      <c r="A8" s="9"/>
      <c r="B8" s="6">
        <v>6</v>
      </c>
      <c r="C8" s="7" t="s">
        <v>466</v>
      </c>
      <c r="D8" s="7" t="s">
        <v>833</v>
      </c>
      <c r="E8" s="8"/>
    </row>
    <row r="9" spans="1:5">
      <c r="A9" s="9"/>
      <c r="B9" s="6">
        <v>7</v>
      </c>
      <c r="C9" s="7" t="s">
        <v>68</v>
      </c>
      <c r="D9" s="7" t="s">
        <v>833</v>
      </c>
      <c r="E9" s="8"/>
    </row>
    <row r="10" spans="1:5">
      <c r="A10" s="9"/>
      <c r="B10" s="6">
        <v>8</v>
      </c>
      <c r="C10" s="7" t="s">
        <v>467</v>
      </c>
      <c r="D10" s="7" t="s">
        <v>833</v>
      </c>
      <c r="E10" s="8"/>
    </row>
    <row r="11" spans="1:5">
      <c r="A11" s="9"/>
      <c r="B11" s="6">
        <v>9</v>
      </c>
      <c r="C11" s="7" t="s">
        <v>73</v>
      </c>
      <c r="D11" s="7" t="s">
        <v>833</v>
      </c>
      <c r="E11" s="8"/>
    </row>
    <row r="12" spans="1:5">
      <c r="A12" s="9"/>
      <c r="B12" s="6">
        <v>10</v>
      </c>
      <c r="C12" s="7" t="s">
        <v>468</v>
      </c>
      <c r="D12" s="7" t="s">
        <v>833</v>
      </c>
      <c r="E12" s="8"/>
    </row>
    <row r="13" spans="1:5">
      <c r="A13" s="9"/>
      <c r="B13" s="6">
        <v>11</v>
      </c>
      <c r="C13" s="7" t="s">
        <v>469</v>
      </c>
      <c r="D13" s="7" t="s">
        <v>833</v>
      </c>
      <c r="E13" s="8"/>
    </row>
    <row r="14" spans="1:5">
      <c r="A14" s="9"/>
      <c r="B14" s="6">
        <v>12</v>
      </c>
      <c r="C14" s="7" t="s">
        <v>94</v>
      </c>
      <c r="D14" s="7" t="s">
        <v>833</v>
      </c>
      <c r="E14" s="8"/>
    </row>
    <row r="15" spans="1:5">
      <c r="A15" s="9"/>
      <c r="B15" s="6">
        <v>13</v>
      </c>
      <c r="C15" s="7" t="s">
        <v>470</v>
      </c>
      <c r="D15" s="7" t="s">
        <v>833</v>
      </c>
      <c r="E15" s="8"/>
    </row>
    <row r="16" spans="1:5">
      <c r="A16" s="9"/>
      <c r="B16" s="6">
        <v>14</v>
      </c>
      <c r="C16" s="7" t="s">
        <v>128</v>
      </c>
      <c r="D16" s="7" t="s">
        <v>833</v>
      </c>
      <c r="E16" s="8"/>
    </row>
    <row r="17" spans="1:5">
      <c r="A17" s="9"/>
      <c r="B17" s="6">
        <v>15</v>
      </c>
      <c r="C17" s="7" t="s">
        <v>471</v>
      </c>
      <c r="D17" s="7" t="s">
        <v>833</v>
      </c>
      <c r="E17" s="8"/>
    </row>
    <row r="18" spans="1:5">
      <c r="A18" s="9"/>
      <c r="B18" s="6">
        <v>16</v>
      </c>
      <c r="C18" s="7" t="s">
        <v>472</v>
      </c>
      <c r="D18" s="7" t="s">
        <v>833</v>
      </c>
      <c r="E18" s="8"/>
    </row>
    <row r="19" spans="1:5">
      <c r="A19" s="9"/>
      <c r="B19" s="6">
        <v>17</v>
      </c>
      <c r="C19" s="7" t="s">
        <v>473</v>
      </c>
      <c r="D19" s="7" t="s">
        <v>833</v>
      </c>
      <c r="E19" s="8"/>
    </row>
    <row r="20" spans="1:5">
      <c r="A20" s="9"/>
      <c r="B20" s="6">
        <v>18</v>
      </c>
      <c r="C20" s="7" t="s">
        <v>142</v>
      </c>
      <c r="D20" s="7" t="s">
        <v>833</v>
      </c>
      <c r="E20" s="10"/>
    </row>
    <row r="21" spans="1:5">
      <c r="A21" s="9"/>
      <c r="B21" s="6">
        <v>19</v>
      </c>
      <c r="C21" s="7" t="s">
        <v>474</v>
      </c>
      <c r="D21" s="7" t="s">
        <v>833</v>
      </c>
      <c r="E21" s="10"/>
    </row>
    <row r="22" spans="1:5">
      <c r="A22" s="9"/>
      <c r="B22" s="6">
        <v>20</v>
      </c>
      <c r="C22" s="7" t="s">
        <v>475</v>
      </c>
      <c r="D22" s="7" t="s">
        <v>833</v>
      </c>
      <c r="E22" s="10"/>
    </row>
    <row r="23" spans="1:5">
      <c r="A23" s="9"/>
      <c r="B23" s="6">
        <v>21</v>
      </c>
      <c r="C23" s="7" t="s">
        <v>476</v>
      </c>
      <c r="D23" s="7" t="s">
        <v>833</v>
      </c>
      <c r="E23" s="10"/>
    </row>
    <row r="24" spans="1:5">
      <c r="A24" s="9"/>
      <c r="B24" s="6">
        <v>22</v>
      </c>
      <c r="C24" s="7" t="s">
        <v>477</v>
      </c>
      <c r="D24" s="7" t="s">
        <v>833</v>
      </c>
      <c r="E24" s="10"/>
    </row>
    <row r="25" spans="1:5">
      <c r="A25" s="9"/>
      <c r="B25" s="6">
        <v>23</v>
      </c>
      <c r="C25" s="7" t="s">
        <v>478</v>
      </c>
      <c r="D25" s="7" t="s">
        <v>833</v>
      </c>
      <c r="E25" s="10"/>
    </row>
    <row r="26" spans="1:5">
      <c r="A26" s="9"/>
      <c r="B26" s="6">
        <v>24</v>
      </c>
      <c r="C26" s="7" t="s">
        <v>479</v>
      </c>
      <c r="D26" s="7" t="s">
        <v>833</v>
      </c>
      <c r="E26" s="10"/>
    </row>
    <row r="27" spans="1:5">
      <c r="A27" s="9"/>
      <c r="B27" s="6">
        <v>25</v>
      </c>
      <c r="C27" s="7" t="s">
        <v>480</v>
      </c>
      <c r="D27" s="7" t="s">
        <v>833</v>
      </c>
      <c r="E27" s="8"/>
    </row>
    <row r="28" spans="1:5">
      <c r="A28" s="9"/>
      <c r="B28" s="6">
        <v>26</v>
      </c>
      <c r="C28" s="7" t="s">
        <v>481</v>
      </c>
      <c r="D28" s="7" t="s">
        <v>833</v>
      </c>
      <c r="E28" s="8"/>
    </row>
    <row r="29" spans="1:5">
      <c r="A29" s="9"/>
      <c r="B29" s="6">
        <v>27</v>
      </c>
      <c r="C29" s="7" t="s">
        <v>63</v>
      </c>
      <c r="D29" s="7" t="s">
        <v>833</v>
      </c>
      <c r="E29" s="8"/>
    </row>
    <row r="30" spans="1:5">
      <c r="A30" s="9"/>
      <c r="B30" s="6">
        <v>28</v>
      </c>
      <c r="C30" s="7" t="s">
        <v>77</v>
      </c>
      <c r="D30" s="7" t="s">
        <v>833</v>
      </c>
      <c r="E30" s="7"/>
    </row>
    <row r="31" spans="1:5">
      <c r="A31" s="9"/>
      <c r="B31" s="6">
        <v>29</v>
      </c>
      <c r="C31" s="7" t="s">
        <v>482</v>
      </c>
      <c r="D31" s="7" t="s">
        <v>833</v>
      </c>
      <c r="E31" s="7"/>
    </row>
    <row r="32" spans="1:5">
      <c r="A32" s="9"/>
      <c r="B32" s="6">
        <v>30</v>
      </c>
      <c r="C32" s="7" t="s">
        <v>483</v>
      </c>
      <c r="D32" s="7" t="s">
        <v>833</v>
      </c>
      <c r="E32" s="7"/>
    </row>
    <row r="33" spans="1:5">
      <c r="A33" s="9"/>
      <c r="B33" s="6">
        <v>31</v>
      </c>
      <c r="C33" s="11" t="s">
        <v>484</v>
      </c>
      <c r="D33" s="7" t="s">
        <v>833</v>
      </c>
      <c r="E33" s="7"/>
    </row>
    <row r="34" spans="1:5">
      <c r="A34" s="9"/>
      <c r="B34" s="6">
        <v>32</v>
      </c>
      <c r="C34" s="11" t="s">
        <v>89</v>
      </c>
      <c r="D34" s="7" t="s">
        <v>833</v>
      </c>
      <c r="E34" s="7"/>
    </row>
    <row r="35" spans="1:5">
      <c r="A35" s="9"/>
      <c r="B35" s="6">
        <v>33</v>
      </c>
      <c r="C35" s="11" t="s">
        <v>485</v>
      </c>
      <c r="D35" s="7" t="s">
        <v>833</v>
      </c>
      <c r="E35" s="7"/>
    </row>
    <row r="36" spans="1:5">
      <c r="A36" s="9"/>
      <c r="B36" s="6">
        <v>34</v>
      </c>
      <c r="C36" s="11" t="s">
        <v>486</v>
      </c>
      <c r="D36" s="7" t="s">
        <v>833</v>
      </c>
      <c r="E36" s="7"/>
    </row>
    <row r="37" spans="1:5">
      <c r="A37" s="9"/>
      <c r="B37" s="6">
        <v>35</v>
      </c>
      <c r="C37" s="11" t="s">
        <v>487</v>
      </c>
      <c r="D37" s="7" t="s">
        <v>833</v>
      </c>
      <c r="E37" s="7"/>
    </row>
    <row r="38" spans="1:5">
      <c r="A38" s="9"/>
      <c r="B38" s="6">
        <v>36</v>
      </c>
      <c r="C38" s="11" t="s">
        <v>488</v>
      </c>
      <c r="D38" s="7" t="s">
        <v>833</v>
      </c>
      <c r="E38" s="7"/>
    </row>
    <row r="39" spans="1:5">
      <c r="A39" s="9"/>
      <c r="B39" s="6">
        <v>37</v>
      </c>
      <c r="C39" s="11" t="s">
        <v>489</v>
      </c>
      <c r="D39" s="7" t="s">
        <v>833</v>
      </c>
      <c r="E39" s="7"/>
    </row>
    <row r="40" spans="1:5">
      <c r="A40" s="9"/>
      <c r="B40" s="6">
        <v>38</v>
      </c>
      <c r="C40" s="11" t="s">
        <v>115</v>
      </c>
      <c r="D40" s="7" t="s">
        <v>833</v>
      </c>
      <c r="E40" s="7"/>
    </row>
    <row r="41" spans="1:5">
      <c r="A41" s="9"/>
      <c r="B41" s="6">
        <v>39</v>
      </c>
      <c r="C41" s="11" t="s">
        <v>101</v>
      </c>
      <c r="D41" s="7" t="s">
        <v>833</v>
      </c>
      <c r="E41" s="7"/>
    </row>
    <row r="42" spans="1:5">
      <c r="A42" s="9"/>
      <c r="B42" s="6">
        <v>40</v>
      </c>
      <c r="C42" s="11" t="s">
        <v>140</v>
      </c>
      <c r="D42" s="7" t="s">
        <v>833</v>
      </c>
      <c r="E42" s="7"/>
    </row>
    <row r="43" spans="1:5">
      <c r="A43" s="12"/>
      <c r="B43" s="6">
        <v>41</v>
      </c>
      <c r="C43" s="11" t="s">
        <v>59</v>
      </c>
      <c r="D43" s="7" t="s">
        <v>833</v>
      </c>
      <c r="E43" s="7"/>
    </row>
    <row r="44" spans="1:5">
      <c r="A44" s="5" t="s">
        <v>3</v>
      </c>
      <c r="B44" s="13">
        <v>1</v>
      </c>
      <c r="C44" s="14" t="s">
        <v>205</v>
      </c>
      <c r="D44" s="14" t="s">
        <v>833</v>
      </c>
      <c r="E44" s="7"/>
    </row>
    <row r="45" spans="1:5">
      <c r="A45" s="9"/>
      <c r="B45" s="13">
        <v>2</v>
      </c>
      <c r="C45" s="14" t="s">
        <v>187</v>
      </c>
      <c r="D45" s="14" t="s">
        <v>833</v>
      </c>
      <c r="E45" s="7"/>
    </row>
    <row r="46" spans="1:5">
      <c r="A46" s="9"/>
      <c r="B46" s="13">
        <v>3</v>
      </c>
      <c r="C46" s="14" t="s">
        <v>490</v>
      </c>
      <c r="D46" s="14" t="s">
        <v>833</v>
      </c>
      <c r="E46" s="7"/>
    </row>
    <row r="47" spans="1:5">
      <c r="A47" s="9"/>
      <c r="B47" s="13">
        <v>4</v>
      </c>
      <c r="C47" s="14" t="s">
        <v>491</v>
      </c>
      <c r="D47" s="14" t="s">
        <v>833</v>
      </c>
      <c r="E47" s="7"/>
    </row>
    <row r="48" spans="1:5">
      <c r="A48" s="9"/>
      <c r="B48" s="13">
        <v>5</v>
      </c>
      <c r="C48" s="14" t="s">
        <v>492</v>
      </c>
      <c r="D48" s="14" t="s">
        <v>833</v>
      </c>
      <c r="E48" s="7"/>
    </row>
    <row r="49" spans="1:5">
      <c r="A49" s="9"/>
      <c r="B49" s="13">
        <v>6</v>
      </c>
      <c r="C49" s="14" t="s">
        <v>190</v>
      </c>
      <c r="D49" s="14" t="s">
        <v>833</v>
      </c>
      <c r="E49" s="7"/>
    </row>
    <row r="50" spans="1:5">
      <c r="A50" s="9"/>
      <c r="B50" s="13">
        <v>7</v>
      </c>
      <c r="C50" s="14" t="s">
        <v>493</v>
      </c>
      <c r="D50" s="14" t="s">
        <v>833</v>
      </c>
      <c r="E50" s="7"/>
    </row>
    <row r="51" spans="1:5">
      <c r="A51" s="9"/>
      <c r="B51" s="13">
        <v>8</v>
      </c>
      <c r="C51" s="14" t="s">
        <v>494</v>
      </c>
      <c r="D51" s="14" t="s">
        <v>833</v>
      </c>
      <c r="E51" s="7"/>
    </row>
    <row r="52" spans="1:5">
      <c r="A52" s="9"/>
      <c r="B52" s="13">
        <v>9</v>
      </c>
      <c r="C52" s="14" t="s">
        <v>495</v>
      </c>
      <c r="D52" s="14" t="s">
        <v>833</v>
      </c>
      <c r="E52" s="7"/>
    </row>
    <row r="53" spans="1:5">
      <c r="A53" s="9"/>
      <c r="B53" s="13">
        <v>10</v>
      </c>
      <c r="C53" s="14" t="s">
        <v>198</v>
      </c>
      <c r="D53" s="14" t="s">
        <v>833</v>
      </c>
      <c r="E53" s="7"/>
    </row>
    <row r="54" spans="1:5">
      <c r="A54" s="9"/>
      <c r="B54" s="13">
        <v>11</v>
      </c>
      <c r="C54" s="14" t="s">
        <v>209</v>
      </c>
      <c r="D54" s="14" t="s">
        <v>833</v>
      </c>
      <c r="E54" s="7"/>
    </row>
    <row r="55" spans="1:5">
      <c r="A55" s="9"/>
      <c r="B55" s="13">
        <v>12</v>
      </c>
      <c r="C55" s="14" t="s">
        <v>496</v>
      </c>
      <c r="D55" s="14" t="s">
        <v>833</v>
      </c>
      <c r="E55" s="7"/>
    </row>
    <row r="56" spans="1:5">
      <c r="A56" s="9"/>
      <c r="B56" s="13">
        <v>13</v>
      </c>
      <c r="C56" s="14" t="s">
        <v>193</v>
      </c>
      <c r="D56" s="14" t="s">
        <v>833</v>
      </c>
      <c r="E56" s="7"/>
    </row>
    <row r="57" spans="1:5">
      <c r="A57" s="9"/>
      <c r="B57" s="13">
        <v>14</v>
      </c>
      <c r="C57" s="14" t="s">
        <v>202</v>
      </c>
      <c r="D57" s="14" t="s">
        <v>833</v>
      </c>
      <c r="E57" s="7"/>
    </row>
    <row r="58" spans="1:5">
      <c r="A58" s="9"/>
      <c r="B58" s="13">
        <v>15</v>
      </c>
      <c r="C58" s="14" t="s">
        <v>195</v>
      </c>
      <c r="D58" s="14" t="s">
        <v>833</v>
      </c>
      <c r="E58" s="7"/>
    </row>
    <row r="59" spans="1:5">
      <c r="A59" s="9"/>
      <c r="B59" s="13">
        <v>16</v>
      </c>
      <c r="C59" s="14" t="s">
        <v>497</v>
      </c>
      <c r="D59" s="14" t="s">
        <v>833</v>
      </c>
      <c r="E59" s="7"/>
    </row>
    <row r="60" spans="1:5">
      <c r="A60" s="9"/>
      <c r="B60" s="13">
        <v>17</v>
      </c>
      <c r="C60" s="14" t="s">
        <v>211</v>
      </c>
      <c r="D60" s="14" t="s">
        <v>833</v>
      </c>
      <c r="E60" s="7"/>
    </row>
    <row r="61" spans="1:5">
      <c r="A61" s="9"/>
      <c r="B61" s="13">
        <v>18</v>
      </c>
      <c r="C61" s="14" t="s">
        <v>168</v>
      </c>
      <c r="D61" s="14" t="s">
        <v>833</v>
      </c>
      <c r="E61" s="15"/>
    </row>
    <row r="62" spans="1:5">
      <c r="A62" s="9"/>
      <c r="B62" s="13">
        <v>26</v>
      </c>
      <c r="C62" s="14" t="s">
        <v>498</v>
      </c>
      <c r="D62" s="14" t="s">
        <v>833</v>
      </c>
      <c r="E62" s="15"/>
    </row>
    <row r="63" spans="1:5">
      <c r="A63" s="9"/>
      <c r="B63" s="13">
        <v>27</v>
      </c>
      <c r="C63" s="14" t="s">
        <v>499</v>
      </c>
      <c r="D63" s="14" t="s">
        <v>833</v>
      </c>
      <c r="E63" s="15"/>
    </row>
    <row r="64" spans="1:5">
      <c r="A64" s="9"/>
      <c r="B64" s="13">
        <v>28</v>
      </c>
      <c r="C64" s="14" t="s">
        <v>500</v>
      </c>
      <c r="D64" s="14" t="s">
        <v>833</v>
      </c>
      <c r="E64" s="15"/>
    </row>
    <row r="65" spans="1:5">
      <c r="A65" s="9"/>
      <c r="B65" s="13">
        <v>29</v>
      </c>
      <c r="C65" s="14" t="s">
        <v>501</v>
      </c>
      <c r="D65" s="14" t="s">
        <v>833</v>
      </c>
      <c r="E65" s="15"/>
    </row>
    <row r="66" spans="1:5">
      <c r="A66" s="9"/>
      <c r="B66" s="13">
        <v>30</v>
      </c>
      <c r="C66" s="14" t="s">
        <v>502</v>
      </c>
      <c r="D66" s="14" t="s">
        <v>833</v>
      </c>
      <c r="E66" s="15"/>
    </row>
    <row r="67" spans="1:5">
      <c r="A67" s="9"/>
      <c r="B67" s="13">
        <v>31</v>
      </c>
      <c r="C67" s="14" t="s">
        <v>503</v>
      </c>
      <c r="D67" s="14" t="s">
        <v>833</v>
      </c>
      <c r="E67" s="15"/>
    </row>
    <row r="68" spans="1:5">
      <c r="A68" s="9"/>
      <c r="B68" s="13">
        <v>32</v>
      </c>
      <c r="C68" s="14" t="s">
        <v>504</v>
      </c>
      <c r="D68" s="14" t="s">
        <v>833</v>
      </c>
      <c r="E68" s="15"/>
    </row>
    <row r="69" spans="1:5">
      <c r="A69" s="9"/>
      <c r="B69" s="13">
        <v>33</v>
      </c>
      <c r="C69" s="14" t="s">
        <v>216</v>
      </c>
      <c r="D69" s="14" t="s">
        <v>833</v>
      </c>
      <c r="E69" s="15"/>
    </row>
    <row r="70" spans="1:5">
      <c r="A70" s="9"/>
      <c r="B70" s="13">
        <v>34</v>
      </c>
      <c r="C70" s="14" t="s">
        <v>179</v>
      </c>
      <c r="D70" s="14" t="s">
        <v>833</v>
      </c>
      <c r="E70" s="15"/>
    </row>
    <row r="71" spans="1:5">
      <c r="A71" s="9"/>
      <c r="B71" s="13">
        <v>35</v>
      </c>
      <c r="C71" s="14" t="s">
        <v>213</v>
      </c>
      <c r="D71" s="14" t="s">
        <v>833</v>
      </c>
      <c r="E71" s="15"/>
    </row>
    <row r="72" spans="1:5">
      <c r="A72" s="9"/>
      <c r="B72" s="13">
        <v>36</v>
      </c>
      <c r="C72" s="14" t="s">
        <v>219</v>
      </c>
      <c r="D72" s="14" t="s">
        <v>833</v>
      </c>
      <c r="E72" s="15"/>
    </row>
    <row r="73" spans="1:5">
      <c r="A73" s="9"/>
      <c r="B73" s="13">
        <v>37</v>
      </c>
      <c r="C73" s="14" t="s">
        <v>155</v>
      </c>
      <c r="D73" s="14" t="s">
        <v>833</v>
      </c>
      <c r="E73" s="15"/>
    </row>
    <row r="74" spans="1:5">
      <c r="A74" s="9"/>
      <c r="B74" s="13">
        <v>38</v>
      </c>
      <c r="C74" s="14" t="s">
        <v>185</v>
      </c>
      <c r="D74" s="14" t="s">
        <v>833</v>
      </c>
      <c r="E74" s="15"/>
    </row>
    <row r="75" spans="1:5">
      <c r="A75" s="9"/>
      <c r="B75" s="13">
        <v>39</v>
      </c>
      <c r="C75" s="14" t="s">
        <v>505</v>
      </c>
      <c r="D75" s="14" t="s">
        <v>833</v>
      </c>
      <c r="E75" s="15"/>
    </row>
    <row r="76" spans="1:5">
      <c r="A76" s="9"/>
      <c r="B76" s="13">
        <v>40</v>
      </c>
      <c r="C76" s="14" t="s">
        <v>506</v>
      </c>
      <c r="D76" s="14" t="s">
        <v>833</v>
      </c>
      <c r="E76" s="15"/>
    </row>
    <row r="77" spans="1:5">
      <c r="A77" s="9"/>
      <c r="B77" s="13">
        <v>41</v>
      </c>
      <c r="C77" s="14" t="s">
        <v>507</v>
      </c>
      <c r="D77" s="14" t="s">
        <v>833</v>
      </c>
      <c r="E77" s="15"/>
    </row>
    <row r="78" spans="1:5">
      <c r="A78" s="9"/>
      <c r="B78" s="13">
        <v>42</v>
      </c>
      <c r="C78" s="14" t="s">
        <v>163</v>
      </c>
      <c r="D78" s="14" t="s">
        <v>833</v>
      </c>
      <c r="E78" s="15"/>
    </row>
    <row r="79" spans="1:5">
      <c r="A79" s="9"/>
      <c r="B79" s="13">
        <v>43</v>
      </c>
      <c r="C79" s="14" t="s">
        <v>508</v>
      </c>
      <c r="D79" s="14" t="s">
        <v>833</v>
      </c>
      <c r="E79" s="15"/>
    </row>
    <row r="80" spans="1:5">
      <c r="A80" s="9"/>
      <c r="B80" s="13">
        <v>44</v>
      </c>
      <c r="C80" s="14" t="s">
        <v>509</v>
      </c>
      <c r="D80" s="14" t="s">
        <v>833</v>
      </c>
      <c r="E80" s="15"/>
    </row>
    <row r="81" spans="1:5">
      <c r="A81" s="9"/>
      <c r="B81" s="13">
        <v>45</v>
      </c>
      <c r="C81" s="14" t="s">
        <v>176</v>
      </c>
      <c r="D81" s="14" t="s">
        <v>833</v>
      </c>
      <c r="E81" s="15"/>
    </row>
    <row r="82" spans="1:5">
      <c r="A82" s="9"/>
      <c r="B82" s="13">
        <v>46</v>
      </c>
      <c r="C82" s="14" t="s">
        <v>510</v>
      </c>
      <c r="D82" s="14" t="s">
        <v>833</v>
      </c>
      <c r="E82" s="15"/>
    </row>
    <row r="83" spans="1:5">
      <c r="A83" s="9"/>
      <c r="B83" s="13">
        <v>47</v>
      </c>
      <c r="C83" s="14" t="s">
        <v>511</v>
      </c>
      <c r="D83" s="14" t="s">
        <v>833</v>
      </c>
      <c r="E83" s="15"/>
    </row>
    <row r="84" spans="1:5">
      <c r="A84" s="9"/>
      <c r="B84" s="13">
        <v>48</v>
      </c>
      <c r="C84" s="14" t="s">
        <v>512</v>
      </c>
      <c r="D84" s="14" t="s">
        <v>833</v>
      </c>
      <c r="E84" s="15"/>
    </row>
    <row r="85" spans="1:5">
      <c r="A85" s="12"/>
      <c r="B85" s="13">
        <v>49</v>
      </c>
      <c r="C85" s="14" t="s">
        <v>513</v>
      </c>
      <c r="D85" s="14" t="s">
        <v>833</v>
      </c>
      <c r="E85" s="15"/>
    </row>
    <row r="86" spans="1:5">
      <c r="A86" s="7" t="s">
        <v>4</v>
      </c>
      <c r="B86" s="7">
        <v>1</v>
      </c>
      <c r="C86" s="16" t="s">
        <v>667</v>
      </c>
      <c r="D86" s="15" t="s">
        <v>665</v>
      </c>
      <c r="E86" s="15" t="s">
        <v>834</v>
      </c>
    </row>
    <row r="87" spans="1:5">
      <c r="A87" s="7"/>
      <c r="B87" s="7">
        <v>2</v>
      </c>
      <c r="C87" s="16" t="s">
        <v>668</v>
      </c>
      <c r="D87" s="15" t="s">
        <v>665</v>
      </c>
      <c r="E87" s="17"/>
    </row>
    <row r="88" spans="1:5">
      <c r="A88" s="7"/>
      <c r="B88" s="7">
        <v>3</v>
      </c>
      <c r="C88" s="16" t="s">
        <v>669</v>
      </c>
      <c r="D88" s="15" t="s">
        <v>665</v>
      </c>
      <c r="E88" s="17"/>
    </row>
    <row r="89" spans="1:5">
      <c r="A89" s="7"/>
      <c r="B89" s="7">
        <v>4</v>
      </c>
      <c r="C89" s="16" t="s">
        <v>670</v>
      </c>
      <c r="D89" s="15" t="s">
        <v>665</v>
      </c>
      <c r="E89" s="17"/>
    </row>
    <row r="90" spans="1:5">
      <c r="A90" s="7"/>
      <c r="B90" s="7">
        <v>5</v>
      </c>
      <c r="C90" s="16" t="s">
        <v>835</v>
      </c>
      <c r="D90" s="15" t="s">
        <v>665</v>
      </c>
      <c r="E90" s="17"/>
    </row>
    <row r="91" spans="1:5">
      <c r="A91" s="7"/>
      <c r="B91" s="7">
        <v>6</v>
      </c>
      <c r="C91" s="16" t="s">
        <v>671</v>
      </c>
      <c r="D91" s="15" t="s">
        <v>665</v>
      </c>
      <c r="E91" s="17"/>
    </row>
    <row r="92" spans="1:5">
      <c r="A92" s="7"/>
      <c r="B92" s="7">
        <v>7</v>
      </c>
      <c r="C92" s="16" t="s">
        <v>672</v>
      </c>
      <c r="D92" s="15" t="s">
        <v>665</v>
      </c>
      <c r="E92" s="17"/>
    </row>
    <row r="93" spans="1:5">
      <c r="A93" s="7"/>
      <c r="B93" s="7">
        <v>8</v>
      </c>
      <c r="C93" s="16" t="s">
        <v>673</v>
      </c>
      <c r="D93" s="15" t="s">
        <v>665</v>
      </c>
      <c r="E93" s="17"/>
    </row>
    <row r="94" spans="1:5">
      <c r="A94" s="7"/>
      <c r="B94" s="7">
        <v>9</v>
      </c>
      <c r="C94" s="16" t="s">
        <v>693</v>
      </c>
      <c r="D94" s="15" t="s">
        <v>665</v>
      </c>
      <c r="E94" s="17"/>
    </row>
    <row r="95" spans="1:5">
      <c r="A95" s="7"/>
      <c r="B95" s="7">
        <v>10</v>
      </c>
      <c r="C95" s="16" t="s">
        <v>674</v>
      </c>
      <c r="D95" s="15" t="s">
        <v>665</v>
      </c>
      <c r="E95" s="17"/>
    </row>
    <row r="96" spans="1:5">
      <c r="A96" s="7"/>
      <c r="B96" s="7">
        <v>11</v>
      </c>
      <c r="C96" s="18" t="s">
        <v>38</v>
      </c>
      <c r="D96" s="19" t="s">
        <v>833</v>
      </c>
      <c r="E96" s="19"/>
    </row>
    <row r="97" spans="1:5">
      <c r="A97" s="7"/>
      <c r="B97" s="7">
        <v>12</v>
      </c>
      <c r="C97" s="20" t="s">
        <v>514</v>
      </c>
      <c r="D97" s="19" t="s">
        <v>833</v>
      </c>
      <c r="E97" s="19"/>
    </row>
    <row r="98" spans="1:5">
      <c r="A98" s="7"/>
      <c r="B98" s="7">
        <v>13</v>
      </c>
      <c r="C98" s="20" t="s">
        <v>31</v>
      </c>
      <c r="D98" s="19" t="s">
        <v>833</v>
      </c>
      <c r="E98" s="19"/>
    </row>
    <row r="99" spans="1:5">
      <c r="A99" s="7"/>
      <c r="B99" s="7">
        <v>14</v>
      </c>
      <c r="C99" s="20" t="s">
        <v>236</v>
      </c>
      <c r="D99" s="19" t="s">
        <v>833</v>
      </c>
      <c r="E99" s="19"/>
    </row>
    <row r="100" spans="1:5">
      <c r="A100" s="7"/>
      <c r="B100" s="7">
        <v>15</v>
      </c>
      <c r="C100" s="20" t="s">
        <v>515</v>
      </c>
      <c r="D100" s="19" t="s">
        <v>833</v>
      </c>
      <c r="E100" s="19"/>
    </row>
    <row r="101" spans="1:5">
      <c r="A101" s="7"/>
      <c r="B101" s="7">
        <v>16</v>
      </c>
      <c r="C101" s="20" t="s">
        <v>516</v>
      </c>
      <c r="D101" s="19" t="s">
        <v>833</v>
      </c>
      <c r="E101" s="19"/>
    </row>
    <row r="102" spans="1:5">
      <c r="A102" s="7"/>
      <c r="B102" s="7">
        <v>17</v>
      </c>
      <c r="C102" s="20" t="s">
        <v>517</v>
      </c>
      <c r="D102" s="19" t="s">
        <v>833</v>
      </c>
      <c r="E102" s="19"/>
    </row>
    <row r="103" spans="1:5">
      <c r="A103" s="7"/>
      <c r="B103" s="7">
        <v>18</v>
      </c>
      <c r="C103" s="20" t="s">
        <v>518</v>
      </c>
      <c r="D103" s="19" t="s">
        <v>833</v>
      </c>
      <c r="E103" s="19"/>
    </row>
    <row r="104" spans="1:5">
      <c r="A104" s="7"/>
      <c r="B104" s="7">
        <v>19</v>
      </c>
      <c r="C104" s="21" t="s">
        <v>241</v>
      </c>
      <c r="D104" s="19" t="s">
        <v>833</v>
      </c>
      <c r="E104" s="22"/>
    </row>
    <row r="105" spans="1:5">
      <c r="A105" s="7"/>
      <c r="B105" s="7">
        <v>20</v>
      </c>
      <c r="C105" s="23" t="s">
        <v>519</v>
      </c>
      <c r="D105" s="19" t="s">
        <v>833</v>
      </c>
      <c r="E105" s="24"/>
    </row>
    <row r="106" spans="1:5">
      <c r="A106" s="7"/>
      <c r="B106" s="7">
        <v>21</v>
      </c>
      <c r="C106" s="23" t="s">
        <v>239</v>
      </c>
      <c r="D106" s="19" t="s">
        <v>833</v>
      </c>
      <c r="E106" s="24"/>
    </row>
    <row r="107" spans="1:5">
      <c r="A107" s="7"/>
      <c r="B107" s="7">
        <v>22</v>
      </c>
      <c r="C107" s="23" t="s">
        <v>520</v>
      </c>
      <c r="D107" s="19" t="s">
        <v>833</v>
      </c>
      <c r="E107" s="24"/>
    </row>
    <row r="108" spans="1:5">
      <c r="A108" s="7"/>
      <c r="B108" s="7">
        <v>23</v>
      </c>
      <c r="C108" s="23" t="s">
        <v>521</v>
      </c>
      <c r="D108" s="19" t="s">
        <v>833</v>
      </c>
      <c r="E108" s="25"/>
    </row>
    <row r="109" spans="1:5">
      <c r="A109" s="7"/>
      <c r="B109" s="7">
        <v>24</v>
      </c>
      <c r="C109" s="23" t="s">
        <v>522</v>
      </c>
      <c r="D109" s="19" t="s">
        <v>833</v>
      </c>
      <c r="E109" s="24"/>
    </row>
    <row r="110" spans="1:5">
      <c r="A110" s="7"/>
      <c r="B110" s="7">
        <v>25</v>
      </c>
      <c r="C110" s="23" t="s">
        <v>523</v>
      </c>
      <c r="D110" s="19" t="s">
        <v>833</v>
      </c>
      <c r="E110" s="24"/>
    </row>
    <row r="111" spans="1:5">
      <c r="A111" s="7"/>
      <c r="B111" s="7">
        <v>26</v>
      </c>
      <c r="C111" s="23" t="s">
        <v>252</v>
      </c>
      <c r="D111" s="19" t="s">
        <v>833</v>
      </c>
      <c r="E111" s="24"/>
    </row>
    <row r="112" spans="1:5">
      <c r="A112" s="7"/>
      <c r="B112" s="7">
        <v>27</v>
      </c>
      <c r="C112" s="23" t="s">
        <v>223</v>
      </c>
      <c r="D112" s="19" t="s">
        <v>833</v>
      </c>
      <c r="E112" s="24"/>
    </row>
    <row r="113" spans="1:5">
      <c r="A113" s="7" t="s">
        <v>5</v>
      </c>
      <c r="B113" s="26">
        <v>1</v>
      </c>
      <c r="C113" s="27" t="s">
        <v>547</v>
      </c>
      <c r="D113" s="27" t="s">
        <v>833</v>
      </c>
      <c r="E113" s="7"/>
    </row>
    <row r="114" spans="1:5">
      <c r="A114" s="7"/>
      <c r="B114" s="26">
        <v>2</v>
      </c>
      <c r="C114" s="27" t="s">
        <v>548</v>
      </c>
      <c r="D114" s="27" t="s">
        <v>833</v>
      </c>
      <c r="E114" s="7"/>
    </row>
    <row r="115" spans="1:5">
      <c r="A115" s="7"/>
      <c r="B115" s="26">
        <v>3</v>
      </c>
      <c r="C115" s="27" t="s">
        <v>549</v>
      </c>
      <c r="D115" s="27" t="s">
        <v>833</v>
      </c>
      <c r="E115" s="7"/>
    </row>
    <row r="116" spans="1:5">
      <c r="A116" s="7"/>
      <c r="B116" s="26">
        <v>4</v>
      </c>
      <c r="C116" s="27" t="s">
        <v>550</v>
      </c>
      <c r="D116" s="27" t="s">
        <v>833</v>
      </c>
      <c r="E116" s="7"/>
    </row>
    <row r="117" spans="1:5">
      <c r="A117" s="7"/>
      <c r="B117" s="26">
        <v>5</v>
      </c>
      <c r="C117" s="27" t="s">
        <v>551</v>
      </c>
      <c r="D117" s="27" t="s">
        <v>833</v>
      </c>
      <c r="E117" s="7"/>
    </row>
    <row r="118" spans="1:5">
      <c r="A118" s="7"/>
      <c r="B118" s="26">
        <v>6</v>
      </c>
      <c r="C118" s="27" t="s">
        <v>552</v>
      </c>
      <c r="D118" s="27" t="s">
        <v>833</v>
      </c>
      <c r="E118" s="7"/>
    </row>
    <row r="119" spans="1:5">
      <c r="A119" s="7"/>
      <c r="B119" s="26">
        <v>11</v>
      </c>
      <c r="C119" s="27" t="s">
        <v>557</v>
      </c>
      <c r="D119" s="27" t="s">
        <v>833</v>
      </c>
      <c r="E119" s="7"/>
    </row>
    <row r="120" spans="1:5">
      <c r="A120" s="7"/>
      <c r="B120" s="26">
        <v>12</v>
      </c>
      <c r="C120" s="27" t="s">
        <v>254</v>
      </c>
      <c r="D120" s="27" t="s">
        <v>833</v>
      </c>
      <c r="E120" s="7"/>
    </row>
    <row r="121" spans="1:5">
      <c r="A121" s="7"/>
      <c r="B121" s="26">
        <v>13</v>
      </c>
      <c r="C121" s="27" t="s">
        <v>558</v>
      </c>
      <c r="D121" s="27" t="s">
        <v>833</v>
      </c>
      <c r="E121" s="7"/>
    </row>
    <row r="122" spans="1:5">
      <c r="A122" s="7"/>
      <c r="B122" s="26">
        <v>14</v>
      </c>
      <c r="C122" s="27" t="s">
        <v>559</v>
      </c>
      <c r="D122" s="27" t="s">
        <v>833</v>
      </c>
      <c r="E122" s="7"/>
    </row>
    <row r="123" spans="1:5">
      <c r="A123" s="7"/>
      <c r="B123" s="26">
        <v>15</v>
      </c>
      <c r="C123" s="27" t="s">
        <v>560</v>
      </c>
      <c r="D123" s="27" t="s">
        <v>833</v>
      </c>
      <c r="E123" s="7"/>
    </row>
    <row r="124" spans="1:5">
      <c r="A124" s="7"/>
      <c r="B124" s="26">
        <v>16</v>
      </c>
      <c r="C124" s="27" t="s">
        <v>561</v>
      </c>
      <c r="D124" s="27" t="s">
        <v>833</v>
      </c>
      <c r="E124" s="7"/>
    </row>
    <row r="125" spans="1:5">
      <c r="A125" s="7"/>
      <c r="B125" s="26">
        <v>19</v>
      </c>
      <c r="C125" s="27" t="s">
        <v>564</v>
      </c>
      <c r="D125" s="27" t="s">
        <v>833</v>
      </c>
      <c r="E125" s="7"/>
    </row>
    <row r="126" spans="1:5">
      <c r="A126" s="7"/>
      <c r="B126" s="26">
        <v>20</v>
      </c>
      <c r="C126" s="27" t="s">
        <v>565</v>
      </c>
      <c r="D126" s="27" t="s">
        <v>833</v>
      </c>
      <c r="E126" s="7"/>
    </row>
    <row r="127" spans="1:5">
      <c r="A127" s="7"/>
      <c r="B127" s="26">
        <v>21</v>
      </c>
      <c r="C127" s="27" t="s">
        <v>566</v>
      </c>
      <c r="D127" s="27" t="s">
        <v>833</v>
      </c>
      <c r="E127" s="7"/>
    </row>
    <row r="128" spans="1:5">
      <c r="A128" s="7"/>
      <c r="B128" s="26">
        <v>22</v>
      </c>
      <c r="C128" s="27" t="s">
        <v>276</v>
      </c>
      <c r="D128" s="27" t="s">
        <v>833</v>
      </c>
      <c r="E128" s="7"/>
    </row>
    <row r="129" spans="1:5">
      <c r="A129" s="7"/>
      <c r="B129" s="26">
        <v>23</v>
      </c>
      <c r="C129" s="27" t="s">
        <v>267</v>
      </c>
      <c r="D129" s="27" t="s">
        <v>833</v>
      </c>
      <c r="E129" s="7"/>
    </row>
    <row r="130" spans="1:5">
      <c r="A130" s="7"/>
      <c r="B130" s="26">
        <v>24</v>
      </c>
      <c r="C130" s="27" t="s">
        <v>567</v>
      </c>
      <c r="D130" s="27" t="s">
        <v>833</v>
      </c>
      <c r="E130" s="7"/>
    </row>
    <row r="131" spans="1:5">
      <c r="A131" s="7"/>
      <c r="B131" s="26">
        <v>25</v>
      </c>
      <c r="C131" s="27" t="s">
        <v>278</v>
      </c>
      <c r="D131" s="27" t="s">
        <v>833</v>
      </c>
      <c r="E131" s="7"/>
    </row>
    <row r="132" spans="1:5">
      <c r="A132" s="7"/>
      <c r="B132" s="26">
        <v>26</v>
      </c>
      <c r="C132" s="27" t="s">
        <v>568</v>
      </c>
      <c r="D132" s="27" t="s">
        <v>833</v>
      </c>
      <c r="E132" s="7"/>
    </row>
    <row r="133" spans="1:5">
      <c r="A133" s="7"/>
      <c r="B133" s="26">
        <v>27</v>
      </c>
      <c r="C133" s="27" t="s">
        <v>569</v>
      </c>
      <c r="D133" s="27" t="s">
        <v>833</v>
      </c>
      <c r="E133" s="7"/>
    </row>
    <row r="134" spans="1:5">
      <c r="A134" s="7"/>
      <c r="B134" s="26">
        <v>28</v>
      </c>
      <c r="C134" s="27" t="s">
        <v>570</v>
      </c>
      <c r="D134" s="27" t="s">
        <v>833</v>
      </c>
      <c r="E134" s="7"/>
    </row>
    <row r="135" spans="1:5">
      <c r="A135" s="7"/>
      <c r="B135" s="26">
        <v>29</v>
      </c>
      <c r="C135" s="27" t="s">
        <v>571</v>
      </c>
      <c r="D135" s="27" t="s">
        <v>833</v>
      </c>
      <c r="E135" s="7"/>
    </row>
    <row r="136" spans="1:5">
      <c r="A136" s="7"/>
      <c r="B136" s="26">
        <v>30</v>
      </c>
      <c r="C136" s="27" t="s">
        <v>675</v>
      </c>
      <c r="D136" s="27" t="s">
        <v>833</v>
      </c>
      <c r="E136" s="7"/>
    </row>
    <row r="137" spans="1:5">
      <c r="A137" s="7"/>
      <c r="B137" s="26">
        <v>31</v>
      </c>
      <c r="C137" s="27" t="s">
        <v>263</v>
      </c>
      <c r="D137" s="27" t="s">
        <v>833</v>
      </c>
      <c r="E137" s="7"/>
    </row>
    <row r="138" spans="1:5">
      <c r="A138" s="7"/>
      <c r="B138" s="26">
        <v>32</v>
      </c>
      <c r="C138" s="27" t="s">
        <v>676</v>
      </c>
      <c r="D138" s="27" t="s">
        <v>833</v>
      </c>
      <c r="E138" s="7"/>
    </row>
    <row r="139" spans="1:5">
      <c r="A139" s="7"/>
      <c r="B139" s="26">
        <v>33</v>
      </c>
      <c r="C139" s="27" t="s">
        <v>52</v>
      </c>
      <c r="D139" s="27" t="s">
        <v>833</v>
      </c>
      <c r="E139" s="7"/>
    </row>
    <row r="140" spans="1:5">
      <c r="A140" s="7"/>
      <c r="B140" s="26">
        <v>34</v>
      </c>
      <c r="C140" s="27" t="s">
        <v>677</v>
      </c>
      <c r="D140" s="27" t="s">
        <v>833</v>
      </c>
      <c r="E140" s="7"/>
    </row>
    <row r="141" spans="1:5">
      <c r="A141" s="7"/>
      <c r="B141" s="26">
        <v>35</v>
      </c>
      <c r="C141" s="27" t="s">
        <v>678</v>
      </c>
      <c r="D141" s="27" t="s">
        <v>833</v>
      </c>
      <c r="E141" s="7"/>
    </row>
    <row r="142" spans="1:5">
      <c r="A142" s="7"/>
      <c r="B142" s="26">
        <v>36</v>
      </c>
      <c r="C142" s="27" t="s">
        <v>679</v>
      </c>
      <c r="D142" s="27" t="s">
        <v>833</v>
      </c>
      <c r="E142" s="7"/>
    </row>
    <row r="143" spans="1:5">
      <c r="A143" s="7"/>
      <c r="B143" s="26">
        <v>37</v>
      </c>
      <c r="C143" s="27" t="s">
        <v>680</v>
      </c>
      <c r="D143" s="27" t="s">
        <v>833</v>
      </c>
      <c r="E143" s="7"/>
    </row>
    <row r="144" spans="1:5">
      <c r="A144" s="7"/>
      <c r="B144" s="26">
        <v>38</v>
      </c>
      <c r="C144" s="27" t="s">
        <v>836</v>
      </c>
      <c r="D144" s="27" t="s">
        <v>833</v>
      </c>
      <c r="E144" s="7"/>
    </row>
    <row r="145" spans="1:5">
      <c r="A145" s="7"/>
      <c r="B145" s="26">
        <v>39</v>
      </c>
      <c r="C145" s="27" t="s">
        <v>837</v>
      </c>
      <c r="D145" s="27" t="s">
        <v>833</v>
      </c>
      <c r="E145" s="7"/>
    </row>
    <row r="146" ht="18.95" customHeight="1" spans="1:5">
      <c r="A146" s="28" t="s">
        <v>6</v>
      </c>
      <c r="B146" s="28">
        <v>1</v>
      </c>
      <c r="C146" s="29" t="s">
        <v>572</v>
      </c>
      <c r="D146" s="28" t="s">
        <v>838</v>
      </c>
      <c r="E146" s="28"/>
    </row>
    <row r="147" ht="18.95" customHeight="1" spans="1:5">
      <c r="A147" s="28"/>
      <c r="B147" s="28">
        <v>2</v>
      </c>
      <c r="C147" s="29" t="s">
        <v>573</v>
      </c>
      <c r="D147" s="28" t="s">
        <v>838</v>
      </c>
      <c r="E147" s="28"/>
    </row>
    <row r="148" ht="18.95" customHeight="1" spans="1:5">
      <c r="A148" s="28"/>
      <c r="B148" s="28">
        <v>3</v>
      </c>
      <c r="C148" s="29" t="s">
        <v>574</v>
      </c>
      <c r="D148" s="28" t="s">
        <v>838</v>
      </c>
      <c r="E148" s="28"/>
    </row>
    <row r="149" ht="18.95" customHeight="1" spans="1:5">
      <c r="A149" s="28"/>
      <c r="B149" s="28">
        <v>4</v>
      </c>
      <c r="C149" s="29" t="s">
        <v>575</v>
      </c>
      <c r="D149" s="28" t="s">
        <v>838</v>
      </c>
      <c r="E149" s="28"/>
    </row>
    <row r="150" ht="18.95" customHeight="1" spans="1:5">
      <c r="A150" s="28"/>
      <c r="B150" s="28">
        <v>5</v>
      </c>
      <c r="C150" s="29" t="s">
        <v>576</v>
      </c>
      <c r="D150" s="28" t="s">
        <v>838</v>
      </c>
      <c r="E150" s="28"/>
    </row>
    <row r="151" ht="18.95" customHeight="1" spans="1:5">
      <c r="A151" s="28"/>
      <c r="B151" s="28">
        <v>6</v>
      </c>
      <c r="C151" s="29" t="s">
        <v>577</v>
      </c>
      <c r="D151" s="28" t="s">
        <v>838</v>
      </c>
      <c r="E151" s="28"/>
    </row>
    <row r="152" ht="18.95" customHeight="1" spans="1:5">
      <c r="A152" s="28"/>
      <c r="B152" s="28">
        <v>7</v>
      </c>
      <c r="C152" s="29" t="s">
        <v>578</v>
      </c>
      <c r="D152" s="28" t="s">
        <v>838</v>
      </c>
      <c r="E152" s="28"/>
    </row>
    <row r="153" ht="18.95" customHeight="1" spans="1:5">
      <c r="A153" s="28"/>
      <c r="B153" s="28">
        <v>8</v>
      </c>
      <c r="C153" s="29" t="s">
        <v>579</v>
      </c>
      <c r="D153" s="28" t="s">
        <v>838</v>
      </c>
      <c r="E153" s="28"/>
    </row>
    <row r="154" ht="18.95" customHeight="1" spans="1:5">
      <c r="A154" s="28"/>
      <c r="B154" s="28">
        <v>9</v>
      </c>
      <c r="C154" s="29" t="s">
        <v>580</v>
      </c>
      <c r="D154" s="28" t="s">
        <v>838</v>
      </c>
      <c r="E154" s="28"/>
    </row>
    <row r="155" ht="18.95" customHeight="1" spans="1:5">
      <c r="A155" s="28"/>
      <c r="B155" s="28">
        <v>10</v>
      </c>
      <c r="C155" s="29" t="s">
        <v>581</v>
      </c>
      <c r="D155" s="28" t="s">
        <v>838</v>
      </c>
      <c r="E155" s="28"/>
    </row>
    <row r="156" ht="18.95" customHeight="1" spans="1:5">
      <c r="A156" s="28"/>
      <c r="B156" s="28">
        <v>11</v>
      </c>
      <c r="C156" s="29" t="s">
        <v>582</v>
      </c>
      <c r="D156" s="28" t="s">
        <v>833</v>
      </c>
      <c r="E156" s="28"/>
    </row>
    <row r="157" ht="18.95" customHeight="1" spans="1:5">
      <c r="A157" s="28"/>
      <c r="B157" s="28">
        <v>12</v>
      </c>
      <c r="C157" s="29" t="s">
        <v>284</v>
      </c>
      <c r="D157" s="28" t="s">
        <v>833</v>
      </c>
      <c r="E157" s="28"/>
    </row>
    <row r="158" ht="18.95" customHeight="1" spans="1:5">
      <c r="A158" s="28"/>
      <c r="B158" s="28">
        <v>13</v>
      </c>
      <c r="C158" s="29" t="s">
        <v>290</v>
      </c>
      <c r="D158" s="28" t="s">
        <v>833</v>
      </c>
      <c r="E158" s="28"/>
    </row>
    <row r="159" ht="18.95" customHeight="1" spans="1:5">
      <c r="A159" s="28"/>
      <c r="B159" s="28">
        <v>14</v>
      </c>
      <c r="C159" s="29" t="s">
        <v>583</v>
      </c>
      <c r="D159" s="28" t="s">
        <v>833</v>
      </c>
      <c r="E159" s="28"/>
    </row>
    <row r="160" ht="18.95" customHeight="1" spans="1:5">
      <c r="A160" s="28"/>
      <c r="B160" s="28">
        <v>15</v>
      </c>
      <c r="C160" s="29" t="s">
        <v>584</v>
      </c>
      <c r="D160" s="28" t="s">
        <v>833</v>
      </c>
      <c r="E160" s="28"/>
    </row>
    <row r="161" ht="18.95" customHeight="1" spans="1:5">
      <c r="A161" s="28"/>
      <c r="B161" s="28">
        <v>16</v>
      </c>
      <c r="C161" s="29" t="s">
        <v>585</v>
      </c>
      <c r="D161" s="28" t="s">
        <v>833</v>
      </c>
      <c r="E161" s="28"/>
    </row>
    <row r="162" ht="18.95" customHeight="1" spans="1:5">
      <c r="A162" s="28"/>
      <c r="B162" s="28">
        <v>17</v>
      </c>
      <c r="C162" s="29" t="s">
        <v>586</v>
      </c>
      <c r="D162" s="28" t="s">
        <v>833</v>
      </c>
      <c r="E162" s="28"/>
    </row>
    <row r="163" ht="18.95" customHeight="1" spans="1:5">
      <c r="A163" s="28"/>
      <c r="B163" s="28">
        <v>18</v>
      </c>
      <c r="C163" s="29" t="s">
        <v>587</v>
      </c>
      <c r="D163" s="28" t="s">
        <v>833</v>
      </c>
      <c r="E163" s="28"/>
    </row>
    <row r="164" ht="18.95" customHeight="1" spans="1:5">
      <c r="A164" s="28"/>
      <c r="B164" s="28">
        <v>19</v>
      </c>
      <c r="C164" s="29" t="s">
        <v>300</v>
      </c>
      <c r="D164" s="28" t="s">
        <v>833</v>
      </c>
      <c r="E164" s="28"/>
    </row>
    <row r="165" ht="18.95" customHeight="1" spans="1:5">
      <c r="A165" s="28"/>
      <c r="B165" s="28">
        <v>20</v>
      </c>
      <c r="C165" s="29" t="s">
        <v>304</v>
      </c>
      <c r="D165" s="28" t="s">
        <v>833</v>
      </c>
      <c r="E165" s="28"/>
    </row>
    <row r="166" ht="18.95" customHeight="1" spans="1:5">
      <c r="A166" s="28"/>
      <c r="B166" s="28">
        <v>21</v>
      </c>
      <c r="C166" s="29" t="s">
        <v>588</v>
      </c>
      <c r="D166" s="28" t="s">
        <v>833</v>
      </c>
      <c r="E166" s="28"/>
    </row>
    <row r="167" ht="18.95" customHeight="1" spans="1:5">
      <c r="A167" s="28"/>
      <c r="B167" s="28">
        <v>22</v>
      </c>
      <c r="C167" s="29" t="s">
        <v>316</v>
      </c>
      <c r="D167" s="28" t="s">
        <v>833</v>
      </c>
      <c r="E167" s="28"/>
    </row>
    <row r="168" ht="18.95" customHeight="1" spans="1:5">
      <c r="A168" s="28"/>
      <c r="B168" s="28">
        <v>23</v>
      </c>
      <c r="C168" s="29" t="s">
        <v>318</v>
      </c>
      <c r="D168" s="28" t="s">
        <v>833</v>
      </c>
      <c r="E168" s="28"/>
    </row>
    <row r="169" ht="18.95" customHeight="1" spans="1:5">
      <c r="A169" s="28"/>
      <c r="B169" s="28">
        <v>24</v>
      </c>
      <c r="C169" s="29" t="s">
        <v>324</v>
      </c>
      <c r="D169" s="28" t="s">
        <v>833</v>
      </c>
      <c r="E169" s="28"/>
    </row>
    <row r="170" ht="18.95" customHeight="1" spans="1:5">
      <c r="A170" s="28"/>
      <c r="B170" s="28">
        <v>25</v>
      </c>
      <c r="C170" s="29" t="s">
        <v>335</v>
      </c>
      <c r="D170" s="28" t="s">
        <v>833</v>
      </c>
      <c r="E170" s="28"/>
    </row>
    <row r="171" ht="18.95" customHeight="1" spans="1:5">
      <c r="A171" s="28"/>
      <c r="B171" s="28">
        <v>26</v>
      </c>
      <c r="C171" s="29" t="s">
        <v>589</v>
      </c>
      <c r="D171" s="28" t="s">
        <v>833</v>
      </c>
      <c r="E171" s="28"/>
    </row>
    <row r="172" spans="1:5">
      <c r="A172" s="28"/>
      <c r="B172" s="28">
        <v>27</v>
      </c>
      <c r="C172" s="29" t="s">
        <v>590</v>
      </c>
      <c r="D172" s="28" t="s">
        <v>833</v>
      </c>
      <c r="E172" s="28"/>
    </row>
    <row r="173" spans="1:5">
      <c r="A173" s="28"/>
      <c r="B173" s="28">
        <v>28</v>
      </c>
      <c r="C173" s="28" t="s">
        <v>591</v>
      </c>
      <c r="D173" s="28" t="s">
        <v>833</v>
      </c>
      <c r="E173" s="28"/>
    </row>
    <row r="174" spans="1:5">
      <c r="A174" s="28"/>
      <c r="B174" s="28">
        <v>29</v>
      </c>
      <c r="C174" s="29" t="s">
        <v>592</v>
      </c>
      <c r="D174" s="28" t="s">
        <v>833</v>
      </c>
      <c r="E174" s="28"/>
    </row>
    <row r="175" spans="1:5">
      <c r="A175" s="28"/>
      <c r="B175" s="28">
        <v>30</v>
      </c>
      <c r="C175" s="29" t="s">
        <v>341</v>
      </c>
      <c r="D175" s="28" t="s">
        <v>833</v>
      </c>
      <c r="E175" s="28"/>
    </row>
    <row r="176" spans="1:5">
      <c r="A176" s="28"/>
      <c r="B176" s="28">
        <v>31</v>
      </c>
      <c r="C176" s="29" t="s">
        <v>344</v>
      </c>
      <c r="D176" s="28" t="s">
        <v>833</v>
      </c>
      <c r="E176" s="28"/>
    </row>
    <row r="177" spans="1:5">
      <c r="A177" s="28"/>
      <c r="B177" s="28">
        <v>32</v>
      </c>
      <c r="C177" s="28" t="s">
        <v>347</v>
      </c>
      <c r="D177" s="28" t="s">
        <v>833</v>
      </c>
      <c r="E177" s="28"/>
    </row>
    <row r="178" spans="1:5">
      <c r="A178" s="28"/>
      <c r="B178" s="28">
        <v>33</v>
      </c>
      <c r="C178" s="28" t="s">
        <v>350</v>
      </c>
      <c r="D178" s="28" t="s">
        <v>833</v>
      </c>
      <c r="E178" s="28"/>
    </row>
    <row r="179" spans="1:5">
      <c r="A179" s="28"/>
      <c r="B179" s="28">
        <v>34</v>
      </c>
      <c r="C179" s="28" t="s">
        <v>369</v>
      </c>
      <c r="D179" s="28" t="s">
        <v>833</v>
      </c>
      <c r="E179" s="28"/>
    </row>
    <row r="180" spans="1:5">
      <c r="A180" s="28"/>
      <c r="B180" s="28">
        <v>35</v>
      </c>
      <c r="C180" s="28" t="s">
        <v>376</v>
      </c>
      <c r="D180" s="28" t="s">
        <v>833</v>
      </c>
      <c r="E180" s="28"/>
    </row>
    <row r="181" spans="1:5">
      <c r="A181" s="28"/>
      <c r="B181" s="28">
        <v>36</v>
      </c>
      <c r="C181" s="28" t="s">
        <v>379</v>
      </c>
      <c r="D181" s="28" t="s">
        <v>833</v>
      </c>
      <c r="E181" s="28"/>
    </row>
    <row r="182" spans="1:5">
      <c r="A182" s="28"/>
      <c r="B182" s="28">
        <v>37</v>
      </c>
      <c r="C182" s="28" t="s">
        <v>383</v>
      </c>
      <c r="D182" s="28" t="s">
        <v>833</v>
      </c>
      <c r="E182" s="28"/>
    </row>
    <row r="183" spans="1:5">
      <c r="A183" s="28"/>
      <c r="B183" s="28">
        <v>38</v>
      </c>
      <c r="C183" s="28" t="s">
        <v>593</v>
      </c>
      <c r="D183" s="28" t="s">
        <v>833</v>
      </c>
      <c r="E183" s="28"/>
    </row>
    <row r="184" spans="1:5">
      <c r="A184" s="28"/>
      <c r="B184" s="28">
        <v>39</v>
      </c>
      <c r="C184" s="28" t="s">
        <v>594</v>
      </c>
      <c r="D184" s="28" t="s">
        <v>833</v>
      </c>
      <c r="E184" s="28"/>
    </row>
    <row r="185" spans="1:5">
      <c r="A185" s="28"/>
      <c r="B185" s="28">
        <v>40</v>
      </c>
      <c r="C185" s="28" t="s">
        <v>387</v>
      </c>
      <c r="D185" s="28" t="s">
        <v>833</v>
      </c>
      <c r="E185" s="28"/>
    </row>
    <row r="186" spans="1:5">
      <c r="A186" s="28"/>
      <c r="B186" s="28">
        <v>41</v>
      </c>
      <c r="C186" s="28" t="s">
        <v>400</v>
      </c>
      <c r="D186" s="28" t="s">
        <v>833</v>
      </c>
      <c r="E186" s="28"/>
    </row>
    <row r="187" spans="1:5">
      <c r="A187" s="28"/>
      <c r="B187" s="28">
        <v>42</v>
      </c>
      <c r="C187" s="28" t="s">
        <v>595</v>
      </c>
      <c r="D187" s="28" t="s">
        <v>833</v>
      </c>
      <c r="E187" s="28"/>
    </row>
    <row r="188" spans="1:5">
      <c r="A188" s="28"/>
      <c r="B188" s="28">
        <v>43</v>
      </c>
      <c r="C188" s="28" t="s">
        <v>596</v>
      </c>
      <c r="D188" s="28" t="s">
        <v>833</v>
      </c>
      <c r="E188" s="28"/>
    </row>
    <row r="189" spans="1:5">
      <c r="A189" s="30" t="s">
        <v>7</v>
      </c>
      <c r="B189" s="30">
        <v>1</v>
      </c>
      <c r="C189" s="30" t="s">
        <v>597</v>
      </c>
      <c r="D189" s="30" t="s">
        <v>833</v>
      </c>
      <c r="E189" s="30"/>
    </row>
    <row r="190" spans="1:5">
      <c r="A190" s="30"/>
      <c r="B190" s="30">
        <v>2</v>
      </c>
      <c r="C190" s="30" t="s">
        <v>598</v>
      </c>
      <c r="D190" s="30" t="s">
        <v>833</v>
      </c>
      <c r="E190" s="30"/>
    </row>
    <row r="191" spans="1:5">
      <c r="A191" s="30"/>
      <c r="B191" s="30">
        <v>3</v>
      </c>
      <c r="C191" s="30" t="s">
        <v>599</v>
      </c>
      <c r="D191" s="30" t="s">
        <v>833</v>
      </c>
      <c r="E191" s="30"/>
    </row>
    <row r="192" spans="1:5">
      <c r="A192" s="30"/>
      <c r="B192" s="30">
        <v>4</v>
      </c>
      <c r="C192" s="30" t="s">
        <v>600</v>
      </c>
      <c r="D192" s="30" t="s">
        <v>833</v>
      </c>
      <c r="E192" s="30"/>
    </row>
    <row r="193" spans="1:5">
      <c r="A193" s="30"/>
      <c r="B193" s="30">
        <v>5</v>
      </c>
      <c r="C193" s="30" t="s">
        <v>601</v>
      </c>
      <c r="D193" s="30" t="s">
        <v>833</v>
      </c>
      <c r="E193" s="30"/>
    </row>
    <row r="194" spans="1:5">
      <c r="A194" s="30"/>
      <c r="B194" s="30">
        <v>6</v>
      </c>
      <c r="C194" s="30" t="s">
        <v>602</v>
      </c>
      <c r="D194" s="30" t="s">
        <v>833</v>
      </c>
      <c r="E194" s="30"/>
    </row>
    <row r="195" spans="1:5">
      <c r="A195" s="30"/>
      <c r="B195" s="30">
        <v>7</v>
      </c>
      <c r="C195" s="30" t="s">
        <v>603</v>
      </c>
      <c r="D195" s="30" t="s">
        <v>833</v>
      </c>
      <c r="E195" s="30"/>
    </row>
    <row r="196" spans="1:5">
      <c r="A196" s="30"/>
      <c r="B196" s="30">
        <v>8</v>
      </c>
      <c r="C196" s="30" t="s">
        <v>604</v>
      </c>
      <c r="D196" s="30" t="s">
        <v>833</v>
      </c>
      <c r="E196" s="30"/>
    </row>
    <row r="197" spans="1:5">
      <c r="A197" s="30"/>
      <c r="B197" s="30">
        <v>9</v>
      </c>
      <c r="C197" s="30" t="s">
        <v>605</v>
      </c>
      <c r="D197" s="30" t="s">
        <v>833</v>
      </c>
      <c r="E197" s="30"/>
    </row>
    <row r="198" spans="1:5">
      <c r="A198" s="30"/>
      <c r="B198" s="30">
        <v>10</v>
      </c>
      <c r="C198" s="30" t="s">
        <v>606</v>
      </c>
      <c r="D198" s="30" t="s">
        <v>833</v>
      </c>
      <c r="E198" s="30"/>
    </row>
    <row r="199" spans="1:5">
      <c r="A199" s="30"/>
      <c r="B199" s="30">
        <v>11</v>
      </c>
      <c r="C199" s="30" t="s">
        <v>607</v>
      </c>
      <c r="D199" s="30" t="s">
        <v>833</v>
      </c>
      <c r="E199" s="30"/>
    </row>
    <row r="200" spans="1:5">
      <c r="A200" s="30"/>
      <c r="B200" s="30">
        <v>12</v>
      </c>
      <c r="C200" s="30" t="s">
        <v>608</v>
      </c>
      <c r="D200" s="30" t="s">
        <v>833</v>
      </c>
      <c r="E200" s="30"/>
    </row>
    <row r="201" spans="1:5">
      <c r="A201" s="30"/>
      <c r="B201" s="30">
        <v>13</v>
      </c>
      <c r="C201" s="30" t="s">
        <v>407</v>
      </c>
      <c r="D201" s="30" t="s">
        <v>833</v>
      </c>
      <c r="E201" s="30"/>
    </row>
    <row r="202" spans="1:5">
      <c r="A202" s="30"/>
      <c r="B202" s="30">
        <v>14</v>
      </c>
      <c r="C202" s="30" t="s">
        <v>609</v>
      </c>
      <c r="D202" s="30" t="s">
        <v>833</v>
      </c>
      <c r="E202" s="30"/>
    </row>
    <row r="203" spans="1:5">
      <c r="A203" s="30"/>
      <c r="B203" s="30">
        <v>15</v>
      </c>
      <c r="C203" s="30" t="s">
        <v>610</v>
      </c>
      <c r="D203" s="30" t="s">
        <v>833</v>
      </c>
      <c r="E203" s="30"/>
    </row>
    <row r="204" spans="1:5">
      <c r="A204" s="30"/>
      <c r="B204" s="30">
        <v>16</v>
      </c>
      <c r="C204" s="30" t="s">
        <v>411</v>
      </c>
      <c r="D204" s="30" t="s">
        <v>833</v>
      </c>
      <c r="E204" s="30"/>
    </row>
    <row r="205" spans="1:5">
      <c r="A205" s="30"/>
      <c r="B205" s="30">
        <v>17</v>
      </c>
      <c r="C205" s="30" t="s">
        <v>839</v>
      </c>
      <c r="D205" s="30" t="s">
        <v>833</v>
      </c>
      <c r="E205" s="30"/>
    </row>
    <row r="206" spans="1:5">
      <c r="A206" s="30"/>
      <c r="B206" s="30">
        <v>18</v>
      </c>
      <c r="C206" s="30" t="s">
        <v>612</v>
      </c>
      <c r="D206" s="30" t="s">
        <v>833</v>
      </c>
      <c r="E206" s="30"/>
    </row>
    <row r="207" spans="1:5">
      <c r="A207" s="30"/>
      <c r="B207" s="30">
        <v>19</v>
      </c>
      <c r="C207" s="30" t="s">
        <v>613</v>
      </c>
      <c r="D207" s="30" t="s">
        <v>833</v>
      </c>
      <c r="E207" s="30"/>
    </row>
    <row r="208" spans="1:5">
      <c r="A208" s="30"/>
      <c r="B208" s="30">
        <v>20</v>
      </c>
      <c r="C208" s="30" t="s">
        <v>614</v>
      </c>
      <c r="D208" s="30" t="s">
        <v>833</v>
      </c>
      <c r="E208" s="30"/>
    </row>
    <row r="209" spans="1:5">
      <c r="A209" s="30"/>
      <c r="B209" s="30">
        <v>21</v>
      </c>
      <c r="C209" s="30" t="s">
        <v>615</v>
      </c>
      <c r="D209" s="30" t="s">
        <v>833</v>
      </c>
      <c r="E209" s="30"/>
    </row>
    <row r="210" spans="1:5">
      <c r="A210" s="30"/>
      <c r="B210" s="30">
        <v>22</v>
      </c>
      <c r="C210" s="30" t="s">
        <v>616</v>
      </c>
      <c r="D210" s="30" t="s">
        <v>833</v>
      </c>
      <c r="E210" s="30"/>
    </row>
    <row r="211" spans="1:5">
      <c r="A211" s="30"/>
      <c r="B211" s="30">
        <v>23</v>
      </c>
      <c r="C211" s="30" t="s">
        <v>416</v>
      </c>
      <c r="D211" s="30" t="s">
        <v>833</v>
      </c>
      <c r="E211" s="30"/>
    </row>
    <row r="212" spans="1:5">
      <c r="A212" s="7" t="s">
        <v>8</v>
      </c>
      <c r="B212" s="7">
        <v>1</v>
      </c>
      <c r="C212" s="7" t="s">
        <v>419</v>
      </c>
      <c r="D212" s="7" t="s">
        <v>833</v>
      </c>
      <c r="E212" s="7"/>
    </row>
    <row r="213" spans="1:5">
      <c r="A213" s="7"/>
      <c r="B213" s="7">
        <v>2</v>
      </c>
      <c r="C213" s="7" t="s">
        <v>430</v>
      </c>
      <c r="D213" s="7" t="s">
        <v>833</v>
      </c>
      <c r="E213" s="7"/>
    </row>
    <row r="214" spans="1:5">
      <c r="A214" s="7"/>
      <c r="B214" s="7">
        <v>3</v>
      </c>
      <c r="C214" s="7" t="s">
        <v>436</v>
      </c>
      <c r="D214" s="7" t="s">
        <v>833</v>
      </c>
      <c r="E214" s="7"/>
    </row>
  </sheetData>
  <sortState ref="B30:D60">
    <sortCondition ref="B30"/>
  </sortState>
  <mergeCells count="9">
    <mergeCell ref="A1:E1"/>
    <mergeCell ref="A3:A43"/>
    <mergeCell ref="A44:A85"/>
    <mergeCell ref="A86:A112"/>
    <mergeCell ref="A113:A145"/>
    <mergeCell ref="A146:A188"/>
    <mergeCell ref="A189:A211"/>
    <mergeCell ref="A212:A214"/>
    <mergeCell ref="E86:E95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日常旷课名单</vt:lpstr>
      <vt:lpstr>日常旷课率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顾加文</dc:creator>
  <cp:lastModifiedBy>WPS_1633153860</cp:lastModifiedBy>
  <dcterms:created xsi:type="dcterms:W3CDTF">2015-06-05T18:19:00Z</dcterms:created>
  <dcterms:modified xsi:type="dcterms:W3CDTF">2025-10-08T09:14:13Z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698E26F864C6476497C9D07A12D70525_13</vt:lpwstr>
  </property>
  <property fmtid="{D5CDD505-2E9C-101B-9397-08002B2CF9AE}" pid="3" name="KSOProductBuildVer">
    <vt:lpwstr>2052-12.1.0.22089</vt:lpwstr>
  </property>
</Properties>
</file>