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46"/>
  </bookViews>
  <sheets>
    <sheet name="学院学风反馈表" sheetId="1" r:id="rId1"/>
    <sheet name="日常迟到早退名单" sheetId="6" r:id="rId2"/>
    <sheet name="日常旷课名单" sheetId="3" r:id="rId3"/>
    <sheet name="日常旷课率" sheetId="2" r:id="rId4"/>
    <sheet name="日常请假率" sheetId="4" r:id="rId5"/>
    <sheet name="日常请假名单" sheetId="5" r:id="rId6"/>
    <sheet name="晚自修风气统计表" sheetId="12" r:id="rId7"/>
    <sheet name="晚自修请假统计表" sheetId="13" r:id="rId8"/>
    <sheet name="晚自习旷课统计表" sheetId="14" r:id="rId9"/>
    <sheet name="晚自习迟到早退" sheetId="17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<sst xmlns="http://schemas.openxmlformats.org/spreadsheetml/2006/main" count="2665" uniqueCount="772">
  <si>
    <t>湖州学院2023-2024学年第一学期学风建设情况通报（第15周12月17日-12月23日 ）</t>
  </si>
  <si>
    <t>学风指标</t>
  </si>
  <si>
    <t>智能智造学院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</si>
  <si>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</si>
  <si>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</si>
  <si>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</si>
  <si>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</si>
  <si>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</si>
  <si>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</si>
  <si>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</si>
  <si>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</si>
  <si>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</si>
  <si>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</si>
  <si>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</si>
  <si>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</si>
  <si>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</si>
  <si>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</si>
  <si>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</si>
  <si>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</si>
  <si>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</si>
  <si>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</si>
  <si>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</si>
  <si>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</si>
  <si>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</si>
  <si>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</si>
  <si>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</si>
  <si>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</si>
  <si>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</si>
  <si>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</si>
  <si>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</si>
  <si>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智能制造学院</t>
  </si>
  <si>
    <t>机械2301</t>
  </si>
  <si>
    <t>刘丹阳</t>
  </si>
  <si>
    <t>大学英语（1）</t>
  </si>
  <si>
    <t>迟到</t>
  </si>
  <si>
    <t>林雨晨</t>
  </si>
  <si>
    <t>软件工程2302</t>
  </si>
  <si>
    <t>林定康</t>
  </si>
  <si>
    <t>大学语文</t>
  </si>
  <si>
    <t>早退</t>
  </si>
  <si>
    <t>计算机2302</t>
  </si>
  <si>
    <t>金凯迪</t>
  </si>
  <si>
    <t>高等数学A（1）</t>
  </si>
  <si>
    <t>无迟到早退</t>
  </si>
  <si>
    <t>视传2201</t>
  </si>
  <si>
    <t>徐微</t>
  </si>
  <si>
    <t>版式设计</t>
  </si>
  <si>
    <t>孙语晗</t>
  </si>
  <si>
    <t>湖州学院日常旷课名单统计表</t>
  </si>
  <si>
    <t>详细节数（日期）</t>
  </si>
  <si>
    <t>累计节数</t>
  </si>
  <si>
    <t>旷课原因</t>
  </si>
  <si>
    <t>处理结果</t>
  </si>
  <si>
    <t>无旷课</t>
  </si>
  <si>
    <t>电子信息2301</t>
  </si>
  <si>
    <t>高级办公自动化</t>
  </si>
  <si>
    <t>吉丽莎</t>
  </si>
  <si>
    <t>2（12.18）</t>
  </si>
  <si>
    <t>无故旷课</t>
  </si>
  <si>
    <t>通报批评</t>
  </si>
  <si>
    <t>电子信息2201</t>
  </si>
  <si>
    <t>概率论与数理统计</t>
  </si>
  <si>
    <t>赵润亮</t>
  </si>
  <si>
    <t>2（12.19）</t>
  </si>
  <si>
    <t>模拟电子电路</t>
  </si>
  <si>
    <t>3（12.18）</t>
  </si>
  <si>
    <t>饶克松</t>
  </si>
  <si>
    <t>王杰</t>
  </si>
  <si>
    <t>生物2202</t>
  </si>
  <si>
    <t>植物生物学实验</t>
  </si>
  <si>
    <t>徐伟峰</t>
  </si>
  <si>
    <t>3[12.18]</t>
  </si>
  <si>
    <t>王瑶</t>
  </si>
  <si>
    <t>毛泽东思想和中国特色论体系</t>
  </si>
  <si>
    <t>2[12.19]</t>
  </si>
  <si>
    <t>护理2321</t>
  </si>
  <si>
    <t>护士人文</t>
  </si>
  <si>
    <t>倪慧敏</t>
  </si>
  <si>
    <t xml:space="preserve"> 赖瑜悦</t>
  </si>
  <si>
    <t>2[12.20]</t>
  </si>
  <si>
    <t xml:space="preserve"> 金丽娜</t>
  </si>
  <si>
    <t>2[12.21]</t>
  </si>
  <si>
    <t>袁翌富</t>
  </si>
  <si>
    <t>2[12.22]</t>
  </si>
  <si>
    <t>设计学类2306</t>
  </si>
  <si>
    <t>构成设计</t>
  </si>
  <si>
    <t>徐宁</t>
  </si>
  <si>
    <t>3（12.19）</t>
  </si>
  <si>
    <t>睡过头</t>
  </si>
  <si>
    <t>日常旷课率排名</t>
  </si>
  <si>
    <t>序号</t>
  </si>
  <si>
    <t>旷课人次</t>
  </si>
  <si>
    <t>班级总人数</t>
  </si>
  <si>
    <t>旷课率</t>
  </si>
  <si>
    <t>旷课率排名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</si>
  <si>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</si>
  <si>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</si>
  <si>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</si>
  <si>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</si>
  <si>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</si>
  <si>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</si>
  <si>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</si>
  <si>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</si>
  <si>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</si>
  <si>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</si>
  <si>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</si>
  <si>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</si>
  <si>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</si>
  <si>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</si>
  <si>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</si>
  <si>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</si>
  <si>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</si>
  <si>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</si>
  <si>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</si>
  <si>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</si>
  <si>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</si>
  <si>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</si>
  <si>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</si>
  <si>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</si>
  <si>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</si>
  <si>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</si>
  <si>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</si>
  <si>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</si>
  <si>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</si>
  <si>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</si>
  <si>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</si>
  <si>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</si>
  <si>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</si>
  <si>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</si>
  <si>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</si>
  <si>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</si>
  <si>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</si>
  <si>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</si>
  <si>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</si>
  <si>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</si>
  <si>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</si>
  <si>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</si>
  <si>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</si>
  <si>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</si>
  <si>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</si>
  <si>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</si>
  <si>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</si>
  <si>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</si>
  <si>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计算机2201</t>
  </si>
  <si>
    <t>44</t>
  </si>
  <si>
    <t>计算机2202</t>
  </si>
  <si>
    <t>43</t>
  </si>
  <si>
    <t>45</t>
  </si>
  <si>
    <t>电子信息2202</t>
  </si>
  <si>
    <t>电子信息2203</t>
  </si>
  <si>
    <t>软件工程2201</t>
  </si>
  <si>
    <t>软件工程2202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</si>
  <si>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</si>
  <si>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</si>
  <si>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</si>
  <si>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</si>
  <si>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</si>
  <si>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</si>
  <si>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</si>
  <si>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</si>
  <si>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</si>
  <si>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电子信息2302</t>
  </si>
  <si>
    <t>电子信息2303</t>
  </si>
  <si>
    <t>软件工程2301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</si>
  <si>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</si>
  <si>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</si>
  <si>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</si>
  <si>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</si>
  <si>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</si>
  <si>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</si>
  <si>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</si>
  <si>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</si>
  <si>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</si>
  <si>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</si>
  <si>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</si>
  <si>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</si>
  <si>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</si>
  <si>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</si>
  <si>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</si>
  <si>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</si>
  <si>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</si>
  <si>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</si>
  <si>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</si>
  <si>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</si>
  <si>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</si>
  <si>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</si>
  <si>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</si>
  <si>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</si>
  <si>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</si>
  <si>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</si>
  <si>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</si>
  <si>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</si>
  <si>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</si>
  <si>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</si>
  <si>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</si>
  <si>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</si>
  <si>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</si>
  <si>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</si>
  <si>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</si>
  <si>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</si>
  <si>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</si>
  <si>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</si>
  <si>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</si>
  <si>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</si>
  <si>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</si>
  <si>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</si>
  <si>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</si>
  <si>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</si>
  <si>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</si>
  <si>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</si>
  <si>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护理2201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</si>
  <si>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</si>
  <si>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</si>
  <si>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</si>
  <si>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</si>
  <si>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</si>
  <si>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</si>
  <si>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</si>
  <si>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</si>
  <si>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</si>
  <si>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</si>
  <si>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</si>
  <si>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</si>
  <si>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</si>
  <si>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</si>
  <si>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</si>
  <si>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</si>
  <si>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</si>
  <si>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</si>
  <si>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</si>
  <si>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</si>
  <si>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</si>
  <si>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</si>
  <si>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</si>
  <si>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</si>
  <si>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</si>
  <si>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</si>
  <si>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</si>
  <si>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</si>
  <si>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</si>
  <si>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</si>
  <si>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</si>
  <si>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</si>
  <si>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</si>
  <si>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</si>
  <si>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</si>
  <si>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</si>
  <si>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</si>
  <si>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</si>
  <si>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</si>
  <si>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</si>
  <si>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</si>
  <si>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</si>
  <si>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</si>
  <si>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</si>
  <si>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</si>
  <si>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</si>
  <si>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</si>
  <si>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</si>
  <si>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</si>
  <si>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</si>
  <si>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</si>
  <si>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</si>
  <si>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</si>
  <si>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</si>
  <si>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</si>
  <si>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</si>
  <si>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</si>
  <si>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</si>
  <si>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</si>
  <si>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</si>
  <si>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</si>
  <si>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</si>
  <si>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</si>
  <si>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</si>
  <si>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</si>
  <si>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</si>
  <si>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</si>
  <si>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</si>
  <si>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</si>
  <si>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</si>
  <si>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</si>
  <si>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</si>
  <si>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</si>
  <si>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</si>
  <si>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</si>
  <si>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</si>
  <si>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</si>
  <si>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</si>
  <si>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</si>
  <si>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</si>
  <si>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</si>
  <si>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</si>
  <si>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</si>
  <si>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</si>
  <si>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</si>
  <si>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</si>
  <si>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</si>
  <si>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</si>
  <si>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</si>
  <si>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</si>
  <si>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</si>
  <si>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</si>
  <si>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</si>
  <si>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</si>
  <si>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</si>
  <si>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</si>
  <si>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</si>
  <si>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</si>
  <si>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</si>
  <si>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</si>
  <si>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</si>
  <si>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</si>
  <si>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</si>
  <si>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</si>
  <si>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</si>
  <si>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</si>
  <si>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</si>
  <si>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</si>
  <si>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</si>
  <si>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</si>
  <si>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</si>
  <si>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</si>
  <si>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</si>
  <si>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</si>
  <si>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思政2201</t>
  </si>
  <si>
    <t>思政2301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</si>
  <si>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</si>
  <si>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</si>
  <si>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</si>
  <si>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</si>
  <si>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</si>
  <si>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</si>
  <si>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张鑫璨</t>
  </si>
  <si>
    <t>高等数学</t>
  </si>
  <si>
    <t>画法几何</t>
  </si>
  <si>
    <t>2（12.20）</t>
  </si>
  <si>
    <t>3（12.20）</t>
  </si>
  <si>
    <t>2（12.21）</t>
  </si>
  <si>
    <t>刘广</t>
  </si>
  <si>
    <t>俞锦成</t>
  </si>
  <si>
    <t>严鑫</t>
  </si>
  <si>
    <t>杨俊</t>
  </si>
  <si>
    <t>汤家俊</t>
  </si>
  <si>
    <t>韦威稳</t>
  </si>
  <si>
    <t>杨武林</t>
  </si>
  <si>
    <t>材料力学</t>
  </si>
  <si>
    <t>毛泽东思想和中国特色社会主义理论体系概论</t>
  </si>
  <si>
    <t>任泽宇</t>
  </si>
  <si>
    <t>自动装备设计</t>
  </si>
  <si>
    <t>林鹏</t>
  </si>
  <si>
    <t>李陈智</t>
  </si>
  <si>
    <t>基础物理学</t>
  </si>
  <si>
    <t>3（12.22）</t>
  </si>
  <si>
    <t>工程光学</t>
  </si>
  <si>
    <t>2（12.22）</t>
  </si>
  <si>
    <t>吴睿</t>
  </si>
  <si>
    <t>习近平新时代中国特色社会主义思想概论</t>
  </si>
  <si>
    <t>网络群体与市场</t>
  </si>
  <si>
    <t>何腾</t>
  </si>
  <si>
    <t>大学英语</t>
  </si>
  <si>
    <t>3（12.21）</t>
  </si>
  <si>
    <t>数据库原理</t>
  </si>
  <si>
    <t>王睿文</t>
  </si>
  <si>
    <t>高级语言程序设计</t>
  </si>
  <si>
    <t>李粤</t>
  </si>
  <si>
    <t>大学生心理健康教育</t>
  </si>
  <si>
    <t>思想道德与法治</t>
  </si>
  <si>
    <t>白松岩</t>
  </si>
  <si>
    <t>吴金根</t>
  </si>
  <si>
    <t>半导体物理</t>
  </si>
  <si>
    <t>光电子技术</t>
  </si>
  <si>
    <t>材料科学基础</t>
  </si>
  <si>
    <t>李雅璐</t>
  </si>
  <si>
    <t>光电检测技术实验</t>
  </si>
  <si>
    <t>邱天宇</t>
  </si>
  <si>
    <t>杨帅</t>
  </si>
  <si>
    <t>田如月</t>
  </si>
  <si>
    <t>电子线路cad</t>
  </si>
  <si>
    <t>复变函数与积分变换</t>
  </si>
  <si>
    <t>单片机原理与应用</t>
  </si>
  <si>
    <t>模拟电子技术</t>
  </si>
  <si>
    <t>陈佳佳</t>
  </si>
  <si>
    <t>张林芳</t>
  </si>
  <si>
    <t>杨佳颖</t>
  </si>
  <si>
    <t>顾晟尧</t>
  </si>
  <si>
    <t>计算机网络</t>
  </si>
  <si>
    <t>面对对象程序设计</t>
  </si>
  <si>
    <t>钱婷艳</t>
  </si>
  <si>
    <t>数字电路</t>
  </si>
  <si>
    <t>胡丽娅</t>
  </si>
  <si>
    <t>电路分析</t>
  </si>
  <si>
    <t>4（12.21）</t>
  </si>
  <si>
    <t>方艺霖</t>
  </si>
  <si>
    <t>陈想</t>
  </si>
  <si>
    <t>线性代数</t>
  </si>
  <si>
    <t>蔡定凯</t>
  </si>
  <si>
    <t>陈浩东</t>
  </si>
  <si>
    <t>数字电路与逻辑设计</t>
  </si>
  <si>
    <t>离散数学</t>
  </si>
  <si>
    <t>陈海期</t>
  </si>
  <si>
    <t>王越康</t>
  </si>
  <si>
    <t>编译原理</t>
  </si>
  <si>
    <t>web应用</t>
  </si>
  <si>
    <t>丁伟杰</t>
  </si>
  <si>
    <t>软件工程</t>
  </si>
  <si>
    <t>算法设计与分析</t>
  </si>
  <si>
    <t>沈洋</t>
  </si>
  <si>
    <t>计算机操作系统</t>
  </si>
  <si>
    <t>胡晨凯</t>
  </si>
  <si>
    <t>曹业炜</t>
  </si>
  <si>
    <t>王涛</t>
  </si>
  <si>
    <t>徐逸轩</t>
  </si>
  <si>
    <t>徐璐</t>
  </si>
  <si>
    <t>李圣辉</t>
  </si>
  <si>
    <t>裘浙凯</t>
  </si>
  <si>
    <t>体育与健康</t>
  </si>
  <si>
    <t>计算思维与导论</t>
  </si>
  <si>
    <t>陈铭</t>
  </si>
  <si>
    <t>颜伟豪</t>
  </si>
  <si>
    <t>于晓洁</t>
  </si>
  <si>
    <t>解剖学</t>
  </si>
  <si>
    <t>心理课</t>
  </si>
  <si>
    <t>思政</t>
  </si>
  <si>
    <t>职业生涯规划</t>
  </si>
  <si>
    <t>计算机基础</t>
  </si>
  <si>
    <t>组织胚胎学</t>
  </si>
  <si>
    <t>赖瑜悦</t>
  </si>
  <si>
    <t>沈轶孝</t>
  </si>
  <si>
    <t>贺博彦</t>
  </si>
  <si>
    <t>田径</t>
  </si>
  <si>
    <t>杨逸晨</t>
  </si>
  <si>
    <t>健美操</t>
  </si>
  <si>
    <t>苏宇捷</t>
  </si>
  <si>
    <t>张柯</t>
  </si>
  <si>
    <t>蒋康烨</t>
  </si>
  <si>
    <t>大学生职业生涯规划</t>
  </si>
  <si>
    <t>何依慧</t>
  </si>
  <si>
    <t>体育</t>
  </si>
  <si>
    <t>数学</t>
  </si>
  <si>
    <t>方野</t>
  </si>
  <si>
    <t>习概</t>
  </si>
  <si>
    <t>病理学</t>
  </si>
  <si>
    <t>创新创业基础</t>
  </si>
  <si>
    <t>钱雨欣</t>
  </si>
  <si>
    <t>叶可淇</t>
  </si>
  <si>
    <t>胡启烨</t>
  </si>
  <si>
    <t>植物生物学</t>
  </si>
  <si>
    <t>阿力亚</t>
  </si>
  <si>
    <t>许佩盈</t>
  </si>
  <si>
    <t>制药设备与车间设计</t>
  </si>
  <si>
    <t>制药工艺学</t>
  </si>
  <si>
    <t>专业英语</t>
  </si>
  <si>
    <t>药物分析</t>
  </si>
  <si>
    <t>生物技术制药</t>
  </si>
  <si>
    <t>殷婷</t>
  </si>
  <si>
    <t>汪泽君</t>
  </si>
  <si>
    <t>陈鸿杰</t>
  </si>
  <si>
    <t>沈晨</t>
  </si>
  <si>
    <t>叶雨轩</t>
  </si>
  <si>
    <t>吴桢宇</t>
  </si>
  <si>
    <t>狄瑞力</t>
  </si>
  <si>
    <t>陈梦滢</t>
  </si>
  <si>
    <t>李佳丽</t>
  </si>
  <si>
    <t>杨蔡静</t>
  </si>
  <si>
    <t>冯怡榕</t>
  </si>
  <si>
    <t>蒋枫敏</t>
  </si>
  <si>
    <t>翁瑜璟</t>
  </si>
  <si>
    <t>孟涵</t>
  </si>
  <si>
    <t>创业创新</t>
  </si>
  <si>
    <t>蒋泰溪</t>
  </si>
  <si>
    <t>曾明燕</t>
  </si>
  <si>
    <t>宋露露</t>
  </si>
  <si>
    <t>金燕霞</t>
  </si>
  <si>
    <t>贺子瑜</t>
  </si>
  <si>
    <t>王梦芝</t>
  </si>
  <si>
    <t>内科护理学</t>
  </si>
  <si>
    <t>林俊英</t>
  </si>
  <si>
    <t>黄少努</t>
  </si>
  <si>
    <t>ERP原理及应用</t>
  </si>
  <si>
    <t>国际商务单证</t>
  </si>
  <si>
    <t>世界经济概论</t>
  </si>
  <si>
    <t>求晶晶</t>
  </si>
  <si>
    <t>外贸函电</t>
  </si>
  <si>
    <t>海关与报关实务</t>
  </si>
  <si>
    <t>吕琛楠</t>
  </si>
  <si>
    <t>物流专业英语</t>
  </si>
  <si>
    <t>采购管理</t>
  </si>
  <si>
    <t>郁安琪</t>
  </si>
  <si>
    <t>国际贸易理论与政策</t>
  </si>
  <si>
    <t>经济学原理</t>
  </si>
  <si>
    <t>国际商法</t>
  </si>
  <si>
    <t>王诗羽</t>
  </si>
  <si>
    <t>国际市场营销</t>
  </si>
  <si>
    <t>王伟杰</t>
  </si>
  <si>
    <t>袁机灵</t>
  </si>
  <si>
    <t>廖睿俊</t>
  </si>
  <si>
    <t>数据分析与处理</t>
  </si>
  <si>
    <t>王瓅</t>
  </si>
  <si>
    <t>语言学概论</t>
  </si>
  <si>
    <t>陈景艳</t>
  </si>
  <si>
    <t>黄克栋</t>
  </si>
  <si>
    <t>叶至行</t>
  </si>
  <si>
    <t>多媒体设计与制作</t>
  </si>
  <si>
    <t>钦佳怡</t>
  </si>
  <si>
    <t>高级英语（1）</t>
  </si>
  <si>
    <t>韩雨彤</t>
  </si>
  <si>
    <t>商务英语翻译</t>
  </si>
  <si>
    <t>张玲摇</t>
  </si>
  <si>
    <t>英汉口译</t>
  </si>
  <si>
    <t>商务英语谈判</t>
  </si>
  <si>
    <t>卢北婷</t>
  </si>
  <si>
    <t>郭蕊</t>
  </si>
  <si>
    <t>大学日语（第二外语）</t>
  </si>
  <si>
    <t>阮晨淇</t>
  </si>
  <si>
    <t>英语语言学概论</t>
  </si>
  <si>
    <t>汪严格</t>
  </si>
  <si>
    <t>高级英语</t>
  </si>
  <si>
    <t>黄炎</t>
  </si>
  <si>
    <t>国际贸易实务</t>
  </si>
  <si>
    <t>1（12.22）</t>
  </si>
  <si>
    <t>沈昊</t>
  </si>
  <si>
    <t>1（12.20）</t>
  </si>
  <si>
    <t>黄萝伊</t>
  </si>
  <si>
    <t>跨境电子商务</t>
  </si>
  <si>
    <t>1（12.19）</t>
  </si>
  <si>
    <t>时杨颖</t>
  </si>
  <si>
    <t>2 (12.19)</t>
  </si>
  <si>
    <t>西方经济学</t>
  </si>
  <si>
    <t>2(12.21)</t>
  </si>
  <si>
    <t>语言学导论</t>
  </si>
  <si>
    <t>2(12.22)</t>
  </si>
  <si>
    <t>卿玉洁</t>
  </si>
  <si>
    <t>高级日语（1）</t>
  </si>
  <si>
    <t>周志远</t>
  </si>
  <si>
    <t>日语视听说教程</t>
  </si>
  <si>
    <t>陆颖</t>
  </si>
  <si>
    <t>湖州地方文化研究</t>
  </si>
  <si>
    <t>宋璐瑶</t>
  </si>
  <si>
    <t>罗悦心</t>
  </si>
  <si>
    <t>现代汉语</t>
  </si>
  <si>
    <t>范致辰</t>
  </si>
  <si>
    <t>孙妍</t>
  </si>
  <si>
    <t>沈淑蕊</t>
  </si>
  <si>
    <t>中国近代史纲要</t>
  </si>
  <si>
    <t>2（12.11）</t>
  </si>
  <si>
    <t>英语听力</t>
  </si>
  <si>
    <t>英汉互译</t>
  </si>
  <si>
    <t>中国文化英语教程</t>
  </si>
  <si>
    <t>李晓怡</t>
  </si>
  <si>
    <t>刘晓雨</t>
  </si>
  <si>
    <t>英语翻译</t>
  </si>
  <si>
    <t>中国文化英语</t>
  </si>
  <si>
    <t>周月</t>
  </si>
  <si>
    <t xml:space="preserve"> 陈浔富</t>
  </si>
  <si>
    <t>数字多媒体作品创作</t>
  </si>
  <si>
    <t>郭恺歆</t>
  </si>
  <si>
    <t>网页设计与制作</t>
  </si>
  <si>
    <t>广告学概论</t>
  </si>
  <si>
    <t>陈欣</t>
  </si>
  <si>
    <t>吴丽婷</t>
  </si>
  <si>
    <t>近现代史纲要</t>
  </si>
  <si>
    <t>融合新闻学</t>
  </si>
  <si>
    <t>袁馨仪</t>
  </si>
  <si>
    <t>江敏</t>
  </si>
  <si>
    <t>孙若瑶</t>
  </si>
  <si>
    <t>马克思主义新闻观</t>
  </si>
  <si>
    <t>胡冰利</t>
  </si>
  <si>
    <t xml:space="preserve">汉代汉语 </t>
  </si>
  <si>
    <t>2（12.18)</t>
  </si>
  <si>
    <t>古代文学史</t>
  </si>
  <si>
    <t>徐若冰</t>
  </si>
  <si>
    <t>刘纯冰</t>
  </si>
  <si>
    <t>商务英语写作</t>
  </si>
  <si>
    <t>日语</t>
  </si>
  <si>
    <t>林剑伟</t>
  </si>
  <si>
    <t>经典文学作品选读</t>
  </si>
  <si>
    <t>2(12.18)</t>
  </si>
  <si>
    <t>文化概论</t>
  </si>
  <si>
    <t>写作</t>
  </si>
  <si>
    <t>2(12.19)</t>
  </si>
  <si>
    <t>大学日语</t>
  </si>
  <si>
    <t>2(12.20)</t>
  </si>
  <si>
    <t>大学计算机基础</t>
  </si>
  <si>
    <t>马克思主义基本原理</t>
  </si>
  <si>
    <t>演讲与口才</t>
  </si>
  <si>
    <t>江明昊</t>
  </si>
  <si>
    <t>卓明慧</t>
  </si>
  <si>
    <t>罗佳怡</t>
  </si>
  <si>
    <t>经典文学选读</t>
  </si>
  <si>
    <t>英语</t>
  </si>
  <si>
    <t>大学计算机</t>
  </si>
  <si>
    <t>大学生职业规划</t>
  </si>
  <si>
    <t>马克思主义原理</t>
  </si>
  <si>
    <t>汤佳怡</t>
  </si>
  <si>
    <t>冯家昊</t>
  </si>
  <si>
    <t>网络与新媒体实务</t>
  </si>
  <si>
    <t>新闻学概论</t>
  </si>
  <si>
    <t>杨思凯</t>
  </si>
  <si>
    <t>姚诗怡</t>
  </si>
  <si>
    <t>潘珂瑜</t>
  </si>
  <si>
    <t>孙静岚</t>
  </si>
  <si>
    <t>杨颖姿</t>
  </si>
  <si>
    <t>张嘉琪</t>
  </si>
  <si>
    <t>1（12.21）</t>
  </si>
  <si>
    <t>易晶晶</t>
  </si>
  <si>
    <t>英语语音</t>
  </si>
  <si>
    <t>综合英语</t>
  </si>
  <si>
    <t>英语阅读</t>
  </si>
  <si>
    <t>李思晴</t>
  </si>
  <si>
    <t>大学生职业生涯规划与就业指导</t>
  </si>
  <si>
    <t>金子俊</t>
  </si>
  <si>
    <t>3（12.20)</t>
  </si>
  <si>
    <t>陶星伊</t>
  </si>
  <si>
    <t>Cinema4D</t>
  </si>
  <si>
    <t>6（12.18）</t>
  </si>
  <si>
    <t>张皓栋</t>
  </si>
  <si>
    <t>8（12.18）</t>
  </si>
  <si>
    <t>陈晗</t>
  </si>
  <si>
    <t>动态图形处理（二）</t>
  </si>
  <si>
    <t>4（12.19）</t>
  </si>
  <si>
    <t>姚俞林</t>
  </si>
  <si>
    <t>8（12.22）</t>
  </si>
  <si>
    <t>杨琛</t>
  </si>
  <si>
    <t>城市景观改造设计</t>
  </si>
  <si>
    <t>潘臻颖</t>
  </si>
  <si>
    <t>卢意</t>
  </si>
  <si>
    <t>潘澄浩</t>
  </si>
  <si>
    <t>桑林侨</t>
  </si>
  <si>
    <t>林潇</t>
  </si>
  <si>
    <t>周吉菁</t>
  </si>
  <si>
    <t>8（12.21）</t>
  </si>
  <si>
    <t>楼馨月</t>
  </si>
  <si>
    <t>蒋檬璟</t>
  </si>
  <si>
    <t>8（12.19）</t>
  </si>
  <si>
    <t>丁思怡</t>
  </si>
  <si>
    <t>任欣羽</t>
  </si>
  <si>
    <t>创新与创业</t>
  </si>
  <si>
    <t>李洋洋</t>
  </si>
  <si>
    <t>贺琦</t>
  </si>
  <si>
    <t>中国近现代史纲要</t>
  </si>
  <si>
    <t>空间形态构成</t>
  </si>
  <si>
    <t>大学英语（3）</t>
  </si>
  <si>
    <t>康逸晗</t>
  </si>
  <si>
    <t>庄锦栖</t>
  </si>
  <si>
    <t>张宝匀</t>
  </si>
  <si>
    <t>俞力莱</t>
  </si>
  <si>
    <t>曹艺</t>
  </si>
  <si>
    <t>张静怡</t>
  </si>
  <si>
    <t>赵旋汐</t>
  </si>
  <si>
    <t>产品设计程序与方法</t>
  </si>
  <si>
    <t>9（12.18）</t>
  </si>
  <si>
    <t>陈诺</t>
  </si>
  <si>
    <t>刘子旭</t>
  </si>
  <si>
    <t>季静茹</t>
  </si>
  <si>
    <t>陈思涵</t>
  </si>
  <si>
    <t>冯婉晨</t>
  </si>
  <si>
    <t>4（12.22）</t>
  </si>
  <si>
    <t>项琳</t>
  </si>
  <si>
    <t>2022353142</t>
  </si>
  <si>
    <t>陈绪斌</t>
  </si>
  <si>
    <t>宪法学与行政法</t>
  </si>
  <si>
    <t>1、2（12.18）</t>
  </si>
  <si>
    <t>管理学</t>
  </si>
  <si>
    <t>3、4、5（12.18）</t>
  </si>
  <si>
    <t>教育学</t>
  </si>
  <si>
    <t>6、7、8（12.18）</t>
  </si>
  <si>
    <t>思想政治教育学原理与方法</t>
  </si>
  <si>
    <t>3、4、5（12.19）</t>
  </si>
  <si>
    <t>中国哲学专题</t>
  </si>
  <si>
    <t>6、7（12.19）</t>
  </si>
  <si>
    <t>体育理论</t>
  </si>
  <si>
    <t>10、11（12.19）</t>
  </si>
  <si>
    <t>2022353137</t>
  </si>
  <si>
    <t>孙浩然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</si>
  <si>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</si>
  <si>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</si>
  <si>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</si>
  <si>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</si>
  <si>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</si>
  <si>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</si>
  <si>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</si>
  <si>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</si>
  <si>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</si>
  <si>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</si>
  <si>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</si>
  <si>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</si>
  <si>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</si>
  <si>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</si>
  <si>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</si>
  <si>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</si>
  <si>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周一至周四没上晚自习</t>
  </si>
  <si>
    <t>过于吵闹</t>
  </si>
  <si>
    <t>开班会</t>
  </si>
  <si>
    <t>5</t>
  </si>
  <si>
    <t>周二国防教育课,周四新生会</t>
  </si>
  <si>
    <t>周一国防教育课，周四新生会</t>
  </si>
  <si>
    <t>周二晚课</t>
  </si>
  <si>
    <t>周日班级团建，周二晚课，周四晚课</t>
  </si>
  <si>
    <t>周三国防课，周四晚课</t>
  </si>
  <si>
    <t>周三国防课</t>
  </si>
  <si>
    <t>周四国防课</t>
  </si>
  <si>
    <t>周一晚课，周四国防课</t>
  </si>
  <si>
    <t>周二1人早退</t>
  </si>
  <si>
    <t>周日国防课，周一晚课</t>
  </si>
  <si>
    <t>周一、二、三、四晚自习取消</t>
  </si>
  <si>
    <t>一人旷课</t>
  </si>
  <si>
    <t>因天气原因周一至周四暂停晚自习</t>
  </si>
  <si>
    <t>湖州学院晚自修请假统计表</t>
  </si>
  <si>
    <t>班 级</t>
  </si>
  <si>
    <t>请假日期</t>
  </si>
  <si>
    <t>无</t>
  </si>
  <si>
    <t>黄可晴</t>
  </si>
  <si>
    <t>病假</t>
  </si>
  <si>
    <t>陈天</t>
  </si>
  <si>
    <t>肖滨戆</t>
  </si>
  <si>
    <t>何烨</t>
  </si>
  <si>
    <t>事假</t>
  </si>
  <si>
    <t>曾楚涵</t>
  </si>
  <si>
    <t>黄世博</t>
  </si>
  <si>
    <t>王文轩</t>
  </si>
  <si>
    <t>程静</t>
  </si>
  <si>
    <t>屈书聿</t>
  </si>
  <si>
    <t>张大琦</t>
  </si>
  <si>
    <t>宋梦达</t>
  </si>
  <si>
    <t>韩磊磊</t>
  </si>
  <si>
    <t>阮鑫航</t>
  </si>
  <si>
    <t>蒋雨婷</t>
  </si>
  <si>
    <t>章旭涛</t>
  </si>
  <si>
    <t>沈煜皓</t>
  </si>
  <si>
    <t>陈雨洁</t>
  </si>
  <si>
    <t>唐越</t>
  </si>
  <si>
    <t>胡家晴</t>
  </si>
  <si>
    <t>艾欢</t>
  </si>
  <si>
    <t>曾馨洁</t>
  </si>
  <si>
    <t>游杰睿</t>
  </si>
  <si>
    <t>蒋圳</t>
  </si>
  <si>
    <t>吕松珊</t>
  </si>
  <si>
    <t>陆婧茗</t>
  </si>
  <si>
    <t>曹心怡</t>
  </si>
  <si>
    <t>孙文涛</t>
  </si>
  <si>
    <t>仲雨轩</t>
  </si>
  <si>
    <t>易佳鹏</t>
  </si>
  <si>
    <t>闵晓宇</t>
  </si>
  <si>
    <t>傅正湘</t>
  </si>
  <si>
    <t>雷松</t>
  </si>
  <si>
    <t>柳扬</t>
  </si>
  <si>
    <t>黄俊哲</t>
  </si>
  <si>
    <t>陈鹏宇</t>
  </si>
  <si>
    <t>黄奕铭</t>
  </si>
  <si>
    <t>夏洁</t>
  </si>
  <si>
    <t>张非凡</t>
  </si>
  <si>
    <t>斯锦婷</t>
  </si>
  <si>
    <t>杨云超</t>
  </si>
  <si>
    <t>陆李研</t>
  </si>
  <si>
    <t>邓志祥</t>
  </si>
  <si>
    <t>李嘉琳</t>
  </si>
  <si>
    <t>甘静怡</t>
  </si>
  <si>
    <t>徐兆利</t>
  </si>
  <si>
    <t>杨晨</t>
  </si>
  <si>
    <t>王思敏</t>
  </si>
  <si>
    <t>雷哲昕</t>
  </si>
  <si>
    <t>张昊林</t>
  </si>
  <si>
    <t>陈岩</t>
  </si>
  <si>
    <t>宋佳骏</t>
  </si>
  <si>
    <t>刘蕊</t>
  </si>
  <si>
    <t>吴昊</t>
  </si>
  <si>
    <t>湖州学院晚自修旷课统计表</t>
  </si>
  <si>
    <t>湖州学院晚自修迟到早退统计表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</si>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</sst>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3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b/>
      <sz val="18"/>
      <color theme="1"/>
      <name val="黑体"/>
      <charset val="134"/>
    </font>
    <font>
      <b/>
      <sz val="16"/>
      <color indexed="8"/>
      <name val="宋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6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8"/>
      <name val="宋体"/>
      <charset val="134"/>
    </font>
    <font>
      <u/>
      <sz val="14"/>
      <color theme="1"/>
      <name val="仿宋_GB2312"/>
      <charset val="134"/>
    </font>
    <font>
      <b/>
      <sz val="18"/>
      <color rgb="FF000000"/>
      <name val="宋体"/>
      <charset val="134"/>
    </font>
    <font>
      <b/>
      <sz val="16"/>
      <color theme="1"/>
      <name val="仿宋_GB2312"/>
      <charset val="134"/>
    </font>
    <font>
      <u/>
      <sz val="14"/>
      <name val="仿宋_GB2312"/>
      <charset val="134"/>
    </font>
    <font>
      <u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8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/>
    <xf numFmtId="9" fontId="21" fillId="0" borderId="0" applyFont="0" applyFill="0" applyBorder="0" applyAlignment="0" applyProtection="0">
      <alignment vertical="center"/>
    </xf>
    <xf numFmtId="0" fontId="42" fillId="0" borderId="0" applyBorder="0">
      <protection locked="0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51" applyFont="1" applyBorder="1" applyAlignment="1" applyProtection="1">
      <alignment horizontal="center" vertical="center"/>
    </xf>
    <xf numFmtId="0" fontId="11" fillId="0" borderId="1" xfId="51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1" fillId="0" borderId="1" xfId="3" applyNumberFormat="1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/>
    </xf>
    <xf numFmtId="10" fontId="11" fillId="0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1" fillId="3" borderId="1" xfId="3" applyNumberFormat="1" applyFont="1" applyFill="1" applyBorder="1" applyAlignment="1">
      <alignment horizontal="center" vertical="center"/>
    </xf>
    <xf numFmtId="0" fontId="11" fillId="3" borderId="1" xfId="5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19" fillId="0" borderId="1" xfId="6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19" fillId="0" borderId="1" xfId="54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2" xfId="51"/>
    <cellStyle name="常规 3" xfId="52"/>
    <cellStyle name="常规 3 2" xfId="53"/>
    <cellStyle name="超链接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1270635</xdr:colOff>
      <xdr:row>0</xdr:row>
      <xdr:rowOff>83185</xdr:rowOff>
    </xdr:from>
    <xdr:ext cx="918210" cy="415925"/>
    <xdr:sp>
      <xdr:nvSpPr>
        <xdr:cNvPr id="8" name="文本框 7"/>
        <xdr:cNvSpPr txBox="1"/>
      </xdr:nvSpPr>
      <xdr:spPr>
        <a:xfrm>
          <a:off x="7398385" y="83185"/>
          <a:ext cx="918210" cy="4159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3" sqref="G3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92" t="s">
        <v>0</v>
      </c>
      <c r="B1" s="93"/>
      <c r="C1" s="93"/>
      <c r="D1" s="93"/>
      <c r="E1" s="93"/>
      <c r="F1" s="93"/>
      <c r="G1" s="93"/>
      <c r="H1" s="94"/>
    </row>
    <row r="2" ht="20.4" spans="1:8">
      <c r="A2" s="95" t="s">
        <v>1</v>
      </c>
      <c r="B2" s="95" t="s">
        <v>2</v>
      </c>
      <c r="C2" s="95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5" t="s">
        <v>8</v>
      </c>
    </row>
    <row r="3" ht="17.4" spans="1:8">
      <c r="A3" s="3" t="s">
        <v>9</v>
      </c>
      <c r="B3" s="96">
        <f>B4/1298</f>
        <v>0</v>
      </c>
      <c r="C3" s="97">
        <f>C4/1444</f>
        <v>0.00346260387811634</v>
      </c>
      <c r="D3" s="97">
        <f>D4/1579</f>
        <v>0.00443318556048132</v>
      </c>
      <c r="E3" s="3">
        <f>E4/1445</f>
        <v>0</v>
      </c>
      <c r="F3" s="3">
        <f>F4/1692</f>
        <v>0</v>
      </c>
      <c r="G3" s="97">
        <f>G4/775</f>
        <v>0.00129032258064516</v>
      </c>
      <c r="H3" s="3">
        <v>0</v>
      </c>
    </row>
    <row r="4" ht="17.4" spans="1:8">
      <c r="A4" s="3" t="s">
        <v>10</v>
      </c>
      <c r="B4" s="96">
        <v>0</v>
      </c>
      <c r="C4" s="98">
        <v>5</v>
      </c>
      <c r="D4" s="98">
        <v>7</v>
      </c>
      <c r="E4" s="3">
        <v>0</v>
      </c>
      <c r="F4" s="3">
        <v>0</v>
      </c>
      <c r="G4" s="98">
        <v>1</v>
      </c>
      <c r="H4" s="3">
        <v>0</v>
      </c>
    </row>
    <row r="5" ht="17.4" spans="1:8">
      <c r="A5" s="3" t="s">
        <v>11</v>
      </c>
      <c r="B5" s="97">
        <f>B6/1298</f>
        <v>0.012326656394453</v>
      </c>
      <c r="C5" s="97">
        <f>C6/1444</f>
        <v>0.0664819944598338</v>
      </c>
      <c r="D5" s="97">
        <f>D6/1579</f>
        <v>0.071564281190627</v>
      </c>
      <c r="E5" s="97">
        <f>E6/1445</f>
        <v>0.0124567474048443</v>
      </c>
      <c r="F5" s="97">
        <f>F6/1692</f>
        <v>0.0721040189125296</v>
      </c>
      <c r="G5" s="97">
        <f>G6/775</f>
        <v>0.047741935483871</v>
      </c>
      <c r="H5" s="97">
        <f>H6/911</f>
        <v>0.00987925356750823</v>
      </c>
    </row>
    <row r="6" ht="17.4" spans="1:8">
      <c r="A6" s="3" t="s">
        <v>12</v>
      </c>
      <c r="B6" s="98">
        <v>16</v>
      </c>
      <c r="C6" s="98">
        <v>96</v>
      </c>
      <c r="D6" s="98">
        <v>113</v>
      </c>
      <c r="E6" s="98">
        <v>18</v>
      </c>
      <c r="F6" s="98">
        <v>122</v>
      </c>
      <c r="G6" s="98">
        <v>37</v>
      </c>
      <c r="H6" s="98">
        <v>9</v>
      </c>
    </row>
    <row r="7" ht="17.4" spans="1:8">
      <c r="A7" s="3" t="s">
        <v>13</v>
      </c>
      <c r="B7" s="98">
        <v>2</v>
      </c>
      <c r="C7" s="98">
        <v>2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customFormat="1" ht="17.4" spans="1:8">
      <c r="A8" s="3" t="s">
        <v>14</v>
      </c>
      <c r="B8" s="99" t="s">
        <v>15</v>
      </c>
      <c r="C8" s="99" t="s">
        <v>15</v>
      </c>
      <c r="D8" s="99" t="s">
        <v>15</v>
      </c>
      <c r="E8" s="99" t="s">
        <v>15</v>
      </c>
      <c r="F8" s="99" t="s">
        <v>15</v>
      </c>
      <c r="G8" s="99" t="s">
        <v>15</v>
      </c>
      <c r="H8" s="99" t="s">
        <v>15</v>
      </c>
    </row>
    <row r="9" customFormat="1" ht="17.4" spans="1:8">
      <c r="A9" s="3" t="s">
        <v>16</v>
      </c>
      <c r="B9" s="100">
        <v>0</v>
      </c>
      <c r="C9" s="100">
        <v>48</v>
      </c>
      <c r="D9" s="101">
        <v>0</v>
      </c>
      <c r="E9" s="101">
        <v>0</v>
      </c>
      <c r="F9" s="100">
        <v>22</v>
      </c>
      <c r="G9" s="101">
        <v>0</v>
      </c>
      <c r="H9" s="100">
        <v>1</v>
      </c>
    </row>
    <row r="10" customFormat="1" ht="17.4" spans="1:8">
      <c r="A10" s="3" t="s">
        <v>17</v>
      </c>
      <c r="B10" s="101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customFormat="1" ht="17.4" spans="1:8">
      <c r="A11" s="3" t="s">
        <v>18</v>
      </c>
      <c r="B11" s="99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ht="17.4" spans="1:8">
      <c r="A12" s="3" t="s">
        <v>19</v>
      </c>
      <c r="B12" s="98" t="s">
        <v>20</v>
      </c>
      <c r="C12" s="98" t="s">
        <v>20</v>
      </c>
      <c r="D12" s="98" t="s">
        <v>20</v>
      </c>
      <c r="E12" s="98" t="s">
        <v>20</v>
      </c>
      <c r="F12" s="98" t="s">
        <v>20</v>
      </c>
      <c r="G12" s="98" t="s">
        <v>20</v>
      </c>
      <c r="H12" s="98" t="s">
        <v>20</v>
      </c>
    </row>
  </sheetData>
  <mergeCells count="1">
    <mergeCell ref="A1:H1"/>
  </mergeCells>
  <hyperlinks>
    <hyperlink ref="B12" location="统计表!A3" display="交齐且规范"/>
    <hyperlink ref="C12" location="统计表!A30" display="交齐且规范"/>
    <hyperlink ref="D12" location="统计表!A57" display="交齐且规范"/>
    <hyperlink ref="E12" location="统计表!A101" display="交齐且规范"/>
    <hyperlink ref="F12" location="统计表!A112" display="交齐且规范"/>
    <hyperlink ref="G12" location="统计表!A145" display="交齐且规范"/>
    <hyperlink ref="H12" location="统计表!A160" display="交齐且规范"/>
    <hyperlink ref="C4" location="日常旷课名单!A6" display="5"/>
    <hyperlink ref="C3" location="日常旷课率!A44" display="=C4/1444"/>
    <hyperlink ref="G5" location="日常请假率!A146" display="=G6/775"/>
    <hyperlink ref="F5" location="日常请假率!A154" display="=F6/1692"/>
    <hyperlink ref="D5" location="日常请假率!A57" display="=D6/1579"/>
    <hyperlink ref="C5" location="日常请假率!A35" display="=C6/1444"/>
    <hyperlink ref="C6" location="日常请假名单!A94" display="96"/>
    <hyperlink ref="D6" location="日常请假名单!A201" display="113"/>
    <hyperlink ref="G6" location="日常请假名单!A387" display="37"/>
    <hyperlink ref="B5" location="日常请假率!A3" display="=B6/1298"/>
    <hyperlink ref="B6" location="日常请假名单!A3" display="16"/>
    <hyperlink ref="D4" location="日常旷课名单!A10" display="7"/>
    <hyperlink ref="E6" location="日常请假名单!A228" display="18"/>
    <hyperlink ref="E5" location="日常请假率!A114" display="=E6/1445"/>
    <hyperlink ref="H6" location="日常请假名单!A405" display="9"/>
    <hyperlink ref="H5" location="日常请假率!A220" display="=H6/911"/>
    <hyperlink ref="C7" location="日常迟到早退名单!A5" display="2"/>
    <hyperlink ref="D3" location="日常旷课率!A95" display="=D4/1579"/>
    <hyperlink ref="F6" location="日常请假名单!A246" display="122"/>
    <hyperlink ref="B7" location="日常迟到早退名单!A3" display="2"/>
    <hyperlink ref="G3" location="日常旷课率!A217" display="=G4/775"/>
    <hyperlink ref="G4" location="日常旷课名单!A16" display="1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B8" location="晚自修风气统计表!A3" display="班级明细"/>
    <hyperlink ref="B9" location="晚自修请假统计表!A4" display="0"/>
    <hyperlink ref="C9" location="晚自修请假统计表!A5" display="48"/>
    <hyperlink ref="F9" location="晚自修请假统计表!A55" display="22"/>
    <hyperlink ref="H9" location="晚自修请假统计表!A78" display="1"/>
  </hyperlink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Q26" sqref="Q26"/>
    </sheetView>
  </sheetViews>
  <sheetFormatPr defaultColWidth="9" defaultRowHeight="14.4" outlineLevelCol="5"/>
  <cols>
    <col min="1" max="1" width="20" customWidth="1"/>
    <col min="2" max="6" width="7.62962962962963" customWidth="1"/>
  </cols>
  <sheetData>
    <row r="1" ht="22.2" spans="1:6">
      <c r="A1" s="5" t="s">
        <v>768</v>
      </c>
      <c r="B1" s="5"/>
      <c r="C1" s="5"/>
      <c r="D1" s="5"/>
      <c r="E1" s="5"/>
      <c r="F1" s="5"/>
    </row>
    <row r="2" ht="20.4" spans="1:6">
      <c r="A2" s="6" t="s">
        <v>22</v>
      </c>
      <c r="B2" s="6" t="s">
        <v>23</v>
      </c>
      <c r="C2" s="6" t="s">
        <v>25</v>
      </c>
      <c r="D2" s="6" t="s">
        <v>27</v>
      </c>
      <c r="E2" s="6" t="s">
        <v>28</v>
      </c>
      <c r="F2" s="6" t="s">
        <v>29</v>
      </c>
    </row>
    <row r="3" ht="17.4" spans="1:6">
      <c r="A3" s="7" t="s">
        <v>30</v>
      </c>
      <c r="B3" s="8" t="s">
        <v>43</v>
      </c>
      <c r="C3" s="9"/>
      <c r="D3" s="9"/>
      <c r="E3" s="9"/>
      <c r="F3" s="10"/>
    </row>
    <row r="4" ht="17.4" spans="1:6">
      <c r="A4" s="3" t="s">
        <v>3</v>
      </c>
      <c r="B4" s="11"/>
      <c r="C4" s="12"/>
      <c r="D4" s="12"/>
      <c r="E4" s="12"/>
      <c r="F4" s="13"/>
    </row>
    <row r="5" ht="17.4" spans="1:6">
      <c r="A5" s="3" t="s">
        <v>4</v>
      </c>
      <c r="B5" s="11"/>
      <c r="C5" s="12"/>
      <c r="D5" s="12"/>
      <c r="E5" s="12"/>
      <c r="F5" s="13"/>
    </row>
    <row r="6" ht="17.4" spans="1:6">
      <c r="A6" s="3" t="s">
        <v>5</v>
      </c>
      <c r="B6" s="11"/>
      <c r="C6" s="12"/>
      <c r="D6" s="12"/>
      <c r="E6" s="12"/>
      <c r="F6" s="13"/>
    </row>
    <row r="7" ht="17.4" spans="1:6">
      <c r="A7" s="3" t="s">
        <v>6</v>
      </c>
      <c r="B7" s="11"/>
      <c r="C7" s="12"/>
      <c r="D7" s="12"/>
      <c r="E7" s="12"/>
      <c r="F7" s="13"/>
    </row>
    <row r="8" ht="17.4" spans="1:6">
      <c r="A8" s="3" t="s">
        <v>7</v>
      </c>
      <c r="B8" s="11"/>
      <c r="C8" s="12"/>
      <c r="D8" s="12"/>
      <c r="E8" s="12"/>
      <c r="F8" s="13"/>
    </row>
    <row r="9" ht="17.4" spans="1:6">
      <c r="A9" s="3" t="s">
        <v>8</v>
      </c>
      <c r="B9" s="14"/>
      <c r="C9" s="15"/>
      <c r="D9" s="15"/>
      <c r="E9" s="15"/>
      <c r="F9" s="16"/>
    </row>
  </sheetData>
  <mergeCells count="2">
    <mergeCell ref="A1:F1"/>
    <mergeCell ref="B3:F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workbookViewId="0">
      <selection activeCell="C16" sqref="C16"/>
    </sheetView>
  </sheetViews>
  <sheetFormatPr defaultColWidth="8.72222222222222" defaultRowHeight="14.4" outlineLevelCol="4"/>
  <cols>
    <col min="1" max="1" width="20" customWidth="1"/>
    <col min="2" max="2" width="7.62962962962963" customWidth="1"/>
    <col min="3" max="3" width="20" customWidth="1"/>
    <col min="4" max="4" width="13.9074074074074" customWidth="1"/>
    <col min="5" max="5" width="7.62962962962963" customWidth="1"/>
  </cols>
  <sheetData>
    <row r="1" ht="22.2" spans="1:5">
      <c r="A1" s="1" t="s">
        <v>769</v>
      </c>
      <c r="B1" s="1"/>
      <c r="C1" s="1"/>
      <c r="D1" s="1"/>
      <c r="E1" s="1"/>
    </row>
    <row r="2" ht="20.4" spans="1:5">
      <c r="A2" s="2" t="s">
        <v>22</v>
      </c>
      <c r="B2" s="2" t="s">
        <v>90</v>
      </c>
      <c r="C2" s="2" t="s">
        <v>23</v>
      </c>
      <c r="D2" s="2" t="s">
        <v>769</v>
      </c>
      <c r="E2" s="2" t="s">
        <v>29</v>
      </c>
    </row>
    <row r="3" ht="17.5" customHeight="1" spans="1:5">
      <c r="A3" s="3" t="s">
        <v>30</v>
      </c>
      <c r="B3" s="3">
        <v>1</v>
      </c>
      <c r="C3" s="3" t="s">
        <v>95</v>
      </c>
      <c r="D3" s="3"/>
      <c r="E3" s="3" t="s">
        <v>128</v>
      </c>
    </row>
    <row r="4" ht="17.5" customHeight="1" spans="1:5">
      <c r="A4" s="3"/>
      <c r="B4" s="3">
        <v>2</v>
      </c>
      <c r="C4" s="3" t="s">
        <v>96</v>
      </c>
      <c r="D4" s="3"/>
      <c r="E4" s="3" t="s">
        <v>128</v>
      </c>
    </row>
    <row r="5" ht="17.5" customHeight="1" spans="1:5">
      <c r="A5" s="3"/>
      <c r="B5" s="3">
        <v>3</v>
      </c>
      <c r="C5" s="3" t="s">
        <v>97</v>
      </c>
      <c r="D5" s="3"/>
      <c r="E5" s="3" t="s">
        <v>128</v>
      </c>
    </row>
    <row r="6" ht="17.5" customHeight="1" spans="1:5">
      <c r="A6" s="3"/>
      <c r="B6" s="3">
        <v>4</v>
      </c>
      <c r="C6" s="3" t="s">
        <v>98</v>
      </c>
      <c r="D6" s="3"/>
      <c r="E6" s="3" t="s">
        <v>128</v>
      </c>
    </row>
    <row r="7" ht="17.5" customHeight="1" spans="1:5">
      <c r="A7" s="3"/>
      <c r="B7" s="3">
        <v>5</v>
      </c>
      <c r="C7" s="3" t="s">
        <v>99</v>
      </c>
      <c r="D7" s="3"/>
      <c r="E7" s="3" t="s">
        <v>128</v>
      </c>
    </row>
    <row r="8" ht="17.5" customHeight="1" spans="1:5">
      <c r="A8" s="3"/>
      <c r="B8" s="3">
        <v>6</v>
      </c>
      <c r="C8" s="3" t="s">
        <v>100</v>
      </c>
      <c r="D8" s="3" t="s">
        <v>770</v>
      </c>
      <c r="E8" s="3"/>
    </row>
    <row r="9" ht="17.5" customHeight="1" spans="1:5">
      <c r="A9" s="3"/>
      <c r="B9" s="3">
        <v>7</v>
      </c>
      <c r="C9" s="3" t="s">
        <v>101</v>
      </c>
      <c r="D9" s="3" t="s">
        <v>770</v>
      </c>
      <c r="E9" s="3"/>
    </row>
    <row r="10" ht="17.5" customHeight="1" spans="1:5">
      <c r="A10" s="3"/>
      <c r="B10" s="3">
        <v>8</v>
      </c>
      <c r="C10" s="3" t="s">
        <v>102</v>
      </c>
      <c r="D10" s="3" t="s">
        <v>770</v>
      </c>
      <c r="E10" s="3"/>
    </row>
    <row r="11" ht="17.5" customHeight="1" spans="1:5">
      <c r="A11" s="3"/>
      <c r="B11" s="3">
        <v>9</v>
      </c>
      <c r="C11" s="3" t="s">
        <v>103</v>
      </c>
      <c r="D11" s="3" t="s">
        <v>770</v>
      </c>
      <c r="E11" s="3"/>
    </row>
    <row r="12" ht="17.5" customHeight="1" spans="1:5">
      <c r="A12" s="3"/>
      <c r="B12" s="3">
        <v>10</v>
      </c>
      <c r="C12" s="3" t="s">
        <v>104</v>
      </c>
      <c r="D12" s="3" t="s">
        <v>770</v>
      </c>
      <c r="E12" s="3"/>
    </row>
    <row r="13" ht="17.5" customHeight="1" spans="1:5">
      <c r="A13" s="3"/>
      <c r="B13" s="3">
        <v>11</v>
      </c>
      <c r="C13" s="3" t="s">
        <v>105</v>
      </c>
      <c r="D13" s="3" t="s">
        <v>770</v>
      </c>
      <c r="E13" s="3"/>
    </row>
    <row r="14" ht="17.5" customHeight="1" spans="1:5">
      <c r="A14" s="3"/>
      <c r="B14" s="3">
        <v>12</v>
      </c>
      <c r="C14" s="3" t="s">
        <v>106</v>
      </c>
      <c r="D14" s="3" t="s">
        <v>770</v>
      </c>
      <c r="E14" s="3"/>
    </row>
    <row r="15" ht="17.5" customHeight="1" spans="1:5">
      <c r="A15" s="3"/>
      <c r="B15" s="3">
        <v>13</v>
      </c>
      <c r="C15" s="3" t="s">
        <v>107</v>
      </c>
      <c r="D15" s="3" t="s">
        <v>770</v>
      </c>
      <c r="E15" s="3"/>
    </row>
    <row r="16" ht="17.5" customHeight="1" spans="1:5">
      <c r="A16" s="3"/>
      <c r="B16" s="3">
        <v>14</v>
      </c>
      <c r="C16" s="3" t="s">
        <v>108</v>
      </c>
      <c r="D16" s="3" t="s">
        <v>770</v>
      </c>
      <c r="E16" s="3"/>
    </row>
    <row r="17" ht="17.5" customHeight="1" spans="1:5">
      <c r="A17" s="3"/>
      <c r="B17" s="3">
        <v>15</v>
      </c>
      <c r="C17" s="3" t="s">
        <v>109</v>
      </c>
      <c r="D17" s="3" t="s">
        <v>770</v>
      </c>
      <c r="E17" s="3"/>
    </row>
    <row r="18" ht="17.5" customHeight="1" spans="1:5">
      <c r="A18" s="3"/>
      <c r="B18" s="3">
        <v>16</v>
      </c>
      <c r="C18" s="3" t="s">
        <v>110</v>
      </c>
      <c r="D18" s="3" t="s">
        <v>770</v>
      </c>
      <c r="E18" s="3"/>
    </row>
    <row r="19" ht="17.5" customHeight="1" spans="1:5">
      <c r="A19" s="3"/>
      <c r="B19" s="3">
        <v>17</v>
      </c>
      <c r="C19" s="3" t="s">
        <v>111</v>
      </c>
      <c r="D19" s="3" t="s">
        <v>770</v>
      </c>
      <c r="E19" s="3"/>
    </row>
    <row r="20" ht="17.5" customHeight="1" spans="1:5">
      <c r="A20" s="3"/>
      <c r="B20" s="3">
        <v>18</v>
      </c>
      <c r="C20" s="3" t="s">
        <v>112</v>
      </c>
      <c r="D20" s="3"/>
      <c r="E20" s="3" t="s">
        <v>128</v>
      </c>
    </row>
    <row r="21" ht="17.5" customHeight="1" spans="1:5">
      <c r="A21" s="3"/>
      <c r="B21" s="3">
        <v>19</v>
      </c>
      <c r="C21" s="3" t="s">
        <v>113</v>
      </c>
      <c r="D21" s="3"/>
      <c r="E21" s="3" t="s">
        <v>128</v>
      </c>
    </row>
    <row r="22" ht="17.5" customHeight="1" spans="1:5">
      <c r="A22" s="3"/>
      <c r="B22" s="3">
        <v>20</v>
      </c>
      <c r="C22" s="3" t="s">
        <v>114</v>
      </c>
      <c r="D22" s="3"/>
      <c r="E22" s="3" t="s">
        <v>128</v>
      </c>
    </row>
    <row r="23" ht="17.5" customHeight="1" spans="1:5">
      <c r="A23" s="3"/>
      <c r="B23" s="3">
        <v>21</v>
      </c>
      <c r="C23" s="3" t="s">
        <v>31</v>
      </c>
      <c r="D23" s="3" t="s">
        <v>770</v>
      </c>
      <c r="E23" s="3"/>
    </row>
    <row r="24" ht="17.5" customHeight="1" spans="1:5">
      <c r="A24" s="3"/>
      <c r="B24" s="3">
        <v>22</v>
      </c>
      <c r="C24" s="3" t="s">
        <v>115</v>
      </c>
      <c r="D24" s="3" t="s">
        <v>770</v>
      </c>
      <c r="E24" s="3"/>
    </row>
    <row r="25" ht="17.5" customHeight="1" spans="1:5">
      <c r="A25" s="3"/>
      <c r="B25" s="3">
        <v>23</v>
      </c>
      <c r="C25" s="3" t="s">
        <v>116</v>
      </c>
      <c r="D25" s="3" t="s">
        <v>770</v>
      </c>
      <c r="E25" s="3"/>
    </row>
    <row r="26" ht="17.5" customHeight="1" spans="1:5">
      <c r="A26" s="3"/>
      <c r="B26" s="3">
        <v>24</v>
      </c>
      <c r="C26" s="3" t="s">
        <v>117</v>
      </c>
      <c r="D26" s="3" t="s">
        <v>770</v>
      </c>
      <c r="E26" s="3"/>
    </row>
    <row r="27" ht="17.5" customHeight="1" spans="1:5">
      <c r="A27" s="3"/>
      <c r="B27" s="3">
        <v>25</v>
      </c>
      <c r="C27" s="3" t="s">
        <v>118</v>
      </c>
      <c r="D27" s="3" t="s">
        <v>770</v>
      </c>
      <c r="E27" s="3"/>
    </row>
    <row r="28" ht="17.5" customHeight="1" spans="1:5">
      <c r="A28" s="3"/>
      <c r="B28" s="3">
        <v>26</v>
      </c>
      <c r="C28" s="3" t="s">
        <v>119</v>
      </c>
      <c r="D28" s="3" t="s">
        <v>770</v>
      </c>
      <c r="E28" s="3"/>
    </row>
    <row r="29" ht="17.5" customHeight="1" spans="1:5">
      <c r="A29" s="3"/>
      <c r="B29" s="3">
        <v>27</v>
      </c>
      <c r="C29" s="3" t="s">
        <v>120</v>
      </c>
      <c r="D29" s="3" t="s">
        <v>770</v>
      </c>
      <c r="E29" s="3"/>
    </row>
    <row r="30" ht="17.5" customHeight="1" spans="1:5">
      <c r="A30" s="3"/>
      <c r="B30" s="3">
        <v>28</v>
      </c>
      <c r="C30" s="3" t="s">
        <v>121</v>
      </c>
      <c r="D30" s="3" t="s">
        <v>770</v>
      </c>
      <c r="E30" s="3"/>
    </row>
    <row r="31" ht="17.5" customHeight="1" spans="1:5">
      <c r="A31" s="3"/>
      <c r="B31" s="3">
        <v>29</v>
      </c>
      <c r="C31" s="3" t="s">
        <v>122</v>
      </c>
      <c r="D31" s="3" t="s">
        <v>770</v>
      </c>
      <c r="E31" s="3"/>
    </row>
    <row r="32" ht="17.5" customHeight="1" spans="1:5">
      <c r="A32" s="3"/>
      <c r="B32" s="3">
        <v>30</v>
      </c>
      <c r="C32" s="3" t="s">
        <v>123</v>
      </c>
      <c r="D32" s="3" t="s">
        <v>770</v>
      </c>
      <c r="E32" s="3"/>
    </row>
    <row r="33" ht="17.5" customHeight="1" spans="1:5">
      <c r="A33" s="3"/>
      <c r="B33" s="3">
        <v>31</v>
      </c>
      <c r="C33" s="3" t="s">
        <v>124</v>
      </c>
      <c r="D33" s="3" t="s">
        <v>770</v>
      </c>
      <c r="E33" s="3"/>
    </row>
    <row r="34" ht="17.5" customHeight="1" spans="1:5">
      <c r="A34" s="3"/>
      <c r="B34" s="3">
        <v>32</v>
      </c>
      <c r="C34" s="3" t="s">
        <v>125</v>
      </c>
      <c r="D34" s="3" t="s">
        <v>770</v>
      </c>
      <c r="E34" s="3"/>
    </row>
    <row r="35" ht="17.5" customHeight="1" spans="1:5">
      <c r="A35" s="3" t="s">
        <v>3</v>
      </c>
      <c r="B35" s="3">
        <v>1</v>
      </c>
      <c r="C35" s="3" t="s">
        <v>126</v>
      </c>
      <c r="D35" s="3"/>
      <c r="E35" s="3" t="s">
        <v>128</v>
      </c>
    </row>
    <row r="36" ht="17.5" customHeight="1" spans="1:5">
      <c r="A36" s="3"/>
      <c r="B36" s="3">
        <v>2</v>
      </c>
      <c r="C36" s="3" t="s">
        <v>129</v>
      </c>
      <c r="D36" s="3"/>
      <c r="E36" s="3" t="s">
        <v>128</v>
      </c>
    </row>
    <row r="37" ht="17.5" customHeight="1" spans="1:5">
      <c r="A37" s="3"/>
      <c r="B37" s="3">
        <v>3</v>
      </c>
      <c r="C37" s="3" t="s">
        <v>131</v>
      </c>
      <c r="D37" s="3"/>
      <c r="E37" s="3" t="s">
        <v>128</v>
      </c>
    </row>
    <row r="38" ht="17.5" customHeight="1" spans="1:5">
      <c r="A38" s="3"/>
      <c r="B38" s="3">
        <v>4</v>
      </c>
      <c r="C38" s="3" t="s">
        <v>133</v>
      </c>
      <c r="D38" s="3"/>
      <c r="E38" s="3" t="s">
        <v>128</v>
      </c>
    </row>
    <row r="39" ht="17.5" customHeight="1" spans="1:5">
      <c r="A39" s="3"/>
      <c r="B39" s="3">
        <v>5</v>
      </c>
      <c r="C39" s="3" t="s">
        <v>135</v>
      </c>
      <c r="D39" s="3" t="s">
        <v>770</v>
      </c>
      <c r="E39" s="3"/>
    </row>
    <row r="40" ht="17.5" customHeight="1" spans="1:5">
      <c r="A40" s="3"/>
      <c r="B40" s="3">
        <v>6</v>
      </c>
      <c r="C40" s="3" t="s">
        <v>137</v>
      </c>
      <c r="D40" s="3" t="s">
        <v>770</v>
      </c>
      <c r="E40" s="3"/>
    </row>
    <row r="41" ht="17.5" customHeight="1" spans="1:5">
      <c r="A41" s="3"/>
      <c r="B41" s="3">
        <v>7</v>
      </c>
      <c r="C41" s="3" t="s">
        <v>138</v>
      </c>
      <c r="D41" s="3" t="s">
        <v>770</v>
      </c>
      <c r="E41" s="3"/>
    </row>
    <row r="42" ht="17.5" customHeight="1" spans="1:5">
      <c r="A42" s="3"/>
      <c r="B42" s="3">
        <v>8</v>
      </c>
      <c r="C42" s="3" t="s">
        <v>140</v>
      </c>
      <c r="D42" s="3" t="s">
        <v>770</v>
      </c>
      <c r="E42" s="3"/>
    </row>
    <row r="43" ht="17.5" customHeight="1" spans="1:5">
      <c r="A43" s="3"/>
      <c r="B43" s="3">
        <v>9</v>
      </c>
      <c r="C43" s="3" t="s">
        <v>141</v>
      </c>
      <c r="D43" s="3" t="s">
        <v>770</v>
      </c>
      <c r="E43" s="3"/>
    </row>
    <row r="44" ht="17.5" customHeight="1" spans="1:5">
      <c r="A44" s="3"/>
      <c r="B44" s="3">
        <v>10</v>
      </c>
      <c r="C44" s="3" t="s">
        <v>143</v>
      </c>
      <c r="D44" s="3" t="s">
        <v>770</v>
      </c>
      <c r="E44" s="3"/>
    </row>
    <row r="45" ht="17.5" customHeight="1" spans="1:5">
      <c r="A45" s="3"/>
      <c r="B45" s="3">
        <v>11</v>
      </c>
      <c r="C45" s="3" t="s">
        <v>145</v>
      </c>
      <c r="D45" s="3" t="s">
        <v>770</v>
      </c>
      <c r="E45" s="3"/>
    </row>
    <row r="46" ht="17.5" customHeight="1" spans="1:5">
      <c r="A46" s="3"/>
      <c r="B46" s="3">
        <v>12</v>
      </c>
      <c r="C46" s="3" t="s">
        <v>60</v>
      </c>
      <c r="D46" s="3" t="s">
        <v>770</v>
      </c>
      <c r="E46" s="3"/>
    </row>
    <row r="47" ht="17.5" customHeight="1" spans="1:5">
      <c r="A47" s="3"/>
      <c r="B47" s="3">
        <v>13</v>
      </c>
      <c r="C47" s="3" t="s">
        <v>148</v>
      </c>
      <c r="D47" s="3" t="s">
        <v>770</v>
      </c>
      <c r="E47" s="3"/>
    </row>
    <row r="48" ht="17.5" customHeight="1" spans="1:5">
      <c r="A48" s="3"/>
      <c r="B48" s="3">
        <v>14</v>
      </c>
      <c r="C48" s="3" t="s">
        <v>149</v>
      </c>
      <c r="D48" s="3" t="s">
        <v>770</v>
      </c>
      <c r="E48" s="3"/>
    </row>
    <row r="49" ht="17.5" customHeight="1" spans="1:5">
      <c r="A49" s="3"/>
      <c r="B49" s="3">
        <v>15</v>
      </c>
      <c r="C49" s="3" t="s">
        <v>150</v>
      </c>
      <c r="D49" s="3" t="s">
        <v>770</v>
      </c>
      <c r="E49" s="3"/>
    </row>
    <row r="50" ht="17.5" customHeight="1" spans="1:5">
      <c r="A50" s="3"/>
      <c r="B50" s="3">
        <v>16</v>
      </c>
      <c r="C50" s="3" t="s">
        <v>151</v>
      </c>
      <c r="D50" s="3" t="s">
        <v>770</v>
      </c>
      <c r="E50" s="3"/>
    </row>
    <row r="51" ht="17.5" customHeight="1" spans="1:5">
      <c r="A51" s="3"/>
      <c r="B51" s="3">
        <v>17</v>
      </c>
      <c r="C51" s="3" t="s">
        <v>152</v>
      </c>
      <c r="D51" s="3" t="s">
        <v>770</v>
      </c>
      <c r="E51" s="3"/>
    </row>
    <row r="52" ht="17.5" customHeight="1" spans="1:5">
      <c r="A52" s="3"/>
      <c r="B52" s="3">
        <v>18</v>
      </c>
      <c r="C52" s="3" t="s">
        <v>154</v>
      </c>
      <c r="D52" s="3" t="s">
        <v>770</v>
      </c>
      <c r="E52" s="3"/>
    </row>
    <row r="53" ht="17.5" customHeight="1" spans="1:5">
      <c r="A53" s="3"/>
      <c r="B53" s="3">
        <v>19</v>
      </c>
      <c r="C53" s="3" t="s">
        <v>156</v>
      </c>
      <c r="D53" s="3" t="s">
        <v>770</v>
      </c>
      <c r="E53" s="3"/>
    </row>
    <row r="54" ht="17.5" customHeight="1" spans="1:5">
      <c r="A54" s="3"/>
      <c r="B54" s="3">
        <v>20</v>
      </c>
      <c r="C54" s="3" t="s">
        <v>157</v>
      </c>
      <c r="D54" s="3" t="s">
        <v>770</v>
      </c>
      <c r="E54" s="3"/>
    </row>
    <row r="55" ht="17.5" customHeight="1" spans="1:5">
      <c r="A55" s="3"/>
      <c r="B55" s="3">
        <v>21</v>
      </c>
      <c r="C55" s="3" t="s">
        <v>158</v>
      </c>
      <c r="D55" s="3" t="s">
        <v>770</v>
      </c>
      <c r="E55" s="3"/>
    </row>
    <row r="56" ht="17.5" customHeight="1" spans="1:5">
      <c r="A56" s="3"/>
      <c r="B56" s="3">
        <v>22</v>
      </c>
      <c r="C56" s="3" t="s">
        <v>159</v>
      </c>
      <c r="D56" s="3" t="s">
        <v>770</v>
      </c>
      <c r="E56" s="3"/>
    </row>
    <row r="57" ht="17.5" customHeight="1" spans="1:5">
      <c r="A57" s="3"/>
      <c r="B57" s="3">
        <v>23</v>
      </c>
      <c r="C57" s="3" t="s">
        <v>160</v>
      </c>
      <c r="D57" s="3" t="s">
        <v>770</v>
      </c>
      <c r="E57" s="3"/>
    </row>
    <row r="58" ht="17.5" customHeight="1" spans="1:5">
      <c r="A58" s="3"/>
      <c r="B58" s="3">
        <v>24</v>
      </c>
      <c r="C58" s="3" t="s">
        <v>40</v>
      </c>
      <c r="D58" s="3" t="s">
        <v>770</v>
      </c>
      <c r="E58" s="3"/>
    </row>
    <row r="59" ht="17.5" customHeight="1" spans="1:5">
      <c r="A59" s="3"/>
      <c r="B59" s="3">
        <v>25</v>
      </c>
      <c r="C59" s="3" t="s">
        <v>54</v>
      </c>
      <c r="D59" s="3" t="s">
        <v>770</v>
      </c>
      <c r="E59" s="3"/>
    </row>
    <row r="60" ht="17.5" customHeight="1" spans="1:5">
      <c r="A60" s="3"/>
      <c r="B60" s="3">
        <v>26</v>
      </c>
      <c r="C60" s="3" t="s">
        <v>161</v>
      </c>
      <c r="D60" s="3" t="s">
        <v>770</v>
      </c>
      <c r="E60" s="3"/>
    </row>
    <row r="61" ht="17.5" customHeight="1" spans="1:5">
      <c r="A61" s="3"/>
      <c r="B61" s="3">
        <v>27</v>
      </c>
      <c r="C61" s="3" t="s">
        <v>162</v>
      </c>
      <c r="D61" s="3" t="s">
        <v>770</v>
      </c>
      <c r="E61" s="3"/>
    </row>
    <row r="62" ht="17.5" customHeight="1" spans="1:5">
      <c r="A62" s="3"/>
      <c r="B62" s="3">
        <v>28</v>
      </c>
      <c r="C62" s="3" t="s">
        <v>163</v>
      </c>
      <c r="D62" s="3" t="s">
        <v>770</v>
      </c>
      <c r="E62" s="3"/>
    </row>
    <row r="63" ht="17.5" customHeight="1" spans="1:5">
      <c r="A63" s="3"/>
      <c r="B63" s="3">
        <v>29</v>
      </c>
      <c r="C63" s="3" t="s">
        <v>36</v>
      </c>
      <c r="D63" s="3" t="s">
        <v>770</v>
      </c>
      <c r="E63" s="3"/>
    </row>
    <row r="64" ht="17.5" customHeight="1" spans="1:5">
      <c r="A64" s="3"/>
      <c r="B64" s="3">
        <v>30</v>
      </c>
      <c r="C64" s="3" t="s">
        <v>164</v>
      </c>
      <c r="D64" s="3" t="s">
        <v>770</v>
      </c>
      <c r="E64" s="3"/>
    </row>
    <row r="65" ht="17.5" customHeight="1" spans="1:5">
      <c r="A65" s="3"/>
      <c r="B65" s="3">
        <v>31</v>
      </c>
      <c r="C65" s="3" t="s">
        <v>165</v>
      </c>
      <c r="D65" s="3" t="s">
        <v>770</v>
      </c>
      <c r="E65" s="3"/>
    </row>
    <row r="66" ht="17.5" customHeight="1" spans="1:5">
      <c r="A66" s="3"/>
      <c r="B66" s="3">
        <v>32</v>
      </c>
      <c r="C66" s="3" t="s">
        <v>166</v>
      </c>
      <c r="D66" s="3" t="s">
        <v>770</v>
      </c>
      <c r="E66" s="3"/>
    </row>
    <row r="67" ht="17.5" customHeight="1" spans="1:5">
      <c r="A67" s="3"/>
      <c r="B67" s="3">
        <v>33</v>
      </c>
      <c r="C67" s="3" t="s">
        <v>167</v>
      </c>
      <c r="D67" s="3" t="s">
        <v>770</v>
      </c>
      <c r="E67" s="3"/>
    </row>
    <row r="68" ht="17.5" customHeight="1" spans="1:5">
      <c r="A68" s="3"/>
      <c r="B68" s="3">
        <v>34</v>
      </c>
      <c r="C68" s="3" t="s">
        <v>168</v>
      </c>
      <c r="D68" s="3" t="s">
        <v>770</v>
      </c>
      <c r="E68" s="3"/>
    </row>
    <row r="69" ht="17.5" customHeight="1" spans="1:5">
      <c r="A69" s="3"/>
      <c r="B69" s="3">
        <v>35</v>
      </c>
      <c r="C69" s="3" t="s">
        <v>169</v>
      </c>
      <c r="D69" s="3" t="s">
        <v>770</v>
      </c>
      <c r="E69" s="3"/>
    </row>
    <row r="70" ht="17.5" customHeight="1" spans="1:5">
      <c r="A70" s="3"/>
      <c r="B70" s="3">
        <v>36</v>
      </c>
      <c r="C70" s="3" t="s">
        <v>170</v>
      </c>
      <c r="D70" s="3" t="s">
        <v>770</v>
      </c>
      <c r="E70" s="3"/>
    </row>
    <row r="71" ht="17.5" customHeight="1" spans="1:5">
      <c r="A71" s="3" t="s">
        <v>4</v>
      </c>
      <c r="B71" s="3">
        <v>1</v>
      </c>
      <c r="C71" s="3" t="s">
        <v>172</v>
      </c>
      <c r="D71" s="3" t="s">
        <v>770</v>
      </c>
      <c r="E71" s="3"/>
    </row>
    <row r="72" ht="17.5" customHeight="1" spans="1:5">
      <c r="A72" s="3"/>
      <c r="B72" s="3">
        <v>2</v>
      </c>
      <c r="C72" s="3" t="s">
        <v>173</v>
      </c>
      <c r="D72" s="3" t="s">
        <v>770</v>
      </c>
      <c r="E72" s="3"/>
    </row>
    <row r="73" ht="17.5" customHeight="1" spans="1:5">
      <c r="A73" s="3"/>
      <c r="B73" s="3">
        <v>3</v>
      </c>
      <c r="C73" s="3" t="s">
        <v>174</v>
      </c>
      <c r="D73" s="3"/>
      <c r="E73" s="3" t="s">
        <v>128</v>
      </c>
    </row>
    <row r="74" ht="17.5" customHeight="1" spans="1:5">
      <c r="A74" s="3"/>
      <c r="B74" s="3">
        <v>4</v>
      </c>
      <c r="C74" s="3" t="s">
        <v>176</v>
      </c>
      <c r="D74" s="3" t="s">
        <v>770</v>
      </c>
      <c r="E74" s="3"/>
    </row>
    <row r="75" ht="17.5" customHeight="1" spans="1:5">
      <c r="A75" s="3"/>
      <c r="B75" s="3">
        <v>5</v>
      </c>
      <c r="C75" s="3" t="s">
        <v>177</v>
      </c>
      <c r="D75" s="3"/>
      <c r="E75" s="3" t="s">
        <v>128</v>
      </c>
    </row>
    <row r="76" ht="17.5" customHeight="1" spans="1:5">
      <c r="A76" s="3"/>
      <c r="B76" s="3">
        <v>6</v>
      </c>
      <c r="C76" s="3" t="s">
        <v>179</v>
      </c>
      <c r="D76" s="3"/>
      <c r="E76" s="3" t="s">
        <v>128</v>
      </c>
    </row>
    <row r="77" ht="17.5" customHeight="1" spans="1:5">
      <c r="A77" s="3"/>
      <c r="B77" s="3">
        <v>7</v>
      </c>
      <c r="C77" s="3" t="s">
        <v>181</v>
      </c>
      <c r="D77" s="3"/>
      <c r="E77" s="3" t="s">
        <v>128</v>
      </c>
    </row>
    <row r="78" ht="17.5" customHeight="1" spans="1:5">
      <c r="A78" s="3"/>
      <c r="B78" s="3">
        <v>8</v>
      </c>
      <c r="C78" s="3" t="s">
        <v>183</v>
      </c>
      <c r="D78" s="3"/>
      <c r="E78" s="3" t="s">
        <v>128</v>
      </c>
    </row>
    <row r="79" ht="17.5" customHeight="1" spans="1:5">
      <c r="A79" s="3"/>
      <c r="B79" s="3">
        <v>9</v>
      </c>
      <c r="C79" s="3" t="s">
        <v>184</v>
      </c>
      <c r="D79" s="3"/>
      <c r="E79" s="3" t="s">
        <v>128</v>
      </c>
    </row>
    <row r="80" ht="17.5" customHeight="1" spans="1:5">
      <c r="A80" s="3"/>
      <c r="B80" s="3">
        <v>10</v>
      </c>
      <c r="C80" s="3" t="s">
        <v>186</v>
      </c>
      <c r="D80" s="3"/>
      <c r="E80" s="3" t="s">
        <v>128</v>
      </c>
    </row>
    <row r="81" ht="17.5" customHeight="1" spans="1:5">
      <c r="A81" s="3"/>
      <c r="B81" s="3">
        <v>11</v>
      </c>
      <c r="C81" s="3" t="s">
        <v>187</v>
      </c>
      <c r="D81" s="3"/>
      <c r="E81" s="3" t="s">
        <v>128</v>
      </c>
    </row>
    <row r="82" ht="17.5" customHeight="1" spans="1:5">
      <c r="A82" s="3"/>
      <c r="B82" s="3">
        <v>12</v>
      </c>
      <c r="C82" s="3" t="s">
        <v>189</v>
      </c>
      <c r="D82" s="3" t="s">
        <v>770</v>
      </c>
      <c r="E82" s="3"/>
    </row>
    <row r="83" ht="17.5" customHeight="1" spans="1:5">
      <c r="A83" s="3"/>
      <c r="B83" s="3">
        <v>13</v>
      </c>
      <c r="C83" s="3" t="s">
        <v>191</v>
      </c>
      <c r="D83" s="3" t="s">
        <v>770</v>
      </c>
      <c r="E83" s="3"/>
    </row>
    <row r="84" ht="17.5" customHeight="1" spans="1:5">
      <c r="A84" s="3"/>
      <c r="B84" s="3">
        <v>14</v>
      </c>
      <c r="C84" s="3" t="s">
        <v>192</v>
      </c>
      <c r="D84" s="3" t="s">
        <v>770</v>
      </c>
      <c r="E84" s="3"/>
    </row>
    <row r="85" ht="17.5" customHeight="1" spans="1:5">
      <c r="A85" s="3"/>
      <c r="B85" s="3">
        <v>15</v>
      </c>
      <c r="C85" s="3" t="s">
        <v>194</v>
      </c>
      <c r="D85" s="3" t="s">
        <v>770</v>
      </c>
      <c r="E85" s="3"/>
    </row>
    <row r="86" ht="17.5" customHeight="1" spans="1:5">
      <c r="A86" s="3"/>
      <c r="B86" s="3">
        <v>16</v>
      </c>
      <c r="C86" s="3" t="s">
        <v>196</v>
      </c>
      <c r="D86" s="3" t="s">
        <v>770</v>
      </c>
      <c r="E86" s="3"/>
    </row>
    <row r="87" ht="17.5" customHeight="1" spans="1:5">
      <c r="A87" s="3"/>
      <c r="B87" s="3">
        <v>17</v>
      </c>
      <c r="C87" s="3" t="s">
        <v>197</v>
      </c>
      <c r="D87" s="3" t="s">
        <v>770</v>
      </c>
      <c r="E87" s="3"/>
    </row>
    <row r="88" ht="17.5" customHeight="1" spans="1:5">
      <c r="A88" s="3"/>
      <c r="B88" s="3">
        <v>18</v>
      </c>
      <c r="C88" s="3" t="s">
        <v>198</v>
      </c>
      <c r="D88" s="3"/>
      <c r="E88" s="3" t="s">
        <v>771</v>
      </c>
    </row>
    <row r="89" ht="17.5" customHeight="1" spans="1:5">
      <c r="A89" s="3"/>
      <c r="B89" s="3">
        <v>19</v>
      </c>
      <c r="C89" s="3" t="s">
        <v>199</v>
      </c>
      <c r="D89" s="3" t="s">
        <v>770</v>
      </c>
      <c r="E89" s="3"/>
    </row>
    <row r="90" ht="17.5" customHeight="1" spans="1:5">
      <c r="A90" s="3"/>
      <c r="B90" s="3">
        <v>20</v>
      </c>
      <c r="C90" s="3" t="s">
        <v>200</v>
      </c>
      <c r="D90" s="3" t="s">
        <v>770</v>
      </c>
      <c r="E90" s="3"/>
    </row>
    <row r="91" ht="17.5" customHeight="1" spans="1:5">
      <c r="A91" s="3"/>
      <c r="B91" s="3">
        <v>21</v>
      </c>
      <c r="C91" s="3" t="s">
        <v>202</v>
      </c>
      <c r="D91" s="3" t="s">
        <v>770</v>
      </c>
      <c r="E91" s="3"/>
    </row>
    <row r="92" ht="17.5" customHeight="1" spans="1:5">
      <c r="A92" s="3"/>
      <c r="B92" s="3">
        <v>22</v>
      </c>
      <c r="C92" s="3" t="s">
        <v>203</v>
      </c>
      <c r="D92" s="3" t="s">
        <v>770</v>
      </c>
      <c r="E92" s="3"/>
    </row>
    <row r="93" ht="17.5" customHeight="1" spans="1:5">
      <c r="A93" s="3"/>
      <c r="B93" s="3">
        <v>23</v>
      </c>
      <c r="C93" s="3" t="s">
        <v>204</v>
      </c>
      <c r="D93" s="3" t="s">
        <v>770</v>
      </c>
      <c r="E93" s="3"/>
    </row>
    <row r="94" ht="17.5" customHeight="1" spans="1:5">
      <c r="A94" s="3"/>
      <c r="B94" s="3">
        <v>24</v>
      </c>
      <c r="C94" s="3" t="s">
        <v>205</v>
      </c>
      <c r="D94" s="3" t="s">
        <v>770</v>
      </c>
      <c r="E94" s="3"/>
    </row>
    <row r="95" ht="17.5" customHeight="1" spans="1:5">
      <c r="A95" s="3"/>
      <c r="B95" s="3">
        <v>25</v>
      </c>
      <c r="C95" s="3" t="s">
        <v>206</v>
      </c>
      <c r="D95" s="3" t="s">
        <v>770</v>
      </c>
      <c r="E95" s="3"/>
    </row>
    <row r="96" ht="17.5" customHeight="1" spans="1:5">
      <c r="A96" s="3"/>
      <c r="B96" s="3">
        <v>26</v>
      </c>
      <c r="C96" s="3" t="s">
        <v>68</v>
      </c>
      <c r="D96" s="3" t="s">
        <v>770</v>
      </c>
      <c r="E96" s="3"/>
    </row>
    <row r="97" ht="17.5" customHeight="1" spans="1:5">
      <c r="A97" s="3"/>
      <c r="B97" s="3">
        <v>27</v>
      </c>
      <c r="C97" s="3" t="s">
        <v>207</v>
      </c>
      <c r="D97" s="3" t="s">
        <v>770</v>
      </c>
      <c r="E97" s="3"/>
    </row>
    <row r="98" ht="17.5" customHeight="1" spans="1:5">
      <c r="A98" s="3"/>
      <c r="B98" s="3">
        <v>28</v>
      </c>
      <c r="C98" s="3" t="s">
        <v>208</v>
      </c>
      <c r="D98" s="3" t="s">
        <v>770</v>
      </c>
      <c r="E98" s="3"/>
    </row>
    <row r="99" ht="17.5" customHeight="1" spans="1:5">
      <c r="A99" s="3"/>
      <c r="B99" s="3">
        <v>29</v>
      </c>
      <c r="C99" s="3" t="s">
        <v>209</v>
      </c>
      <c r="D99" s="3" t="s">
        <v>770</v>
      </c>
      <c r="E99" s="3"/>
    </row>
    <row r="100" ht="17.5" customHeight="1" spans="1:5">
      <c r="A100" s="3"/>
      <c r="B100" s="3">
        <v>30</v>
      </c>
      <c r="C100" s="3" t="s">
        <v>210</v>
      </c>
      <c r="D100" s="3" t="s">
        <v>770</v>
      </c>
      <c r="E100" s="3"/>
    </row>
    <row r="101" ht="17.5" customHeight="1" spans="1:5">
      <c r="A101" s="3"/>
      <c r="B101" s="3">
        <v>31</v>
      </c>
      <c r="C101" s="3" t="s">
        <v>211</v>
      </c>
      <c r="D101" s="3" t="s">
        <v>770</v>
      </c>
      <c r="E101" s="3"/>
    </row>
    <row r="102" ht="17.5" customHeight="1" spans="1:5">
      <c r="A102" s="3"/>
      <c r="B102" s="3">
        <v>32</v>
      </c>
      <c r="C102" s="3" t="s">
        <v>212</v>
      </c>
      <c r="D102" s="3" t="s">
        <v>770</v>
      </c>
      <c r="E102" s="3"/>
    </row>
    <row r="103" ht="17.5" customHeight="1" spans="1:5">
      <c r="A103" s="3"/>
      <c r="B103" s="3">
        <v>33</v>
      </c>
      <c r="C103" s="3" t="s">
        <v>213</v>
      </c>
      <c r="D103" s="3" t="s">
        <v>770</v>
      </c>
      <c r="E103" s="3"/>
    </row>
    <row r="104" ht="17.5" customHeight="1" spans="1:5">
      <c r="A104" s="3"/>
      <c r="B104" s="3">
        <v>34</v>
      </c>
      <c r="C104" s="3" t="s">
        <v>214</v>
      </c>
      <c r="D104" s="3" t="s">
        <v>770</v>
      </c>
      <c r="E104" s="3"/>
    </row>
    <row r="105" ht="17.5" customHeight="1" spans="1:5">
      <c r="A105" s="3"/>
      <c r="B105" s="3">
        <v>35</v>
      </c>
      <c r="C105" s="3" t="s">
        <v>215</v>
      </c>
      <c r="D105" s="3" t="s">
        <v>770</v>
      </c>
      <c r="E105" s="3"/>
    </row>
    <row r="106" ht="17.5" customHeight="1" spans="1:5">
      <c r="A106" s="3"/>
      <c r="B106" s="3">
        <v>36</v>
      </c>
      <c r="C106" s="3" t="s">
        <v>216</v>
      </c>
      <c r="D106" s="3" t="s">
        <v>770</v>
      </c>
      <c r="E106" s="3"/>
    </row>
    <row r="107" ht="17.5" customHeight="1" spans="1:5">
      <c r="A107" s="3"/>
      <c r="B107" s="3">
        <v>37</v>
      </c>
      <c r="C107" s="3" t="s">
        <v>217</v>
      </c>
      <c r="D107" s="3" t="s">
        <v>770</v>
      </c>
      <c r="E107" s="3"/>
    </row>
    <row r="108" ht="17.5" customHeight="1" spans="1:5">
      <c r="A108" s="3"/>
      <c r="B108" s="3">
        <v>38</v>
      </c>
      <c r="C108" s="3" t="s">
        <v>218</v>
      </c>
      <c r="D108" s="3" t="s">
        <v>770</v>
      </c>
      <c r="E108" s="3"/>
    </row>
    <row r="109" ht="17.5" customHeight="1" spans="1:5">
      <c r="A109" s="3"/>
      <c r="B109" s="3">
        <v>39</v>
      </c>
      <c r="C109" s="3" t="s">
        <v>219</v>
      </c>
      <c r="D109" s="3" t="s">
        <v>770</v>
      </c>
      <c r="E109" s="3"/>
    </row>
    <row r="110" ht="17.5" customHeight="1" spans="1:5">
      <c r="A110" s="3"/>
      <c r="B110" s="3">
        <v>40</v>
      </c>
      <c r="C110" s="3" t="s">
        <v>75</v>
      </c>
      <c r="D110" s="3" t="s">
        <v>770</v>
      </c>
      <c r="E110" s="3"/>
    </row>
    <row r="111" ht="17.5" customHeight="1" spans="1:5">
      <c r="A111" s="3"/>
      <c r="B111" s="3">
        <v>41</v>
      </c>
      <c r="C111" s="3" t="s">
        <v>220</v>
      </c>
      <c r="D111" s="3" t="s">
        <v>770</v>
      </c>
      <c r="E111" s="3"/>
    </row>
    <row r="112" ht="17.5" customHeight="1" spans="1:5">
      <c r="A112" s="3" t="s">
        <v>5</v>
      </c>
      <c r="B112" s="3">
        <v>1</v>
      </c>
      <c r="C112" s="3" t="s">
        <v>221</v>
      </c>
      <c r="D112" s="3" t="s">
        <v>770</v>
      </c>
      <c r="E112" s="3"/>
    </row>
    <row r="113" ht="17.5" customHeight="1" spans="1:5">
      <c r="A113" s="3"/>
      <c r="B113" s="3">
        <v>2</v>
      </c>
      <c r="C113" s="3" t="s">
        <v>222</v>
      </c>
      <c r="D113" s="3" t="s">
        <v>770</v>
      </c>
      <c r="E113" s="3"/>
    </row>
    <row r="114" ht="17.5" customHeight="1" spans="1:5">
      <c r="A114" s="3"/>
      <c r="B114" s="3">
        <v>3</v>
      </c>
      <c r="C114" s="3" t="s">
        <v>223</v>
      </c>
      <c r="D114" s="3" t="s">
        <v>770</v>
      </c>
      <c r="E114" s="3"/>
    </row>
    <row r="115" ht="17.5" customHeight="1" spans="1:5">
      <c r="A115" s="3"/>
      <c r="B115" s="3">
        <v>4</v>
      </c>
      <c r="C115" s="3" t="s">
        <v>224</v>
      </c>
      <c r="D115" s="3" t="s">
        <v>770</v>
      </c>
      <c r="E115" s="3"/>
    </row>
    <row r="116" ht="17.5" customHeight="1" spans="1:5">
      <c r="A116" s="3"/>
      <c r="B116" s="3">
        <v>5</v>
      </c>
      <c r="C116" s="3" t="s">
        <v>225</v>
      </c>
      <c r="D116" s="3" t="s">
        <v>770</v>
      </c>
      <c r="E116" s="3"/>
    </row>
    <row r="117" ht="17.5" customHeight="1" spans="1:5">
      <c r="A117" s="3"/>
      <c r="B117" s="3">
        <v>6</v>
      </c>
      <c r="C117" s="3" t="s">
        <v>226</v>
      </c>
      <c r="D117" s="3" t="s">
        <v>770</v>
      </c>
      <c r="E117" s="3"/>
    </row>
    <row r="118" ht="17.5" customHeight="1" spans="1:5">
      <c r="A118" s="3"/>
      <c r="B118" s="3">
        <v>7</v>
      </c>
      <c r="C118" s="3" t="s">
        <v>227</v>
      </c>
      <c r="D118" s="3" t="s">
        <v>770</v>
      </c>
      <c r="E118" s="3"/>
    </row>
    <row r="119" ht="17.5" customHeight="1" spans="1:5">
      <c r="A119" s="3"/>
      <c r="B119" s="3">
        <v>8</v>
      </c>
      <c r="C119" s="3" t="s">
        <v>228</v>
      </c>
      <c r="D119" s="3" t="s">
        <v>770</v>
      </c>
      <c r="E119" s="3"/>
    </row>
    <row r="120" ht="17.5" customHeight="1" spans="1:5">
      <c r="A120" s="3"/>
      <c r="B120" s="3">
        <v>9</v>
      </c>
      <c r="C120" s="3" t="s">
        <v>229</v>
      </c>
      <c r="D120" s="3" t="s">
        <v>770</v>
      </c>
      <c r="E120" s="3"/>
    </row>
    <row r="121" ht="17.5" customHeight="1" spans="1:5">
      <c r="A121" s="3"/>
      <c r="B121" s="3">
        <v>10</v>
      </c>
      <c r="C121" s="3" t="s">
        <v>230</v>
      </c>
      <c r="D121" s="3" t="s">
        <v>770</v>
      </c>
      <c r="E121" s="3"/>
    </row>
    <row r="122" ht="17.5" customHeight="1" spans="1:5">
      <c r="A122" s="3"/>
      <c r="B122" s="3">
        <v>11</v>
      </c>
      <c r="C122" s="3" t="s">
        <v>231</v>
      </c>
      <c r="D122" s="3" t="s">
        <v>770</v>
      </c>
      <c r="E122" s="3"/>
    </row>
    <row r="123" ht="17.5" customHeight="1" spans="1:5">
      <c r="A123" s="3"/>
      <c r="B123" s="3">
        <v>12</v>
      </c>
      <c r="C123" s="3" t="s">
        <v>232</v>
      </c>
      <c r="D123" s="3" t="s">
        <v>770</v>
      </c>
      <c r="E123" s="3"/>
    </row>
    <row r="124" ht="17.5" customHeight="1" spans="1:5">
      <c r="A124" s="3"/>
      <c r="B124" s="3">
        <v>13</v>
      </c>
      <c r="C124" s="3" t="s">
        <v>233</v>
      </c>
      <c r="D124" s="3" t="s">
        <v>770</v>
      </c>
      <c r="E124" s="3"/>
    </row>
    <row r="125" ht="17.5" customHeight="1" spans="1:5">
      <c r="A125" s="3"/>
      <c r="B125" s="3">
        <v>14</v>
      </c>
      <c r="C125" s="3" t="s">
        <v>234</v>
      </c>
      <c r="D125" s="3" t="s">
        <v>770</v>
      </c>
      <c r="E125" s="3"/>
    </row>
    <row r="126" ht="17.5" customHeight="1" spans="1:5">
      <c r="A126" s="3"/>
      <c r="B126" s="3">
        <v>15</v>
      </c>
      <c r="C126" s="3" t="s">
        <v>235</v>
      </c>
      <c r="D126" s="3" t="s">
        <v>770</v>
      </c>
      <c r="E126" s="3"/>
    </row>
    <row r="127" ht="17.5" customHeight="1" spans="1:5">
      <c r="A127" s="3"/>
      <c r="B127" s="3">
        <v>16</v>
      </c>
      <c r="C127" s="3" t="s">
        <v>236</v>
      </c>
      <c r="D127" s="3" t="s">
        <v>770</v>
      </c>
      <c r="E127" s="3"/>
    </row>
    <row r="128" ht="17.5" customHeight="1" spans="1:5">
      <c r="A128" s="3"/>
      <c r="B128" s="3">
        <v>17</v>
      </c>
      <c r="C128" s="3" t="s">
        <v>237</v>
      </c>
      <c r="D128" s="3" t="s">
        <v>770</v>
      </c>
      <c r="E128" s="3"/>
    </row>
    <row r="129" ht="17.5" customHeight="1" spans="1:5">
      <c r="A129" s="3"/>
      <c r="B129" s="3">
        <v>18</v>
      </c>
      <c r="C129" s="3" t="s">
        <v>238</v>
      </c>
      <c r="D129" s="3" t="s">
        <v>770</v>
      </c>
      <c r="E129" s="3"/>
    </row>
    <row r="130" ht="17.5" customHeight="1" spans="1:5">
      <c r="A130" s="3"/>
      <c r="B130" s="3">
        <v>19</v>
      </c>
      <c r="C130" s="3" t="s">
        <v>239</v>
      </c>
      <c r="D130" s="3" t="s">
        <v>770</v>
      </c>
      <c r="E130" s="3"/>
    </row>
    <row r="131" ht="17.5" customHeight="1" spans="1:5">
      <c r="A131" s="3"/>
      <c r="B131" s="3">
        <v>20</v>
      </c>
      <c r="C131" s="3" t="s">
        <v>240</v>
      </c>
      <c r="D131" s="3" t="s">
        <v>770</v>
      </c>
      <c r="E131" s="3"/>
    </row>
    <row r="132" ht="17.5" customHeight="1" spans="1:5">
      <c r="A132" s="3"/>
      <c r="B132" s="3">
        <v>21</v>
      </c>
      <c r="C132" s="3" t="s">
        <v>241</v>
      </c>
      <c r="D132" s="3" t="s">
        <v>770</v>
      </c>
      <c r="E132" s="3"/>
    </row>
    <row r="133" ht="17.5" customHeight="1" spans="1:5">
      <c r="A133" s="3"/>
      <c r="B133" s="3">
        <v>22</v>
      </c>
      <c r="C133" s="3" t="s">
        <v>242</v>
      </c>
      <c r="D133" s="3" t="s">
        <v>770</v>
      </c>
      <c r="E133" s="3"/>
    </row>
    <row r="134" ht="17.5" customHeight="1" spans="1:5">
      <c r="A134" s="3"/>
      <c r="B134" s="3">
        <v>23</v>
      </c>
      <c r="C134" s="3" t="s">
        <v>243</v>
      </c>
      <c r="D134" s="3" t="s">
        <v>770</v>
      </c>
      <c r="E134" s="3"/>
    </row>
    <row r="135" ht="17.5" customHeight="1" spans="1:5">
      <c r="A135" s="3"/>
      <c r="B135" s="3">
        <v>24</v>
      </c>
      <c r="C135" s="3" t="s">
        <v>244</v>
      </c>
      <c r="D135" s="3" t="s">
        <v>770</v>
      </c>
      <c r="E135" s="3"/>
    </row>
    <row r="136" ht="17.5" customHeight="1" spans="1:5">
      <c r="A136" s="3"/>
      <c r="B136" s="3">
        <v>25</v>
      </c>
      <c r="C136" s="3" t="s">
        <v>245</v>
      </c>
      <c r="D136" s="3" t="s">
        <v>770</v>
      </c>
      <c r="E136" s="3"/>
    </row>
    <row r="137" ht="17.5" customHeight="1" spans="1:5">
      <c r="A137" s="3"/>
      <c r="B137" s="3">
        <v>26</v>
      </c>
      <c r="C137" s="3" t="s">
        <v>246</v>
      </c>
      <c r="D137" s="3" t="s">
        <v>770</v>
      </c>
      <c r="E137" s="3"/>
    </row>
    <row r="138" ht="17.5" customHeight="1" spans="1:5">
      <c r="A138" s="3"/>
      <c r="B138" s="3">
        <v>27</v>
      </c>
      <c r="C138" s="3" t="s">
        <v>247</v>
      </c>
      <c r="D138" s="3" t="s">
        <v>770</v>
      </c>
      <c r="E138" s="3"/>
    </row>
    <row r="139" ht="17.5" customHeight="1" spans="1:5">
      <c r="A139" s="3"/>
      <c r="B139" s="3">
        <v>28</v>
      </c>
      <c r="C139" s="3" t="s">
        <v>248</v>
      </c>
      <c r="D139" s="3" t="s">
        <v>770</v>
      </c>
      <c r="E139" s="3"/>
    </row>
    <row r="140" ht="17.5" customHeight="1" spans="1:5">
      <c r="A140" s="3"/>
      <c r="B140" s="3">
        <v>29</v>
      </c>
      <c r="C140" s="3" t="s">
        <v>249</v>
      </c>
      <c r="D140" s="3" t="s">
        <v>770</v>
      </c>
      <c r="E140" s="3"/>
    </row>
    <row r="141" ht="17.5" customHeight="1" spans="1:5">
      <c r="A141" s="3"/>
      <c r="B141" s="3">
        <v>30</v>
      </c>
      <c r="C141" s="3" t="s">
        <v>250</v>
      </c>
      <c r="D141" s="3" t="s">
        <v>770</v>
      </c>
      <c r="E141" s="3"/>
    </row>
    <row r="142" ht="17.5" customHeight="1" spans="1:5">
      <c r="A142" s="3"/>
      <c r="B142" s="3">
        <v>31</v>
      </c>
      <c r="C142" s="3" t="s">
        <v>251</v>
      </c>
      <c r="D142" s="3" t="s">
        <v>770</v>
      </c>
      <c r="E142" s="3"/>
    </row>
    <row r="143" ht="17.5" customHeight="1" spans="1:5">
      <c r="A143" s="3" t="s">
        <v>6</v>
      </c>
      <c r="B143" s="3">
        <v>1</v>
      </c>
      <c r="C143" s="4" t="s">
        <v>261</v>
      </c>
      <c r="D143" s="3" t="s">
        <v>770</v>
      </c>
      <c r="E143" s="3"/>
    </row>
    <row r="144" ht="17.5" customHeight="1" spans="1:5">
      <c r="A144" s="3"/>
      <c r="B144" s="3">
        <v>2</v>
      </c>
      <c r="C144" s="4" t="s">
        <v>262</v>
      </c>
      <c r="D144" s="3" t="s">
        <v>770</v>
      </c>
      <c r="E144" s="3"/>
    </row>
    <row r="145" ht="17.5" customHeight="1" spans="1:5">
      <c r="A145" s="3"/>
      <c r="B145" s="3">
        <v>3</v>
      </c>
      <c r="C145" s="4" t="s">
        <v>263</v>
      </c>
      <c r="D145" s="3" t="s">
        <v>770</v>
      </c>
      <c r="E145" s="3"/>
    </row>
    <row r="146" ht="17.5" customHeight="1" spans="1:5">
      <c r="A146" s="3"/>
      <c r="B146" s="3">
        <v>4</v>
      </c>
      <c r="C146" s="4" t="s">
        <v>264</v>
      </c>
      <c r="D146" s="3" t="s">
        <v>770</v>
      </c>
      <c r="E146" s="3"/>
    </row>
    <row r="147" ht="17.5" customHeight="1" spans="1:5">
      <c r="A147" s="3"/>
      <c r="B147" s="3">
        <v>5</v>
      </c>
      <c r="C147" s="4" t="s">
        <v>265</v>
      </c>
      <c r="D147" s="3" t="s">
        <v>770</v>
      </c>
      <c r="E147" s="3"/>
    </row>
    <row r="148" ht="17.5" customHeight="1" spans="1:5">
      <c r="A148" s="3"/>
      <c r="B148" s="3">
        <v>6</v>
      </c>
      <c r="C148" s="4" t="s">
        <v>266</v>
      </c>
      <c r="D148" s="3" t="s">
        <v>770</v>
      </c>
      <c r="E148" s="3"/>
    </row>
    <row r="149" ht="17.5" customHeight="1" spans="1:5">
      <c r="A149" s="3"/>
      <c r="B149" s="3">
        <v>7</v>
      </c>
      <c r="C149" s="4" t="s">
        <v>267</v>
      </c>
      <c r="D149" s="3" t="s">
        <v>770</v>
      </c>
      <c r="E149" s="3"/>
    </row>
    <row r="150" ht="17.5" customHeight="1" spans="1:5">
      <c r="A150" s="3"/>
      <c r="B150" s="3">
        <v>8</v>
      </c>
      <c r="C150" s="4" t="s">
        <v>268</v>
      </c>
      <c r="D150" s="3" t="s">
        <v>770</v>
      </c>
      <c r="E150" s="3"/>
    </row>
    <row r="151" ht="17.5" customHeight="1" spans="1:5">
      <c r="A151" s="3"/>
      <c r="B151" s="3">
        <v>9</v>
      </c>
      <c r="C151" s="4" t="s">
        <v>269</v>
      </c>
      <c r="D151" s="3" t="s">
        <v>770</v>
      </c>
      <c r="E151" s="3"/>
    </row>
    <row r="152" ht="17.5" customHeight="1" spans="1:5">
      <c r="A152" s="3"/>
      <c r="B152" s="3">
        <v>10</v>
      </c>
      <c r="C152" s="4" t="s">
        <v>270</v>
      </c>
      <c r="D152" s="3" t="s">
        <v>770</v>
      </c>
      <c r="E152" s="3"/>
    </row>
    <row r="153" ht="17.5" customHeight="1" spans="1:5">
      <c r="A153" s="3"/>
      <c r="B153" s="3">
        <v>11</v>
      </c>
      <c r="C153" s="4" t="s">
        <v>271</v>
      </c>
      <c r="D153" s="3" t="s">
        <v>770</v>
      </c>
      <c r="E153" s="3"/>
    </row>
    <row r="154" ht="17.5" customHeight="1" spans="1:5">
      <c r="A154" s="3"/>
      <c r="B154" s="3">
        <v>12</v>
      </c>
      <c r="C154" s="4" t="s">
        <v>272</v>
      </c>
      <c r="D154" s="3" t="s">
        <v>770</v>
      </c>
      <c r="E154" s="3"/>
    </row>
    <row r="155" ht="17.5" customHeight="1" spans="1:5">
      <c r="A155" s="3"/>
      <c r="B155" s="3">
        <v>13</v>
      </c>
      <c r="C155" s="4" t="s">
        <v>273</v>
      </c>
      <c r="D155" s="3" t="s">
        <v>770</v>
      </c>
      <c r="E155" s="3"/>
    </row>
    <row r="156" ht="17.5" customHeight="1" spans="1:5">
      <c r="A156" s="3"/>
      <c r="B156" s="3">
        <v>14</v>
      </c>
      <c r="C156" s="4" t="s">
        <v>274</v>
      </c>
      <c r="D156" s="3" t="s">
        <v>770</v>
      </c>
      <c r="E156" s="3"/>
    </row>
    <row r="157" ht="17.5" customHeight="1" spans="1:5">
      <c r="A157" s="3"/>
      <c r="B157" s="3">
        <v>15</v>
      </c>
      <c r="C157" s="4" t="s">
        <v>275</v>
      </c>
      <c r="D157" s="3" t="s">
        <v>770</v>
      </c>
      <c r="E157" s="3"/>
    </row>
    <row r="158" ht="17.5" customHeight="1" spans="1:5">
      <c r="A158" s="3"/>
      <c r="B158" s="3">
        <v>16</v>
      </c>
      <c r="C158" s="4" t="s">
        <v>276</v>
      </c>
      <c r="D158" s="3" t="s">
        <v>770</v>
      </c>
      <c r="E158" s="3"/>
    </row>
    <row r="159" ht="17.5" customHeight="1" spans="1:5">
      <c r="A159" s="3"/>
      <c r="B159" s="3">
        <v>17</v>
      </c>
      <c r="C159" s="4" t="s">
        <v>277</v>
      </c>
      <c r="D159" s="3" t="s">
        <v>770</v>
      </c>
      <c r="E159" s="3"/>
    </row>
    <row r="160" ht="17.5" customHeight="1" spans="1:5">
      <c r="A160" s="3"/>
      <c r="B160" s="3">
        <v>18</v>
      </c>
      <c r="C160" s="4" t="s">
        <v>278</v>
      </c>
      <c r="D160" s="3" t="s">
        <v>770</v>
      </c>
      <c r="E160" s="3"/>
    </row>
    <row r="161" ht="17.5" customHeight="1" spans="1:5">
      <c r="A161" s="3"/>
      <c r="B161" s="3">
        <v>19</v>
      </c>
      <c r="C161" s="4" t="s">
        <v>279</v>
      </c>
      <c r="D161" s="3" t="s">
        <v>770</v>
      </c>
      <c r="E161" s="3"/>
    </row>
    <row r="162" ht="17.5" customHeight="1" spans="1:5">
      <c r="A162" s="3"/>
      <c r="B162" s="3">
        <v>20</v>
      </c>
      <c r="C162" s="4" t="s">
        <v>280</v>
      </c>
      <c r="D162" s="3" t="s">
        <v>770</v>
      </c>
      <c r="E162" s="3"/>
    </row>
    <row r="163" ht="17.5" customHeight="1" spans="1:5">
      <c r="A163" s="3"/>
      <c r="B163" s="3">
        <v>21</v>
      </c>
      <c r="C163" s="4" t="s">
        <v>281</v>
      </c>
      <c r="D163" s="3" t="s">
        <v>770</v>
      </c>
      <c r="E163" s="3"/>
    </row>
    <row r="164" ht="17.5" customHeight="1" spans="1:5">
      <c r="A164" s="3"/>
      <c r="B164" s="3">
        <v>22</v>
      </c>
      <c r="C164" s="4" t="s">
        <v>282</v>
      </c>
      <c r="D164" s="3" t="s">
        <v>770</v>
      </c>
      <c r="E164" s="3"/>
    </row>
    <row r="165" ht="17.5" customHeight="1" spans="1:5">
      <c r="A165" s="3"/>
      <c r="B165" s="3">
        <v>23</v>
      </c>
      <c r="C165" s="4" t="s">
        <v>283</v>
      </c>
      <c r="D165" s="3" t="s">
        <v>770</v>
      </c>
      <c r="E165" s="3"/>
    </row>
    <row r="166" ht="17.5" customHeight="1" spans="1:5">
      <c r="A166" s="3"/>
      <c r="B166" s="3">
        <v>24</v>
      </c>
      <c r="C166" s="4" t="s">
        <v>284</v>
      </c>
      <c r="D166" s="3" t="s">
        <v>770</v>
      </c>
      <c r="E166" s="3"/>
    </row>
    <row r="167" ht="17.5" customHeight="1" spans="1:5">
      <c r="A167" s="3"/>
      <c r="B167" s="3">
        <v>25</v>
      </c>
      <c r="C167" s="4" t="s">
        <v>285</v>
      </c>
      <c r="D167" s="3" t="s">
        <v>770</v>
      </c>
      <c r="E167" s="3"/>
    </row>
    <row r="168" ht="17.5" customHeight="1" spans="1:5">
      <c r="A168" s="3"/>
      <c r="B168" s="3">
        <v>26</v>
      </c>
      <c r="C168" s="4" t="s">
        <v>286</v>
      </c>
      <c r="D168" s="3" t="s">
        <v>770</v>
      </c>
      <c r="E168" s="3"/>
    </row>
    <row r="169" ht="17.5" customHeight="1" spans="1:5">
      <c r="A169" s="3"/>
      <c r="B169" s="3">
        <v>27</v>
      </c>
      <c r="C169" s="4" t="s">
        <v>287</v>
      </c>
      <c r="D169" s="3" t="s">
        <v>770</v>
      </c>
      <c r="E169" s="3"/>
    </row>
    <row r="170" ht="17.5" customHeight="1" spans="1:5">
      <c r="A170" s="3"/>
      <c r="B170" s="3">
        <v>28</v>
      </c>
      <c r="C170" s="4" t="s">
        <v>288</v>
      </c>
      <c r="D170" s="3" t="s">
        <v>770</v>
      </c>
      <c r="E170" s="3"/>
    </row>
    <row r="171" ht="17.5" customHeight="1" spans="1:5">
      <c r="A171" s="3"/>
      <c r="B171" s="3">
        <v>29</v>
      </c>
      <c r="C171" s="4" t="s">
        <v>289</v>
      </c>
      <c r="D171" s="3" t="s">
        <v>770</v>
      </c>
      <c r="E171" s="3"/>
    </row>
    <row r="172" ht="17.5" customHeight="1" spans="1:5">
      <c r="A172" s="3"/>
      <c r="B172" s="3">
        <v>30</v>
      </c>
      <c r="C172" s="4" t="s">
        <v>290</v>
      </c>
      <c r="D172" s="3" t="s">
        <v>770</v>
      </c>
      <c r="E172" s="3"/>
    </row>
    <row r="173" ht="17.5" customHeight="1" spans="1:5">
      <c r="A173" s="3"/>
      <c r="B173" s="3">
        <v>31</v>
      </c>
      <c r="C173" s="4" t="s">
        <v>291</v>
      </c>
      <c r="D173" s="3" t="s">
        <v>770</v>
      </c>
      <c r="E173" s="3"/>
    </row>
    <row r="174" ht="17.5" customHeight="1" spans="1:5">
      <c r="A174" s="3"/>
      <c r="B174" s="3">
        <v>32</v>
      </c>
      <c r="C174" s="4" t="s">
        <v>292</v>
      </c>
      <c r="D174" s="3" t="s">
        <v>770</v>
      </c>
      <c r="E174" s="3"/>
    </row>
    <row r="175" ht="17.5" customHeight="1" spans="1:5">
      <c r="A175" s="3"/>
      <c r="B175" s="3">
        <v>33</v>
      </c>
      <c r="C175" s="4" t="s">
        <v>293</v>
      </c>
      <c r="D175" s="3" t="s">
        <v>770</v>
      </c>
      <c r="E175" s="3"/>
    </row>
    <row r="176" ht="17.5" customHeight="1" spans="1:5">
      <c r="A176" s="3"/>
      <c r="B176" s="3">
        <v>34</v>
      </c>
      <c r="C176" s="4" t="s">
        <v>294</v>
      </c>
      <c r="D176" s="3" t="s">
        <v>770</v>
      </c>
      <c r="E176" s="3"/>
    </row>
    <row r="177" ht="17.5" customHeight="1" spans="1:5">
      <c r="A177" s="3"/>
      <c r="B177" s="3">
        <v>35</v>
      </c>
      <c r="C177" s="4" t="s">
        <v>295</v>
      </c>
      <c r="D177" s="3" t="s">
        <v>770</v>
      </c>
      <c r="E177" s="3"/>
    </row>
    <row r="178" ht="17.5" customHeight="1" spans="1:5">
      <c r="A178" s="3"/>
      <c r="B178" s="3">
        <v>36</v>
      </c>
      <c r="C178" s="4" t="s">
        <v>296</v>
      </c>
      <c r="D178" s="3" t="s">
        <v>770</v>
      </c>
      <c r="E178" s="3"/>
    </row>
    <row r="179" ht="17.5" customHeight="1" spans="1:5">
      <c r="A179" s="3"/>
      <c r="B179" s="3">
        <v>37</v>
      </c>
      <c r="C179" s="4" t="s">
        <v>297</v>
      </c>
      <c r="D179" s="3" t="s">
        <v>770</v>
      </c>
      <c r="E179" s="3"/>
    </row>
    <row r="180" ht="17.5" customHeight="1" spans="1:5">
      <c r="A180" s="3"/>
      <c r="B180" s="3">
        <v>38</v>
      </c>
      <c r="C180" s="4" t="s">
        <v>298</v>
      </c>
      <c r="D180" s="3" t="s">
        <v>770</v>
      </c>
      <c r="E180" s="3"/>
    </row>
    <row r="181" ht="17.5" customHeight="1" spans="1:5">
      <c r="A181" s="3"/>
      <c r="B181" s="3">
        <v>39</v>
      </c>
      <c r="C181" s="4" t="s">
        <v>299</v>
      </c>
      <c r="D181" s="3" t="s">
        <v>770</v>
      </c>
      <c r="E181" s="3"/>
    </row>
    <row r="182" ht="17.5" customHeight="1" spans="1:5">
      <c r="A182" s="3"/>
      <c r="B182" s="3">
        <v>40</v>
      </c>
      <c r="C182" s="4" t="s">
        <v>300</v>
      </c>
      <c r="D182" s="3" t="s">
        <v>770</v>
      </c>
      <c r="E182" s="3"/>
    </row>
    <row r="183" ht="17.5" customHeight="1" spans="1:5">
      <c r="A183" s="3"/>
      <c r="B183" s="3">
        <v>41</v>
      </c>
      <c r="C183" s="4" t="s">
        <v>301</v>
      </c>
      <c r="D183" s="3" t="s">
        <v>770</v>
      </c>
      <c r="E183" s="3"/>
    </row>
    <row r="184" ht="17.5" customHeight="1" spans="1:5">
      <c r="A184" s="3"/>
      <c r="B184" s="3">
        <v>42</v>
      </c>
      <c r="C184" s="3" t="s">
        <v>302</v>
      </c>
      <c r="D184" s="3" t="s">
        <v>770</v>
      </c>
      <c r="E184" s="3"/>
    </row>
    <row r="185" ht="17.5" customHeight="1" spans="1:5">
      <c r="A185" s="3"/>
      <c r="B185" s="3">
        <v>43</v>
      </c>
      <c r="C185" s="4" t="s">
        <v>303</v>
      </c>
      <c r="D185" s="3" t="s">
        <v>770</v>
      </c>
      <c r="E185" s="3"/>
    </row>
    <row r="186" ht="17.5" customHeight="1" spans="1:5">
      <c r="A186" s="3"/>
      <c r="B186" s="3">
        <v>44</v>
      </c>
      <c r="C186" s="4" t="s">
        <v>304</v>
      </c>
      <c r="D186" s="3" t="s">
        <v>770</v>
      </c>
      <c r="E186" s="3"/>
    </row>
    <row r="187" ht="17.5" customHeight="1" spans="1:5">
      <c r="A187" s="3"/>
      <c r="B187" s="3">
        <v>45</v>
      </c>
      <c r="C187" s="4" t="s">
        <v>305</v>
      </c>
      <c r="D187" s="3" t="s">
        <v>770</v>
      </c>
      <c r="E187" s="3"/>
    </row>
    <row r="188" ht="17.5" customHeight="1" spans="1:5">
      <c r="A188" s="3" t="s">
        <v>7</v>
      </c>
      <c r="B188" s="3">
        <v>1</v>
      </c>
      <c r="C188" s="4" t="s">
        <v>306</v>
      </c>
      <c r="D188" s="3" t="s">
        <v>770</v>
      </c>
      <c r="E188" s="3"/>
    </row>
    <row r="189" ht="17.5" customHeight="1" spans="1:5">
      <c r="A189" s="3"/>
      <c r="B189" s="3">
        <v>2</v>
      </c>
      <c r="C189" s="4" t="s">
        <v>307</v>
      </c>
      <c r="D189" s="3" t="s">
        <v>770</v>
      </c>
      <c r="E189" s="3"/>
    </row>
    <row r="190" ht="17.5" customHeight="1" spans="1:5">
      <c r="A190" s="3"/>
      <c r="B190" s="3">
        <v>3</v>
      </c>
      <c r="C190" s="4" t="s">
        <v>308</v>
      </c>
      <c r="D190" s="3" t="s">
        <v>770</v>
      </c>
      <c r="E190" s="3"/>
    </row>
    <row r="191" ht="17.5" customHeight="1" spans="1:5">
      <c r="A191" s="3"/>
      <c r="B191" s="3">
        <v>4</v>
      </c>
      <c r="C191" s="4" t="s">
        <v>309</v>
      </c>
      <c r="D191" s="3" t="s">
        <v>770</v>
      </c>
      <c r="E191" s="3"/>
    </row>
    <row r="192" ht="17.5" customHeight="1" spans="1:5">
      <c r="A192" s="3"/>
      <c r="B192" s="3">
        <v>5</v>
      </c>
      <c r="C192" s="4" t="s">
        <v>310</v>
      </c>
      <c r="D192" s="3" t="s">
        <v>770</v>
      </c>
      <c r="E192" s="3"/>
    </row>
    <row r="193" ht="17.5" customHeight="1" spans="1:5">
      <c r="A193" s="3"/>
      <c r="B193" s="3">
        <v>6</v>
      </c>
      <c r="C193" s="4" t="s">
        <v>311</v>
      </c>
      <c r="D193" s="3" t="s">
        <v>770</v>
      </c>
      <c r="E193" s="3"/>
    </row>
    <row r="194" ht="17.5" customHeight="1" spans="1:5">
      <c r="A194" s="3"/>
      <c r="B194" s="3">
        <v>7</v>
      </c>
      <c r="C194" s="4" t="s">
        <v>312</v>
      </c>
      <c r="D194" s="3" t="s">
        <v>770</v>
      </c>
      <c r="E194" s="3"/>
    </row>
    <row r="195" ht="17.5" customHeight="1" spans="1:5">
      <c r="A195" s="3"/>
      <c r="B195" s="3">
        <v>8</v>
      </c>
      <c r="C195" s="4" t="s">
        <v>313</v>
      </c>
      <c r="D195" s="3" t="s">
        <v>770</v>
      </c>
      <c r="E195" s="3"/>
    </row>
    <row r="196" ht="17.5" customHeight="1" spans="1:5">
      <c r="A196" s="3"/>
      <c r="B196" s="3">
        <v>9</v>
      </c>
      <c r="C196" s="4" t="s">
        <v>44</v>
      </c>
      <c r="D196" s="3" t="s">
        <v>770</v>
      </c>
      <c r="E196" s="3"/>
    </row>
    <row r="197" ht="17.5" customHeight="1" spans="1:5">
      <c r="A197" s="3"/>
      <c r="B197" s="3">
        <v>10</v>
      </c>
      <c r="C197" s="4" t="s">
        <v>314</v>
      </c>
      <c r="D197" s="3" t="s">
        <v>770</v>
      </c>
      <c r="E197" s="3"/>
    </row>
    <row r="198" ht="17.5" customHeight="1" spans="1:5">
      <c r="A198" s="3"/>
      <c r="B198" s="3">
        <v>11</v>
      </c>
      <c r="C198" s="4" t="s">
        <v>315</v>
      </c>
      <c r="D198" s="3" t="s">
        <v>770</v>
      </c>
      <c r="E198" s="3"/>
    </row>
    <row r="199" ht="17.5" customHeight="1" spans="1:5">
      <c r="A199" s="3"/>
      <c r="B199" s="3">
        <v>12</v>
      </c>
      <c r="C199" s="4" t="s">
        <v>316</v>
      </c>
      <c r="D199" s="3" t="s">
        <v>770</v>
      </c>
      <c r="E199" s="3"/>
    </row>
    <row r="200" ht="17.5" customHeight="1" spans="1:5">
      <c r="A200" s="3"/>
      <c r="B200" s="3">
        <v>13</v>
      </c>
      <c r="C200" s="4" t="s">
        <v>317</v>
      </c>
      <c r="D200" s="3" t="s">
        <v>770</v>
      </c>
      <c r="E200" s="3"/>
    </row>
    <row r="201" ht="17.5" customHeight="1" spans="1:5">
      <c r="A201" s="3"/>
      <c r="B201" s="3">
        <v>14</v>
      </c>
      <c r="C201" s="4" t="s">
        <v>318</v>
      </c>
      <c r="D201" s="3" t="s">
        <v>770</v>
      </c>
      <c r="E201" s="3"/>
    </row>
    <row r="202" ht="17.5" customHeight="1" spans="1:5">
      <c r="A202" s="3"/>
      <c r="B202" s="3">
        <v>15</v>
      </c>
      <c r="C202" s="4" t="s">
        <v>319</v>
      </c>
      <c r="D202" s="3" t="s">
        <v>770</v>
      </c>
      <c r="E202" s="3"/>
    </row>
    <row r="203" ht="17.5" customHeight="1" spans="1:5">
      <c r="A203" s="3"/>
      <c r="B203" s="3">
        <v>16</v>
      </c>
      <c r="C203" s="4" t="s">
        <v>320</v>
      </c>
      <c r="D203" s="3" t="s">
        <v>770</v>
      </c>
      <c r="E203" s="3"/>
    </row>
    <row r="204" ht="17.5" customHeight="1" spans="1:5">
      <c r="A204" s="3"/>
      <c r="B204" s="3">
        <v>17</v>
      </c>
      <c r="C204" s="4" t="s">
        <v>321</v>
      </c>
      <c r="D204" s="3" t="s">
        <v>770</v>
      </c>
      <c r="E204" s="3"/>
    </row>
    <row r="205" ht="17.5" customHeight="1" spans="1:5">
      <c r="A205" s="3"/>
      <c r="B205" s="3">
        <v>18</v>
      </c>
      <c r="C205" s="4" t="s">
        <v>322</v>
      </c>
      <c r="D205" s="3" t="s">
        <v>770</v>
      </c>
      <c r="E205" s="3"/>
    </row>
    <row r="206" ht="17.5" customHeight="1" spans="1:5">
      <c r="A206" s="3"/>
      <c r="B206" s="3">
        <v>19</v>
      </c>
      <c r="C206" s="4" t="s">
        <v>323</v>
      </c>
      <c r="D206" s="3" t="s">
        <v>770</v>
      </c>
      <c r="E206" s="3"/>
    </row>
    <row r="207" ht="17.5" customHeight="1" spans="1:5">
      <c r="A207" s="3"/>
      <c r="B207" s="3">
        <v>20</v>
      </c>
      <c r="C207" s="4" t="s">
        <v>324</v>
      </c>
      <c r="D207" s="3" t="s">
        <v>770</v>
      </c>
      <c r="E207" s="3"/>
    </row>
    <row r="208" ht="17.5" customHeight="1" spans="1:5">
      <c r="A208" s="3"/>
      <c r="B208" s="3">
        <v>21</v>
      </c>
      <c r="C208" s="4" t="s">
        <v>84</v>
      </c>
      <c r="D208" s="3" t="s">
        <v>770</v>
      </c>
      <c r="E208" s="3"/>
    </row>
    <row r="209" ht="17.5" customHeight="1" spans="1:5">
      <c r="A209" s="3" t="s">
        <v>8</v>
      </c>
      <c r="B209" s="3">
        <v>1</v>
      </c>
      <c r="C209" s="3" t="s">
        <v>325</v>
      </c>
      <c r="D209" s="3" t="s">
        <v>770</v>
      </c>
      <c r="E209" s="3"/>
    </row>
    <row r="210" ht="17.5" customHeight="1" spans="1:5">
      <c r="A210" s="3"/>
      <c r="B210" s="3">
        <v>2</v>
      </c>
      <c r="C210" s="3" t="s">
        <v>326</v>
      </c>
      <c r="D210" s="3" t="s">
        <v>770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4" sqref="E24"/>
    </sheetView>
  </sheetViews>
  <sheetFormatPr defaultColWidth="8.72222222222222" defaultRowHeight="14.4" outlineLevelCol="7"/>
  <cols>
    <col min="1" max="1" width="20" customWidth="1"/>
    <col min="2" max="2" width="17.2685185185185" customWidth="1"/>
    <col min="3" max="3" width="16.8148148148148" customWidth="1"/>
    <col min="4" max="4" width="9.09259259259259" customWidth="1"/>
    <col min="5" max="5" width="20" customWidth="1"/>
    <col min="6" max="6" width="7.62962962962963" customWidth="1"/>
    <col min="7" max="7" width="7.81481481481481" customWidth="1"/>
    <col min="8" max="8" width="7.62962962962963" customWidth="1"/>
  </cols>
  <sheetData>
    <row r="1" ht="22.2" spans="1:8">
      <c r="A1" s="71" t="s">
        <v>21</v>
      </c>
      <c r="B1" s="88"/>
      <c r="C1" s="88"/>
      <c r="D1" s="88"/>
      <c r="E1" s="88"/>
      <c r="F1" s="88"/>
      <c r="G1" s="88"/>
      <c r="H1" s="88"/>
    </row>
    <row r="2" ht="20.4" spans="1:8">
      <c r="A2" s="72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89" t="s">
        <v>28</v>
      </c>
      <c r="H2" s="6" t="s">
        <v>29</v>
      </c>
    </row>
    <row r="3" ht="17.4" spans="1:8">
      <c r="A3" s="40" t="s">
        <v>30</v>
      </c>
      <c r="B3" s="40" t="s">
        <v>31</v>
      </c>
      <c r="C3" s="40">
        <v>2023363133</v>
      </c>
      <c r="D3" s="40" t="s">
        <v>32</v>
      </c>
      <c r="E3" s="40" t="s">
        <v>33</v>
      </c>
      <c r="F3" s="63" t="s">
        <v>34</v>
      </c>
      <c r="G3" s="40">
        <v>12.19</v>
      </c>
      <c r="H3" s="40"/>
    </row>
    <row r="4" ht="17.4" customHeight="1" spans="1:8">
      <c r="A4" s="40"/>
      <c r="B4" s="40"/>
      <c r="C4" s="40">
        <v>2023363136</v>
      </c>
      <c r="D4" s="40" t="s">
        <v>35</v>
      </c>
      <c r="E4" s="40" t="s">
        <v>33</v>
      </c>
      <c r="F4" s="63" t="s">
        <v>34</v>
      </c>
      <c r="G4" s="40">
        <v>12.19</v>
      </c>
      <c r="H4" s="40"/>
    </row>
    <row r="5" ht="14" customHeight="1" spans="1:8">
      <c r="A5" s="40" t="s">
        <v>3</v>
      </c>
      <c r="B5" s="90" t="s">
        <v>36</v>
      </c>
      <c r="C5" s="40">
        <v>2023283709</v>
      </c>
      <c r="D5" s="40" t="s">
        <v>37</v>
      </c>
      <c r="E5" s="40" t="s">
        <v>38</v>
      </c>
      <c r="F5" s="40" t="s">
        <v>39</v>
      </c>
      <c r="G5" s="40">
        <v>12.22</v>
      </c>
      <c r="H5" s="90"/>
    </row>
    <row r="6" ht="17.4" spans="1:8">
      <c r="A6" s="40"/>
      <c r="B6" s="40" t="s">
        <v>40</v>
      </c>
      <c r="C6" s="40">
        <v>2023283212</v>
      </c>
      <c r="D6" s="40" t="s">
        <v>41</v>
      </c>
      <c r="E6" s="40" t="s">
        <v>42</v>
      </c>
      <c r="F6" s="40" t="s">
        <v>39</v>
      </c>
      <c r="G6" s="40">
        <v>12.22</v>
      </c>
      <c r="H6" s="90"/>
    </row>
    <row r="7" ht="17.4" spans="1:8">
      <c r="A7" s="91" t="s">
        <v>4</v>
      </c>
      <c r="B7" s="40" t="s">
        <v>43</v>
      </c>
      <c r="C7" s="40"/>
      <c r="D7" s="40"/>
      <c r="E7" s="40"/>
      <c r="F7" s="40"/>
      <c r="G7" s="40"/>
      <c r="H7" s="40"/>
    </row>
    <row r="8" ht="17.4" spans="1:8">
      <c r="A8" s="91" t="s">
        <v>5</v>
      </c>
      <c r="B8" s="40"/>
      <c r="C8" s="40"/>
      <c r="D8" s="40"/>
      <c r="E8" s="40"/>
      <c r="F8" s="40"/>
      <c r="G8" s="40"/>
      <c r="H8" s="40"/>
    </row>
    <row r="9" ht="17.4" spans="1:8">
      <c r="A9" s="40" t="s">
        <v>6</v>
      </c>
      <c r="B9" s="40"/>
      <c r="C9" s="40"/>
      <c r="D9" s="40"/>
      <c r="E9" s="40"/>
      <c r="F9" s="40"/>
      <c r="G9" s="40"/>
      <c r="H9" s="40"/>
    </row>
    <row r="10" ht="17.4" spans="1:8">
      <c r="A10" s="40" t="s">
        <v>7</v>
      </c>
      <c r="B10" s="40" t="s">
        <v>44</v>
      </c>
      <c r="C10" s="40">
        <v>2022263421</v>
      </c>
      <c r="D10" s="40" t="s">
        <v>45</v>
      </c>
      <c r="E10" s="40" t="s">
        <v>46</v>
      </c>
      <c r="F10" s="40" t="s">
        <v>34</v>
      </c>
      <c r="G10" s="40">
        <v>12.18</v>
      </c>
      <c r="H10" s="40"/>
    </row>
    <row r="11" ht="17.4" spans="1:8">
      <c r="A11" s="40"/>
      <c r="B11" s="40"/>
      <c r="C11" s="40">
        <v>2022263423</v>
      </c>
      <c r="D11" s="40" t="s">
        <v>47</v>
      </c>
      <c r="E11" s="40" t="s">
        <v>46</v>
      </c>
      <c r="F11" s="40" t="s">
        <v>34</v>
      </c>
      <c r="G11" s="40">
        <v>12.18</v>
      </c>
      <c r="H11" s="40"/>
    </row>
    <row r="12" ht="17.4" spans="1:8">
      <c r="A12" s="90" t="s">
        <v>8</v>
      </c>
      <c r="B12" s="40" t="s">
        <v>43</v>
      </c>
      <c r="C12" s="40"/>
      <c r="D12" s="40"/>
      <c r="E12" s="40"/>
      <c r="F12" s="40"/>
      <c r="G12" s="40"/>
      <c r="H12" s="40"/>
    </row>
  </sheetData>
  <mergeCells count="8">
    <mergeCell ref="A1:H1"/>
    <mergeCell ref="B12:H12"/>
    <mergeCell ref="A3:A4"/>
    <mergeCell ref="A5:A6"/>
    <mergeCell ref="A10:A11"/>
    <mergeCell ref="B3:B4"/>
    <mergeCell ref="B10:B11"/>
    <mergeCell ref="B7:H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92" zoomScaleNormal="92" workbookViewId="0">
      <selection activeCell="A9" sqref="A9:A15"/>
    </sheetView>
  </sheetViews>
  <sheetFormatPr defaultColWidth="9" defaultRowHeight="14.4"/>
  <cols>
    <col min="1" max="1" width="20.3611111111111" customWidth="1"/>
    <col min="2" max="2" width="17.5462962962963" customWidth="1"/>
    <col min="3" max="3" width="14.8148148148148" customWidth="1"/>
    <col min="4" max="4" width="37.1759259259259" customWidth="1"/>
    <col min="5" max="5" width="9.36111111111111" customWidth="1"/>
    <col min="6" max="6" width="27.4537037037037" customWidth="1"/>
    <col min="7" max="9" width="14.0925925925926" customWidth="1"/>
    <col min="10" max="10" width="7.72222222222222" customWidth="1"/>
  </cols>
  <sheetData>
    <row r="1" ht="22.2" spans="1:10">
      <c r="A1" s="83" t="s">
        <v>48</v>
      </c>
      <c r="B1" s="84"/>
      <c r="C1" s="84"/>
      <c r="D1" s="84"/>
      <c r="E1" s="84"/>
      <c r="F1" s="84"/>
      <c r="G1" s="84"/>
      <c r="H1" s="84"/>
      <c r="I1" s="84"/>
      <c r="J1" s="87"/>
    </row>
    <row r="2" ht="20.4" spans="1:10">
      <c r="A2" s="53" t="s">
        <v>22</v>
      </c>
      <c r="B2" s="53" t="s">
        <v>23</v>
      </c>
      <c r="C2" s="53" t="s">
        <v>24</v>
      </c>
      <c r="D2" s="53" t="s">
        <v>26</v>
      </c>
      <c r="E2" s="53" t="s">
        <v>25</v>
      </c>
      <c r="F2" s="85" t="s">
        <v>49</v>
      </c>
      <c r="G2" s="53" t="s">
        <v>50</v>
      </c>
      <c r="H2" s="53" t="s">
        <v>51</v>
      </c>
      <c r="I2" s="53" t="s">
        <v>52</v>
      </c>
      <c r="J2" s="53" t="s">
        <v>29</v>
      </c>
    </row>
    <row r="3" ht="17.4" customHeight="1" spans="1:10">
      <c r="A3" s="40" t="s">
        <v>30</v>
      </c>
      <c r="B3" s="40" t="s">
        <v>53</v>
      </c>
      <c r="C3" s="40"/>
      <c r="D3" s="40"/>
      <c r="E3" s="40"/>
      <c r="F3" s="40"/>
      <c r="G3" s="40"/>
      <c r="H3" s="40"/>
      <c r="I3" s="40"/>
      <c r="J3" s="40"/>
    </row>
    <row r="4" ht="17.4" customHeight="1" spans="1:10">
      <c r="A4" s="40" t="s">
        <v>3</v>
      </c>
      <c r="B4" s="40" t="s">
        <v>54</v>
      </c>
      <c r="C4" s="40">
        <v>2023283313</v>
      </c>
      <c r="D4" s="40" t="s">
        <v>55</v>
      </c>
      <c r="E4" s="40" t="s">
        <v>56</v>
      </c>
      <c r="F4" s="40" t="s">
        <v>57</v>
      </c>
      <c r="G4" s="86">
        <v>2</v>
      </c>
      <c r="H4" s="40" t="s">
        <v>58</v>
      </c>
      <c r="I4" s="40" t="s">
        <v>59</v>
      </c>
      <c r="J4" s="40"/>
    </row>
    <row r="5" ht="17.4" customHeight="1" spans="1:10">
      <c r="A5" s="40"/>
      <c r="B5" s="40" t="s">
        <v>60</v>
      </c>
      <c r="C5" s="40">
        <v>2022283328</v>
      </c>
      <c r="D5" s="40" t="s">
        <v>61</v>
      </c>
      <c r="E5" s="40" t="s">
        <v>62</v>
      </c>
      <c r="F5" s="40" t="s">
        <v>63</v>
      </c>
      <c r="G5" s="40">
        <v>5</v>
      </c>
      <c r="H5" s="40" t="s">
        <v>58</v>
      </c>
      <c r="I5" s="40" t="s">
        <v>59</v>
      </c>
      <c r="J5" s="40"/>
    </row>
    <row r="6" ht="17.4" customHeight="1" spans="1:10">
      <c r="A6" s="40"/>
      <c r="B6" s="40"/>
      <c r="C6" s="40"/>
      <c r="D6" s="40" t="s">
        <v>64</v>
      </c>
      <c r="E6" s="40"/>
      <c r="F6" s="40" t="s">
        <v>65</v>
      </c>
      <c r="G6" s="40"/>
      <c r="H6" s="40"/>
      <c r="I6" s="40"/>
      <c r="J6" s="40"/>
    </row>
    <row r="7" ht="17.4" customHeight="1" spans="1:10">
      <c r="A7" s="40"/>
      <c r="B7" s="40"/>
      <c r="C7" s="40">
        <v>2022283325</v>
      </c>
      <c r="D7" s="40" t="s">
        <v>64</v>
      </c>
      <c r="E7" s="40" t="s">
        <v>66</v>
      </c>
      <c r="F7" s="40" t="s">
        <v>65</v>
      </c>
      <c r="G7" s="40">
        <v>3</v>
      </c>
      <c r="H7" s="40" t="s">
        <v>58</v>
      </c>
      <c r="I7" s="40" t="s">
        <v>59</v>
      </c>
      <c r="J7" s="40"/>
    </row>
    <row r="8" ht="17.4" spans="1:10">
      <c r="A8" s="40"/>
      <c r="B8" s="40"/>
      <c r="C8" s="40">
        <v>2022283326</v>
      </c>
      <c r="D8" s="40" t="s">
        <v>64</v>
      </c>
      <c r="E8" s="40" t="s">
        <v>67</v>
      </c>
      <c r="F8" s="40" t="s">
        <v>65</v>
      </c>
      <c r="G8" s="40">
        <v>3</v>
      </c>
      <c r="H8" s="40" t="s">
        <v>58</v>
      </c>
      <c r="I8" s="40" t="s">
        <v>59</v>
      </c>
      <c r="J8" s="40"/>
    </row>
    <row r="9" ht="17.4" spans="1:10">
      <c r="A9" s="40" t="s">
        <v>4</v>
      </c>
      <c r="B9" s="40" t="s">
        <v>68</v>
      </c>
      <c r="C9" s="40">
        <v>2022293236</v>
      </c>
      <c r="D9" s="40" t="s">
        <v>69</v>
      </c>
      <c r="E9" s="40" t="s">
        <v>70</v>
      </c>
      <c r="F9" s="40" t="s">
        <v>71</v>
      </c>
      <c r="G9" s="40">
        <v>3</v>
      </c>
      <c r="H9" s="40" t="s">
        <v>58</v>
      </c>
      <c r="I9" s="40" t="s">
        <v>59</v>
      </c>
      <c r="J9" s="40"/>
    </row>
    <row r="10" ht="17.4" spans="1:10">
      <c r="A10" s="40"/>
      <c r="B10" s="40"/>
      <c r="C10" s="40">
        <v>2022293211</v>
      </c>
      <c r="D10" s="40" t="s">
        <v>69</v>
      </c>
      <c r="E10" s="40" t="s">
        <v>72</v>
      </c>
      <c r="F10" s="40" t="s">
        <v>71</v>
      </c>
      <c r="G10" s="40">
        <v>5</v>
      </c>
      <c r="H10" s="40" t="s">
        <v>58</v>
      </c>
      <c r="I10" s="40" t="s">
        <v>59</v>
      </c>
      <c r="J10" s="40"/>
    </row>
    <row r="11" ht="17.4" spans="1:10">
      <c r="A11" s="40"/>
      <c r="B11" s="40"/>
      <c r="C11" s="40"/>
      <c r="D11" s="40" t="s">
        <v>73</v>
      </c>
      <c r="E11" s="40" t="s">
        <v>72</v>
      </c>
      <c r="F11" s="40" t="s">
        <v>74</v>
      </c>
      <c r="G11" s="40"/>
      <c r="H11" s="40" t="s">
        <v>58</v>
      </c>
      <c r="I11" s="40" t="s">
        <v>59</v>
      </c>
      <c r="J11" s="40"/>
    </row>
    <row r="12" ht="14" customHeight="1" spans="1:10">
      <c r="A12" s="40"/>
      <c r="B12" s="40" t="s">
        <v>75</v>
      </c>
      <c r="C12" s="40">
        <v>2023303237</v>
      </c>
      <c r="D12" s="40" t="s">
        <v>76</v>
      </c>
      <c r="E12" s="40" t="s">
        <v>77</v>
      </c>
      <c r="F12" s="40" t="s">
        <v>74</v>
      </c>
      <c r="G12" s="40">
        <v>2</v>
      </c>
      <c r="H12" s="40" t="s">
        <v>58</v>
      </c>
      <c r="I12" s="40" t="s">
        <v>59</v>
      </c>
      <c r="J12" s="40"/>
    </row>
    <row r="13" ht="14" customHeight="1" spans="1:10">
      <c r="A13" s="40"/>
      <c r="B13" s="40"/>
      <c r="C13" s="40">
        <v>2023303202</v>
      </c>
      <c r="D13" s="40" t="s">
        <v>76</v>
      </c>
      <c r="E13" s="40" t="s">
        <v>78</v>
      </c>
      <c r="F13" s="40" t="s">
        <v>79</v>
      </c>
      <c r="G13" s="40">
        <v>2</v>
      </c>
      <c r="H13" s="40" t="s">
        <v>58</v>
      </c>
      <c r="I13" s="40" t="s">
        <v>59</v>
      </c>
      <c r="J13" s="40"/>
    </row>
    <row r="14" ht="14" customHeight="1" spans="1:10">
      <c r="A14" s="40"/>
      <c r="B14" s="40"/>
      <c r="C14" s="40">
        <v>2023303203</v>
      </c>
      <c r="D14" s="40" t="s">
        <v>76</v>
      </c>
      <c r="E14" s="40" t="s">
        <v>80</v>
      </c>
      <c r="F14" s="40" t="s">
        <v>81</v>
      </c>
      <c r="G14" s="40">
        <v>2</v>
      </c>
      <c r="H14" s="40" t="s">
        <v>58</v>
      </c>
      <c r="I14" s="40" t="s">
        <v>59</v>
      </c>
      <c r="J14" s="40"/>
    </row>
    <row r="15" ht="14" customHeight="1" spans="1:10">
      <c r="A15" s="40"/>
      <c r="B15" s="40"/>
      <c r="C15" s="40">
        <v>2023303241</v>
      </c>
      <c r="D15" s="40" t="s">
        <v>76</v>
      </c>
      <c r="E15" s="40" t="s">
        <v>82</v>
      </c>
      <c r="F15" s="40" t="s">
        <v>83</v>
      </c>
      <c r="G15" s="40">
        <v>2</v>
      </c>
      <c r="H15" s="40" t="s">
        <v>58</v>
      </c>
      <c r="I15" s="40" t="s">
        <v>59</v>
      </c>
      <c r="J15" s="40"/>
    </row>
    <row r="16" ht="14" customHeight="1" spans="1:10">
      <c r="A16" s="40" t="s">
        <v>5</v>
      </c>
      <c r="B16" s="40" t="s">
        <v>53</v>
      </c>
      <c r="C16" s="40"/>
      <c r="D16" s="40"/>
      <c r="E16" s="40"/>
      <c r="F16" s="40"/>
      <c r="G16" s="40"/>
      <c r="H16" s="40"/>
      <c r="I16" s="40"/>
      <c r="J16" s="40"/>
    </row>
    <row r="17" ht="14" customHeight="1" spans="1:10">
      <c r="A17" s="40" t="s">
        <v>6</v>
      </c>
      <c r="B17" s="40"/>
      <c r="C17" s="40"/>
      <c r="D17" s="40"/>
      <c r="E17" s="40"/>
      <c r="F17" s="40"/>
      <c r="G17" s="40"/>
      <c r="H17" s="40"/>
      <c r="I17" s="40"/>
      <c r="J17" s="40"/>
    </row>
    <row r="18" ht="17.4" spans="1:10">
      <c r="A18" s="36" t="s">
        <v>7</v>
      </c>
      <c r="B18" s="36" t="s">
        <v>84</v>
      </c>
      <c r="C18" s="36">
        <v>2023263633</v>
      </c>
      <c r="D18" s="36" t="s">
        <v>85</v>
      </c>
      <c r="E18" s="36" t="s">
        <v>86</v>
      </c>
      <c r="F18" s="36" t="s">
        <v>87</v>
      </c>
      <c r="G18" s="36">
        <v>3</v>
      </c>
      <c r="H18" s="36" t="s">
        <v>88</v>
      </c>
      <c r="I18" s="36"/>
      <c r="J18" s="36"/>
    </row>
    <row r="19" ht="17.4" spans="1:10">
      <c r="A19" s="40" t="s">
        <v>8</v>
      </c>
      <c r="B19" s="40" t="s">
        <v>53</v>
      </c>
      <c r="C19" s="40"/>
      <c r="D19" s="40"/>
      <c r="E19" s="40"/>
      <c r="F19" s="40"/>
      <c r="G19" s="40"/>
      <c r="H19" s="40"/>
      <c r="I19" s="40"/>
      <c r="J19" s="40"/>
    </row>
    <row r="21" ht="15" customHeight="1"/>
    <row r="22" ht="15" customHeight="1"/>
    <row r="23" ht="15" customHeight="1"/>
    <row r="24" ht="15" customHeight="1"/>
  </sheetData>
  <mergeCells count="16">
    <mergeCell ref="A1:J1"/>
    <mergeCell ref="B3:J3"/>
    <mergeCell ref="B19:J19"/>
    <mergeCell ref="A4:A8"/>
    <mergeCell ref="A9:A15"/>
    <mergeCell ref="B5:B8"/>
    <mergeCell ref="B9:B11"/>
    <mergeCell ref="B12:B15"/>
    <mergeCell ref="C5:C6"/>
    <mergeCell ref="C10:C11"/>
    <mergeCell ref="E5:E6"/>
    <mergeCell ref="G5:G6"/>
    <mergeCell ref="G10:G11"/>
    <mergeCell ref="H5:H6"/>
    <mergeCell ref="I5:I6"/>
    <mergeCell ref="B16:J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topLeftCell="A194" workbookViewId="0">
      <selection activeCell="A198" sqref="A198:A218"/>
    </sheetView>
  </sheetViews>
  <sheetFormatPr defaultColWidth="9" defaultRowHeight="14.4"/>
  <cols>
    <col min="1" max="1" width="20" customWidth="1"/>
    <col min="2" max="2" width="7.62962962962963" customWidth="1"/>
    <col min="3" max="3" width="20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12.1111111111111" customWidth="1"/>
  </cols>
  <sheetData>
    <row r="1" ht="22.2" spans="1:8">
      <c r="A1" s="71" t="s">
        <v>89</v>
      </c>
      <c r="B1" s="71"/>
      <c r="C1" s="17"/>
      <c r="D1" s="17"/>
      <c r="E1" s="17"/>
      <c r="F1" s="17"/>
      <c r="G1" s="17"/>
      <c r="H1" s="17"/>
    </row>
    <row r="2" ht="20.4" spans="1:8">
      <c r="A2" s="72" t="s">
        <v>22</v>
      </c>
      <c r="B2" s="72" t="s">
        <v>90</v>
      </c>
      <c r="C2" s="72" t="s">
        <v>23</v>
      </c>
      <c r="D2" s="72" t="s">
        <v>91</v>
      </c>
      <c r="E2" s="72" t="s">
        <v>92</v>
      </c>
      <c r="F2" s="73" t="s">
        <v>93</v>
      </c>
      <c r="G2" s="72" t="s">
        <v>94</v>
      </c>
      <c r="H2" s="72" t="s">
        <v>29</v>
      </c>
    </row>
    <row r="3" ht="17.4" customHeight="1" spans="1:8">
      <c r="A3" s="40" t="s">
        <v>30</v>
      </c>
      <c r="B3" s="74">
        <v>1</v>
      </c>
      <c r="C3" s="74" t="s">
        <v>95</v>
      </c>
      <c r="D3" s="40">
        <v>0</v>
      </c>
      <c r="E3" s="74">
        <v>32</v>
      </c>
      <c r="F3" s="75">
        <f t="shared" ref="F3:F66" si="0">D3/E3</f>
        <v>0</v>
      </c>
      <c r="G3" s="74">
        <f t="shared" ref="G3:G12" si="1">RANK(F3,$F$3:$F$124,1)</f>
        <v>1</v>
      </c>
      <c r="H3" s="74"/>
    </row>
    <row r="4" ht="17.4" customHeight="1" spans="1:8">
      <c r="A4" s="40"/>
      <c r="B4" s="74">
        <v>2</v>
      </c>
      <c r="C4" s="74" t="s">
        <v>96</v>
      </c>
      <c r="D4" s="40">
        <v>0</v>
      </c>
      <c r="E4" s="74">
        <v>32</v>
      </c>
      <c r="F4" s="75">
        <f t="shared" si="0"/>
        <v>0</v>
      </c>
      <c r="G4" s="74">
        <f t="shared" si="1"/>
        <v>1</v>
      </c>
      <c r="H4" s="74"/>
    </row>
    <row r="5" ht="17.4" customHeight="1" spans="1:8">
      <c r="A5" s="40"/>
      <c r="B5" s="74">
        <v>3</v>
      </c>
      <c r="C5" s="74" t="s">
        <v>97</v>
      </c>
      <c r="D5" s="40">
        <v>0</v>
      </c>
      <c r="E5" s="74">
        <v>34</v>
      </c>
      <c r="F5" s="75">
        <f t="shared" si="0"/>
        <v>0</v>
      </c>
      <c r="G5" s="74">
        <f t="shared" si="1"/>
        <v>1</v>
      </c>
      <c r="H5" s="74"/>
    </row>
    <row r="6" ht="17.4" customHeight="1" spans="1:8">
      <c r="A6" s="40"/>
      <c r="B6" s="74">
        <v>4</v>
      </c>
      <c r="C6" s="74" t="s">
        <v>98</v>
      </c>
      <c r="D6" s="40">
        <v>0</v>
      </c>
      <c r="E6" s="74">
        <v>30</v>
      </c>
      <c r="F6" s="75">
        <f t="shared" si="0"/>
        <v>0</v>
      </c>
      <c r="G6" s="74">
        <f t="shared" si="1"/>
        <v>1</v>
      </c>
      <c r="H6" s="74"/>
    </row>
    <row r="7" ht="17.4" customHeight="1" spans="1:8">
      <c r="A7" s="40"/>
      <c r="B7" s="74">
        <v>5</v>
      </c>
      <c r="C7" s="74" t="s">
        <v>99</v>
      </c>
      <c r="D7" s="40">
        <v>0</v>
      </c>
      <c r="E7" s="74">
        <v>35</v>
      </c>
      <c r="F7" s="75">
        <f t="shared" si="0"/>
        <v>0</v>
      </c>
      <c r="G7" s="74">
        <f t="shared" si="1"/>
        <v>1</v>
      </c>
      <c r="H7" s="74"/>
    </row>
    <row r="8" ht="17.4" customHeight="1" spans="1:8">
      <c r="A8" s="40"/>
      <c r="B8" s="74">
        <v>6</v>
      </c>
      <c r="C8" s="74" t="s">
        <v>100</v>
      </c>
      <c r="D8" s="40">
        <v>0</v>
      </c>
      <c r="E8" s="74">
        <v>43</v>
      </c>
      <c r="F8" s="75">
        <f t="shared" si="0"/>
        <v>0</v>
      </c>
      <c r="G8" s="74">
        <f t="shared" si="1"/>
        <v>1</v>
      </c>
      <c r="H8" s="74"/>
    </row>
    <row r="9" ht="17.4" customHeight="1" spans="1:8">
      <c r="A9" s="40"/>
      <c r="B9" s="74">
        <v>7</v>
      </c>
      <c r="C9" s="74" t="s">
        <v>101</v>
      </c>
      <c r="D9" s="40">
        <v>0</v>
      </c>
      <c r="E9" s="74">
        <v>42</v>
      </c>
      <c r="F9" s="75">
        <f t="shared" si="0"/>
        <v>0</v>
      </c>
      <c r="G9" s="74">
        <f t="shared" si="1"/>
        <v>1</v>
      </c>
      <c r="H9" s="74"/>
    </row>
    <row r="10" ht="17.4" customHeight="1" spans="1:8">
      <c r="A10" s="40"/>
      <c r="B10" s="74">
        <v>8</v>
      </c>
      <c r="C10" s="74" t="s">
        <v>102</v>
      </c>
      <c r="D10" s="40">
        <v>0</v>
      </c>
      <c r="E10" s="74">
        <v>45</v>
      </c>
      <c r="F10" s="75">
        <f t="shared" si="0"/>
        <v>0</v>
      </c>
      <c r="G10" s="74">
        <f t="shared" si="1"/>
        <v>1</v>
      </c>
      <c r="H10" s="74"/>
    </row>
    <row r="11" ht="17.4" customHeight="1" spans="1:8">
      <c r="A11" s="40"/>
      <c r="B11" s="74">
        <v>9</v>
      </c>
      <c r="C11" s="74" t="s">
        <v>103</v>
      </c>
      <c r="D11" s="40">
        <v>0</v>
      </c>
      <c r="E11" s="74">
        <v>45</v>
      </c>
      <c r="F11" s="75">
        <f t="shared" si="0"/>
        <v>0</v>
      </c>
      <c r="G11" s="74">
        <f t="shared" si="1"/>
        <v>1</v>
      </c>
      <c r="H11" s="74"/>
    </row>
    <row r="12" ht="17.4" customHeight="1" spans="1:8">
      <c r="A12" s="40"/>
      <c r="B12" s="74">
        <v>10</v>
      </c>
      <c r="C12" s="74" t="s">
        <v>104</v>
      </c>
      <c r="D12" s="40">
        <v>0</v>
      </c>
      <c r="E12" s="74">
        <v>39</v>
      </c>
      <c r="F12" s="75">
        <f t="shared" si="0"/>
        <v>0</v>
      </c>
      <c r="G12" s="74">
        <f t="shared" si="1"/>
        <v>1</v>
      </c>
      <c r="H12" s="74"/>
    </row>
    <row r="13" ht="17.4" customHeight="1" spans="1:8">
      <c r="A13" s="40"/>
      <c r="B13" s="74">
        <v>11</v>
      </c>
      <c r="C13" s="74" t="s">
        <v>105</v>
      </c>
      <c r="D13" s="40">
        <v>0</v>
      </c>
      <c r="E13" s="74">
        <v>39</v>
      </c>
      <c r="F13" s="75">
        <f t="shared" si="0"/>
        <v>0</v>
      </c>
      <c r="G13" s="74">
        <f>RANK(F13,$F$3:$F$34,1)</f>
        <v>1</v>
      </c>
      <c r="H13" s="74"/>
    </row>
    <row r="14" ht="17.4" customHeight="1" spans="1:8">
      <c r="A14" s="40"/>
      <c r="B14" s="74">
        <v>12</v>
      </c>
      <c r="C14" s="74" t="s">
        <v>106</v>
      </c>
      <c r="D14" s="40">
        <v>0</v>
      </c>
      <c r="E14" s="74">
        <v>40</v>
      </c>
      <c r="F14" s="75">
        <f t="shared" si="0"/>
        <v>0</v>
      </c>
      <c r="G14" s="74">
        <f t="shared" ref="G14:G34" si="2">RANK(F14,$F$3:$F$34,1)</f>
        <v>1</v>
      </c>
      <c r="H14" s="74"/>
    </row>
    <row r="15" ht="17.4" customHeight="1" spans="1:8">
      <c r="A15" s="40"/>
      <c r="B15" s="74">
        <v>13</v>
      </c>
      <c r="C15" s="74" t="s">
        <v>107</v>
      </c>
      <c r="D15" s="40">
        <v>0</v>
      </c>
      <c r="E15" s="74">
        <v>42</v>
      </c>
      <c r="F15" s="75">
        <f t="shared" si="0"/>
        <v>0</v>
      </c>
      <c r="G15" s="74">
        <f t="shared" si="2"/>
        <v>1</v>
      </c>
      <c r="H15" s="74"/>
    </row>
    <row r="16" ht="17.4" customHeight="1" spans="1:8">
      <c r="A16" s="40"/>
      <c r="B16" s="74">
        <v>14</v>
      </c>
      <c r="C16" s="74" t="s">
        <v>108</v>
      </c>
      <c r="D16" s="40">
        <v>0</v>
      </c>
      <c r="E16" s="74">
        <v>40</v>
      </c>
      <c r="F16" s="75">
        <f t="shared" si="0"/>
        <v>0</v>
      </c>
      <c r="G16" s="74">
        <f t="shared" si="2"/>
        <v>1</v>
      </c>
      <c r="H16" s="74"/>
    </row>
    <row r="17" ht="17.4" customHeight="1" spans="1:8">
      <c r="A17" s="40"/>
      <c r="B17" s="74">
        <v>15</v>
      </c>
      <c r="C17" s="74" t="s">
        <v>109</v>
      </c>
      <c r="D17" s="74">
        <v>0</v>
      </c>
      <c r="E17" s="74">
        <v>43</v>
      </c>
      <c r="F17" s="75">
        <f t="shared" si="0"/>
        <v>0</v>
      </c>
      <c r="G17" s="74">
        <f t="shared" si="2"/>
        <v>1</v>
      </c>
      <c r="H17" s="74"/>
    </row>
    <row r="18" ht="17.4" customHeight="1" spans="1:8">
      <c r="A18" s="40"/>
      <c r="B18" s="74">
        <v>16</v>
      </c>
      <c r="C18" s="74" t="s">
        <v>110</v>
      </c>
      <c r="D18" s="40">
        <v>0</v>
      </c>
      <c r="E18" s="74">
        <v>43</v>
      </c>
      <c r="F18" s="75">
        <f t="shared" si="0"/>
        <v>0</v>
      </c>
      <c r="G18" s="74">
        <f t="shared" si="2"/>
        <v>1</v>
      </c>
      <c r="H18" s="74"/>
    </row>
    <row r="19" ht="17.4" customHeight="1" spans="1:8">
      <c r="A19" s="40"/>
      <c r="B19" s="74">
        <v>17</v>
      </c>
      <c r="C19" s="74" t="s">
        <v>111</v>
      </c>
      <c r="D19" s="40">
        <v>0</v>
      </c>
      <c r="E19" s="74">
        <v>41</v>
      </c>
      <c r="F19" s="75">
        <f t="shared" si="0"/>
        <v>0</v>
      </c>
      <c r="G19" s="74">
        <f t="shared" si="2"/>
        <v>1</v>
      </c>
      <c r="H19" s="74"/>
    </row>
    <row r="20" ht="17.4" customHeight="1" spans="1:8">
      <c r="A20" s="40"/>
      <c r="B20" s="74">
        <v>18</v>
      </c>
      <c r="C20" s="74" t="s">
        <v>112</v>
      </c>
      <c r="D20" s="40">
        <v>0</v>
      </c>
      <c r="E20" s="74">
        <v>44</v>
      </c>
      <c r="F20" s="75">
        <f t="shared" si="0"/>
        <v>0</v>
      </c>
      <c r="G20" s="74">
        <f t="shared" si="2"/>
        <v>1</v>
      </c>
      <c r="H20" s="74"/>
    </row>
    <row r="21" ht="17.4" customHeight="1" spans="1:8">
      <c r="A21" s="40"/>
      <c r="B21" s="74">
        <v>19</v>
      </c>
      <c r="C21" s="74" t="s">
        <v>113</v>
      </c>
      <c r="D21" s="40">
        <v>0</v>
      </c>
      <c r="E21" s="74">
        <v>44</v>
      </c>
      <c r="F21" s="75">
        <f t="shared" si="0"/>
        <v>0</v>
      </c>
      <c r="G21" s="74">
        <f t="shared" si="2"/>
        <v>1</v>
      </c>
      <c r="H21" s="74"/>
    </row>
    <row r="22" ht="17.4" customHeight="1" spans="1:8">
      <c r="A22" s="40"/>
      <c r="B22" s="74">
        <v>20</v>
      </c>
      <c r="C22" s="74" t="s">
        <v>114</v>
      </c>
      <c r="D22" s="40">
        <v>0</v>
      </c>
      <c r="E22" s="74">
        <v>44</v>
      </c>
      <c r="F22" s="75">
        <f t="shared" si="0"/>
        <v>0</v>
      </c>
      <c r="G22" s="74">
        <f t="shared" si="2"/>
        <v>1</v>
      </c>
      <c r="H22" s="74"/>
    </row>
    <row r="23" ht="17.4" customHeight="1" spans="1:8">
      <c r="A23" s="40"/>
      <c r="B23" s="74">
        <v>21</v>
      </c>
      <c r="C23" s="74" t="s">
        <v>31</v>
      </c>
      <c r="D23" s="40">
        <v>0</v>
      </c>
      <c r="E23" s="74">
        <v>43</v>
      </c>
      <c r="F23" s="75">
        <f t="shared" si="0"/>
        <v>0</v>
      </c>
      <c r="G23" s="74">
        <f t="shared" si="2"/>
        <v>1</v>
      </c>
      <c r="H23" s="74"/>
    </row>
    <row r="24" ht="17.4" customHeight="1" spans="1:8">
      <c r="A24" s="40"/>
      <c r="B24" s="74">
        <v>22</v>
      </c>
      <c r="C24" s="74" t="s">
        <v>115</v>
      </c>
      <c r="D24" s="74">
        <v>0</v>
      </c>
      <c r="E24" s="74">
        <v>42</v>
      </c>
      <c r="F24" s="75">
        <f t="shared" si="0"/>
        <v>0</v>
      </c>
      <c r="G24" s="74">
        <f t="shared" si="2"/>
        <v>1</v>
      </c>
      <c r="H24" s="74"/>
    </row>
    <row r="25" ht="17.4" customHeight="1" spans="1:8">
      <c r="A25" s="40"/>
      <c r="B25" s="74">
        <v>23</v>
      </c>
      <c r="C25" s="74" t="s">
        <v>116</v>
      </c>
      <c r="D25" s="40">
        <v>0</v>
      </c>
      <c r="E25" s="74">
        <v>43</v>
      </c>
      <c r="F25" s="75">
        <f t="shared" si="0"/>
        <v>0</v>
      </c>
      <c r="G25" s="74">
        <f t="shared" si="2"/>
        <v>1</v>
      </c>
      <c r="H25" s="74"/>
    </row>
    <row r="26" ht="17.4" customHeight="1" spans="1:8">
      <c r="A26" s="40"/>
      <c r="B26" s="74">
        <v>24</v>
      </c>
      <c r="C26" s="74" t="s">
        <v>117</v>
      </c>
      <c r="D26" s="40">
        <v>0</v>
      </c>
      <c r="E26" s="74">
        <v>42</v>
      </c>
      <c r="F26" s="75">
        <f t="shared" si="0"/>
        <v>0</v>
      </c>
      <c r="G26" s="74">
        <f t="shared" si="2"/>
        <v>1</v>
      </c>
      <c r="H26" s="74"/>
    </row>
    <row r="27" ht="17.4" customHeight="1" spans="1:8">
      <c r="A27" s="40"/>
      <c r="B27" s="74">
        <v>25</v>
      </c>
      <c r="C27" s="74" t="s">
        <v>118</v>
      </c>
      <c r="D27" s="40">
        <v>0</v>
      </c>
      <c r="E27" s="74">
        <v>45</v>
      </c>
      <c r="F27" s="75">
        <f t="shared" si="0"/>
        <v>0</v>
      </c>
      <c r="G27" s="74">
        <f t="shared" si="2"/>
        <v>1</v>
      </c>
      <c r="H27" s="74"/>
    </row>
    <row r="28" ht="17.4" customHeight="1" spans="1:8">
      <c r="A28" s="40"/>
      <c r="B28" s="74">
        <v>26</v>
      </c>
      <c r="C28" s="74" t="s">
        <v>119</v>
      </c>
      <c r="D28" s="40">
        <v>0</v>
      </c>
      <c r="E28" s="74">
        <v>43</v>
      </c>
      <c r="F28" s="75">
        <f t="shared" si="0"/>
        <v>0</v>
      </c>
      <c r="G28" s="74">
        <f t="shared" si="2"/>
        <v>1</v>
      </c>
      <c r="H28" s="74"/>
    </row>
    <row r="29" ht="17.4" customHeight="1" spans="1:8">
      <c r="A29" s="40"/>
      <c r="B29" s="74">
        <v>27</v>
      </c>
      <c r="C29" s="74" t="s">
        <v>120</v>
      </c>
      <c r="D29" s="40">
        <v>0</v>
      </c>
      <c r="E29" s="74">
        <v>42</v>
      </c>
      <c r="F29" s="75">
        <f t="shared" si="0"/>
        <v>0</v>
      </c>
      <c r="G29" s="74">
        <f t="shared" si="2"/>
        <v>1</v>
      </c>
      <c r="H29" s="74"/>
    </row>
    <row r="30" ht="17.4" customHeight="1" spans="1:8">
      <c r="A30" s="40"/>
      <c r="B30" s="74">
        <v>28</v>
      </c>
      <c r="C30" s="74" t="s">
        <v>121</v>
      </c>
      <c r="D30" s="40">
        <v>0</v>
      </c>
      <c r="E30" s="74">
        <v>40</v>
      </c>
      <c r="F30" s="75">
        <f t="shared" si="0"/>
        <v>0</v>
      </c>
      <c r="G30" s="74">
        <f t="shared" si="2"/>
        <v>1</v>
      </c>
      <c r="H30" s="74"/>
    </row>
    <row r="31" ht="17.4" customHeight="1" spans="1:8">
      <c r="A31" s="40"/>
      <c r="B31" s="74">
        <v>29</v>
      </c>
      <c r="C31" s="74" t="s">
        <v>122</v>
      </c>
      <c r="D31" s="40">
        <v>0</v>
      </c>
      <c r="E31" s="74">
        <v>42</v>
      </c>
      <c r="F31" s="75">
        <f t="shared" si="0"/>
        <v>0</v>
      </c>
      <c r="G31" s="74">
        <f t="shared" si="2"/>
        <v>1</v>
      </c>
      <c r="H31" s="74"/>
    </row>
    <row r="32" ht="17.4" customHeight="1" spans="1:8">
      <c r="A32" s="40"/>
      <c r="B32" s="74">
        <v>30</v>
      </c>
      <c r="C32" s="74" t="s">
        <v>123</v>
      </c>
      <c r="D32" s="40">
        <v>0</v>
      </c>
      <c r="E32" s="74">
        <v>42</v>
      </c>
      <c r="F32" s="75">
        <f t="shared" si="0"/>
        <v>0</v>
      </c>
      <c r="G32" s="74">
        <f t="shared" si="2"/>
        <v>1</v>
      </c>
      <c r="H32" s="74"/>
    </row>
    <row r="33" ht="17.4" customHeight="1" spans="1:8">
      <c r="A33" s="40"/>
      <c r="B33" s="74">
        <v>31</v>
      </c>
      <c r="C33" s="74" t="s">
        <v>124</v>
      </c>
      <c r="D33" s="40">
        <v>0</v>
      </c>
      <c r="E33" s="74">
        <v>41</v>
      </c>
      <c r="F33" s="75">
        <f t="shared" si="0"/>
        <v>0</v>
      </c>
      <c r="G33" s="74">
        <f t="shared" si="2"/>
        <v>1</v>
      </c>
      <c r="H33" s="74"/>
    </row>
    <row r="34" ht="17.4" customHeight="1" spans="1:8">
      <c r="A34" s="40"/>
      <c r="B34" s="74">
        <v>32</v>
      </c>
      <c r="C34" s="74" t="s">
        <v>125</v>
      </c>
      <c r="D34" s="40">
        <v>0</v>
      </c>
      <c r="E34" s="74">
        <v>43</v>
      </c>
      <c r="F34" s="75">
        <f t="shared" si="0"/>
        <v>0</v>
      </c>
      <c r="G34" s="74">
        <f t="shared" si="2"/>
        <v>1</v>
      </c>
      <c r="H34" s="74"/>
    </row>
    <row r="35" ht="17.4" customHeight="1" spans="1:8">
      <c r="A35" s="40" t="s">
        <v>3</v>
      </c>
      <c r="B35" s="74">
        <v>1</v>
      </c>
      <c r="C35" s="74" t="s">
        <v>126</v>
      </c>
      <c r="D35" s="40">
        <v>0</v>
      </c>
      <c r="E35" s="74" t="s">
        <v>127</v>
      </c>
      <c r="F35" s="75">
        <f t="shared" si="0"/>
        <v>0</v>
      </c>
      <c r="G35" s="74"/>
      <c r="H35" s="74" t="s">
        <v>128</v>
      </c>
    </row>
    <row r="36" ht="17.4" customHeight="1" spans="1:8">
      <c r="A36" s="40"/>
      <c r="B36" s="74">
        <v>2</v>
      </c>
      <c r="C36" s="74" t="s">
        <v>129</v>
      </c>
      <c r="D36" s="40">
        <v>0</v>
      </c>
      <c r="E36" s="74" t="s">
        <v>130</v>
      </c>
      <c r="F36" s="75">
        <f t="shared" si="0"/>
        <v>0</v>
      </c>
      <c r="G36" s="74"/>
      <c r="H36" s="74" t="s">
        <v>128</v>
      </c>
    </row>
    <row r="37" ht="17.4" customHeight="1" spans="1:8">
      <c r="A37" s="40"/>
      <c r="B37" s="74">
        <v>3</v>
      </c>
      <c r="C37" s="74" t="s">
        <v>131</v>
      </c>
      <c r="D37" s="40">
        <v>0</v>
      </c>
      <c r="E37" s="74" t="s">
        <v>132</v>
      </c>
      <c r="F37" s="75">
        <f t="shared" si="0"/>
        <v>0</v>
      </c>
      <c r="G37" s="74"/>
      <c r="H37" s="74" t="s">
        <v>128</v>
      </c>
    </row>
    <row r="38" ht="17.4" customHeight="1" spans="1:8">
      <c r="A38" s="40"/>
      <c r="B38" s="74">
        <v>4</v>
      </c>
      <c r="C38" s="74" t="s">
        <v>133</v>
      </c>
      <c r="D38" s="40">
        <v>0</v>
      </c>
      <c r="E38" s="74" t="s">
        <v>134</v>
      </c>
      <c r="F38" s="75">
        <f t="shared" si="0"/>
        <v>0</v>
      </c>
      <c r="G38" s="74"/>
      <c r="H38" s="74" t="s">
        <v>128</v>
      </c>
    </row>
    <row r="39" ht="17.4" customHeight="1" spans="1:8">
      <c r="A39" s="40"/>
      <c r="B39" s="74">
        <v>5</v>
      </c>
      <c r="C39" s="74" t="s">
        <v>135</v>
      </c>
      <c r="D39" s="40">
        <v>0</v>
      </c>
      <c r="E39" s="74" t="s">
        <v>136</v>
      </c>
      <c r="F39" s="75">
        <f t="shared" si="0"/>
        <v>0</v>
      </c>
      <c r="G39" s="74">
        <v>1</v>
      </c>
      <c r="H39" s="74"/>
    </row>
    <row r="40" ht="17.4" customHeight="1" spans="1:8">
      <c r="A40" s="40"/>
      <c r="B40" s="74">
        <v>6</v>
      </c>
      <c r="C40" s="74" t="s">
        <v>137</v>
      </c>
      <c r="D40" s="40">
        <v>0</v>
      </c>
      <c r="E40" s="74" t="s">
        <v>130</v>
      </c>
      <c r="F40" s="75">
        <f t="shared" si="0"/>
        <v>0</v>
      </c>
      <c r="G40" s="74">
        <v>1</v>
      </c>
      <c r="H40" s="74"/>
    </row>
    <row r="41" ht="17.4" customHeight="1" spans="1:8">
      <c r="A41" s="40"/>
      <c r="B41" s="74">
        <v>7</v>
      </c>
      <c r="C41" s="74" t="s">
        <v>138</v>
      </c>
      <c r="D41" s="40">
        <v>0</v>
      </c>
      <c r="E41" s="74" t="s">
        <v>139</v>
      </c>
      <c r="F41" s="75">
        <f t="shared" si="0"/>
        <v>0</v>
      </c>
      <c r="G41" s="74">
        <v>1</v>
      </c>
      <c r="H41" s="74"/>
    </row>
    <row r="42" ht="17.4" customHeight="1" spans="1:8">
      <c r="A42" s="40"/>
      <c r="B42" s="74">
        <v>8</v>
      </c>
      <c r="C42" s="74" t="s">
        <v>140</v>
      </c>
      <c r="D42" s="40">
        <v>0</v>
      </c>
      <c r="E42" s="74" t="s">
        <v>139</v>
      </c>
      <c r="F42" s="75">
        <f t="shared" si="0"/>
        <v>0</v>
      </c>
      <c r="G42" s="74">
        <v>1</v>
      </c>
      <c r="H42" s="74"/>
    </row>
    <row r="43" ht="17.4" customHeight="1" spans="1:8">
      <c r="A43" s="40"/>
      <c r="B43" s="74">
        <v>9</v>
      </c>
      <c r="C43" s="74" t="s">
        <v>141</v>
      </c>
      <c r="D43" s="40">
        <v>0</v>
      </c>
      <c r="E43" s="74" t="s">
        <v>142</v>
      </c>
      <c r="F43" s="75">
        <f t="shared" si="0"/>
        <v>0</v>
      </c>
      <c r="G43" s="74">
        <v>1</v>
      </c>
      <c r="H43" s="74"/>
    </row>
    <row r="44" ht="17.4" customHeight="1" spans="1:8">
      <c r="A44" s="40"/>
      <c r="B44" s="74">
        <v>10</v>
      </c>
      <c r="C44" s="74" t="s">
        <v>143</v>
      </c>
      <c r="D44" s="40">
        <v>0</v>
      </c>
      <c r="E44" s="74" t="s">
        <v>144</v>
      </c>
      <c r="F44" s="75">
        <f t="shared" si="0"/>
        <v>0</v>
      </c>
      <c r="G44" s="74">
        <v>1</v>
      </c>
      <c r="H44" s="74"/>
    </row>
    <row r="45" ht="17.4" customHeight="1" spans="1:8">
      <c r="A45" s="40"/>
      <c r="B45" s="74">
        <v>11</v>
      </c>
      <c r="C45" s="74" t="s">
        <v>145</v>
      </c>
      <c r="D45" s="40">
        <v>0</v>
      </c>
      <c r="E45" s="74" t="s">
        <v>146</v>
      </c>
      <c r="F45" s="75">
        <f t="shared" si="0"/>
        <v>0</v>
      </c>
      <c r="G45" s="74">
        <v>1</v>
      </c>
      <c r="H45" s="74"/>
    </row>
    <row r="46" ht="17.4" customHeight="1" spans="1:8">
      <c r="A46" s="40"/>
      <c r="B46" s="76">
        <v>12</v>
      </c>
      <c r="C46" s="76" t="s">
        <v>60</v>
      </c>
      <c r="D46" s="76">
        <v>4</v>
      </c>
      <c r="E46" s="76" t="s">
        <v>147</v>
      </c>
      <c r="F46" s="77">
        <f t="shared" si="0"/>
        <v>0.0888888888888889</v>
      </c>
      <c r="G46" s="76">
        <v>1</v>
      </c>
      <c r="H46" s="76" t="s">
        <v>58</v>
      </c>
    </row>
    <row r="47" ht="17.4" customHeight="1" spans="1:8">
      <c r="A47" s="40"/>
      <c r="B47" s="74">
        <v>13</v>
      </c>
      <c r="C47" s="74" t="s">
        <v>148</v>
      </c>
      <c r="D47" s="40">
        <v>0</v>
      </c>
      <c r="E47" s="74" t="s">
        <v>147</v>
      </c>
      <c r="F47" s="75">
        <f t="shared" si="0"/>
        <v>0</v>
      </c>
      <c r="G47" s="74">
        <v>1</v>
      </c>
      <c r="H47" s="74"/>
    </row>
    <row r="48" ht="17.4" customHeight="1" spans="1:8">
      <c r="A48" s="40"/>
      <c r="B48" s="74">
        <v>14</v>
      </c>
      <c r="C48" s="74" t="s">
        <v>149</v>
      </c>
      <c r="D48" s="40">
        <v>0</v>
      </c>
      <c r="E48" s="74" t="s">
        <v>147</v>
      </c>
      <c r="F48" s="75">
        <f t="shared" si="0"/>
        <v>0</v>
      </c>
      <c r="G48" s="74">
        <v>1</v>
      </c>
      <c r="H48" s="74"/>
    </row>
    <row r="49" ht="17.4" customHeight="1" spans="1:8">
      <c r="A49" s="40"/>
      <c r="B49" s="74">
        <v>15</v>
      </c>
      <c r="C49" s="74" t="s">
        <v>150</v>
      </c>
      <c r="D49" s="74">
        <v>0</v>
      </c>
      <c r="E49" s="74" t="s">
        <v>139</v>
      </c>
      <c r="F49" s="75">
        <f t="shared" si="0"/>
        <v>0</v>
      </c>
      <c r="G49" s="74">
        <v>1</v>
      </c>
      <c r="H49" s="74"/>
    </row>
    <row r="50" ht="17.4" customHeight="1" spans="1:8">
      <c r="A50" s="40"/>
      <c r="B50" s="74">
        <v>16</v>
      </c>
      <c r="C50" s="74" t="s">
        <v>151</v>
      </c>
      <c r="D50" s="74">
        <v>0</v>
      </c>
      <c r="E50" s="74" t="s">
        <v>139</v>
      </c>
      <c r="F50" s="75">
        <f t="shared" si="0"/>
        <v>0</v>
      </c>
      <c r="G50" s="74">
        <v>1</v>
      </c>
      <c r="H50" s="74"/>
    </row>
    <row r="51" ht="17.4" customHeight="1" spans="1:8">
      <c r="A51" s="40"/>
      <c r="B51" s="74">
        <v>17</v>
      </c>
      <c r="C51" s="74" t="s">
        <v>152</v>
      </c>
      <c r="D51" s="40">
        <v>0</v>
      </c>
      <c r="E51" s="74" t="s">
        <v>153</v>
      </c>
      <c r="F51" s="75">
        <f t="shared" si="0"/>
        <v>0</v>
      </c>
      <c r="G51" s="74">
        <v>1</v>
      </c>
      <c r="H51" s="74"/>
    </row>
    <row r="52" ht="17.4" customHeight="1" spans="1:8">
      <c r="A52" s="40"/>
      <c r="B52" s="74">
        <v>18</v>
      </c>
      <c r="C52" s="74" t="s">
        <v>154</v>
      </c>
      <c r="D52" s="40">
        <v>0</v>
      </c>
      <c r="E52" s="74" t="s">
        <v>155</v>
      </c>
      <c r="F52" s="75">
        <f t="shared" si="0"/>
        <v>0</v>
      </c>
      <c r="G52" s="74">
        <v>1</v>
      </c>
      <c r="H52" s="74"/>
    </row>
    <row r="53" ht="17.4" customHeight="1" spans="1:8">
      <c r="A53" s="40"/>
      <c r="B53" s="74">
        <v>19</v>
      </c>
      <c r="C53" s="74" t="s">
        <v>156</v>
      </c>
      <c r="D53" s="40">
        <v>0</v>
      </c>
      <c r="E53" s="74" t="s">
        <v>155</v>
      </c>
      <c r="F53" s="75">
        <f t="shared" si="0"/>
        <v>0</v>
      </c>
      <c r="G53" s="74">
        <v>1</v>
      </c>
      <c r="H53" s="74"/>
    </row>
    <row r="54" ht="17.4" customHeight="1" spans="1:8">
      <c r="A54" s="40"/>
      <c r="B54" s="74">
        <v>20</v>
      </c>
      <c r="C54" s="74" t="s">
        <v>157</v>
      </c>
      <c r="D54" s="40">
        <v>0</v>
      </c>
      <c r="E54" s="74" t="s">
        <v>153</v>
      </c>
      <c r="F54" s="75">
        <f t="shared" si="0"/>
        <v>0</v>
      </c>
      <c r="G54" s="74">
        <v>1</v>
      </c>
      <c r="H54" s="74"/>
    </row>
    <row r="55" ht="17.4" customHeight="1" spans="1:8">
      <c r="A55" s="40"/>
      <c r="B55" s="74">
        <v>21</v>
      </c>
      <c r="C55" s="74" t="s">
        <v>158</v>
      </c>
      <c r="D55" s="40">
        <v>0</v>
      </c>
      <c r="E55" s="74">
        <v>43</v>
      </c>
      <c r="F55" s="75">
        <f t="shared" si="0"/>
        <v>0</v>
      </c>
      <c r="G55" s="74">
        <v>1</v>
      </c>
      <c r="H55" s="74"/>
    </row>
    <row r="56" ht="17.4" customHeight="1" spans="1:8">
      <c r="A56" s="40"/>
      <c r="B56" s="74">
        <v>22</v>
      </c>
      <c r="C56" s="74" t="s">
        <v>159</v>
      </c>
      <c r="D56" s="74">
        <v>0</v>
      </c>
      <c r="E56" s="74">
        <v>42</v>
      </c>
      <c r="F56" s="75">
        <f t="shared" si="0"/>
        <v>0</v>
      </c>
      <c r="G56" s="74">
        <v>1</v>
      </c>
      <c r="H56" s="74"/>
    </row>
    <row r="57" ht="17.4" customHeight="1" spans="1:8">
      <c r="A57" s="40"/>
      <c r="B57" s="74">
        <v>23</v>
      </c>
      <c r="C57" s="74" t="s">
        <v>160</v>
      </c>
      <c r="D57" s="74">
        <v>0</v>
      </c>
      <c r="E57" s="74">
        <v>43</v>
      </c>
      <c r="F57" s="75">
        <f t="shared" si="0"/>
        <v>0</v>
      </c>
      <c r="G57" s="74">
        <v>1</v>
      </c>
      <c r="H57" s="74"/>
    </row>
    <row r="58" ht="17.4" customHeight="1" spans="1:8">
      <c r="A58" s="40"/>
      <c r="B58" s="74">
        <v>24</v>
      </c>
      <c r="C58" s="74" t="s">
        <v>40</v>
      </c>
      <c r="D58" s="74">
        <v>0</v>
      </c>
      <c r="E58" s="74">
        <v>42</v>
      </c>
      <c r="F58" s="75">
        <f t="shared" si="0"/>
        <v>0</v>
      </c>
      <c r="G58" s="74">
        <v>36</v>
      </c>
      <c r="H58" s="74"/>
    </row>
    <row r="59" ht="17.4" customHeight="1" spans="1:8">
      <c r="A59" s="40"/>
      <c r="B59" s="76">
        <v>25</v>
      </c>
      <c r="C59" s="76" t="s">
        <v>54</v>
      </c>
      <c r="D59" s="76">
        <v>1</v>
      </c>
      <c r="E59" s="76">
        <v>45</v>
      </c>
      <c r="F59" s="77">
        <f t="shared" si="0"/>
        <v>0.0222222222222222</v>
      </c>
      <c r="G59" s="76">
        <v>1</v>
      </c>
      <c r="H59" s="76" t="s">
        <v>58</v>
      </c>
    </row>
    <row r="60" ht="17.4" customHeight="1" spans="1:8">
      <c r="A60" s="40"/>
      <c r="B60" s="74">
        <v>26</v>
      </c>
      <c r="C60" s="74" t="s">
        <v>161</v>
      </c>
      <c r="D60" s="74">
        <v>0</v>
      </c>
      <c r="E60" s="74">
        <v>45</v>
      </c>
      <c r="F60" s="75">
        <f t="shared" si="0"/>
        <v>0</v>
      </c>
      <c r="G60" s="74">
        <v>1</v>
      </c>
      <c r="H60" s="74"/>
    </row>
    <row r="61" ht="17.4" customHeight="1" spans="1:8">
      <c r="A61" s="40"/>
      <c r="B61" s="74">
        <v>27</v>
      </c>
      <c r="C61" s="74" t="s">
        <v>162</v>
      </c>
      <c r="D61" s="74">
        <v>0</v>
      </c>
      <c r="E61" s="74">
        <v>45</v>
      </c>
      <c r="F61" s="75">
        <f t="shared" si="0"/>
        <v>0</v>
      </c>
      <c r="G61" s="74">
        <v>1</v>
      </c>
      <c r="H61" s="74"/>
    </row>
    <row r="62" ht="17.4" customHeight="1" spans="1:8">
      <c r="A62" s="40"/>
      <c r="B62" s="74">
        <v>28</v>
      </c>
      <c r="C62" s="74" t="s">
        <v>163</v>
      </c>
      <c r="D62" s="74">
        <v>0</v>
      </c>
      <c r="E62" s="74">
        <v>43</v>
      </c>
      <c r="F62" s="75">
        <f t="shared" si="0"/>
        <v>0</v>
      </c>
      <c r="G62" s="74">
        <v>1</v>
      </c>
      <c r="H62" s="74"/>
    </row>
    <row r="63" ht="17.4" customHeight="1" spans="1:8">
      <c r="A63" s="40"/>
      <c r="B63" s="74">
        <v>29</v>
      </c>
      <c r="C63" s="74" t="s">
        <v>36</v>
      </c>
      <c r="D63" s="74">
        <v>0</v>
      </c>
      <c r="E63" s="74">
        <v>42</v>
      </c>
      <c r="F63" s="75">
        <f t="shared" si="0"/>
        <v>0</v>
      </c>
      <c r="G63" s="74">
        <v>1</v>
      </c>
      <c r="H63" s="74"/>
    </row>
    <row r="64" ht="17.4" customHeight="1" spans="1:8">
      <c r="A64" s="40"/>
      <c r="B64" s="74">
        <v>30</v>
      </c>
      <c r="C64" s="74" t="s">
        <v>164</v>
      </c>
      <c r="D64" s="74">
        <v>0</v>
      </c>
      <c r="E64" s="74">
        <v>40</v>
      </c>
      <c r="F64" s="75">
        <f t="shared" si="0"/>
        <v>0</v>
      </c>
      <c r="G64" s="74">
        <v>1</v>
      </c>
      <c r="H64" s="74"/>
    </row>
    <row r="65" ht="17.4" customHeight="1" spans="1:8">
      <c r="A65" s="40"/>
      <c r="B65" s="74">
        <v>31</v>
      </c>
      <c r="C65" s="74" t="s">
        <v>165</v>
      </c>
      <c r="D65" s="40">
        <v>0</v>
      </c>
      <c r="E65" s="74">
        <v>39</v>
      </c>
      <c r="F65" s="75">
        <f t="shared" si="0"/>
        <v>0</v>
      </c>
      <c r="G65" s="74">
        <v>1</v>
      </c>
      <c r="H65" s="74"/>
    </row>
    <row r="66" ht="17.4" customHeight="1" spans="1:8">
      <c r="A66" s="40"/>
      <c r="B66" s="74">
        <v>32</v>
      </c>
      <c r="C66" s="74" t="s">
        <v>166</v>
      </c>
      <c r="D66" s="40">
        <v>0</v>
      </c>
      <c r="E66" s="74">
        <v>39</v>
      </c>
      <c r="F66" s="75">
        <f t="shared" si="0"/>
        <v>0</v>
      </c>
      <c r="G66" s="74">
        <v>1</v>
      </c>
      <c r="H66" s="74"/>
    </row>
    <row r="67" ht="17.4" customHeight="1" spans="1:8">
      <c r="A67" s="40"/>
      <c r="B67" s="74">
        <v>33</v>
      </c>
      <c r="C67" s="74" t="s">
        <v>167</v>
      </c>
      <c r="D67" s="40">
        <v>0</v>
      </c>
      <c r="E67" s="74">
        <v>30</v>
      </c>
      <c r="F67" s="75">
        <f t="shared" ref="F67:F70" si="3">D67/E67</f>
        <v>0</v>
      </c>
      <c r="G67" s="74">
        <v>1</v>
      </c>
      <c r="H67" s="74"/>
    </row>
    <row r="68" ht="17.4" customHeight="1" spans="1:8">
      <c r="A68" s="40"/>
      <c r="B68" s="74">
        <v>34</v>
      </c>
      <c r="C68" s="74" t="s">
        <v>168</v>
      </c>
      <c r="D68" s="40">
        <v>0</v>
      </c>
      <c r="E68" s="74">
        <v>30</v>
      </c>
      <c r="F68" s="75">
        <f t="shared" si="3"/>
        <v>0</v>
      </c>
      <c r="G68" s="74">
        <v>1</v>
      </c>
      <c r="H68" s="74"/>
    </row>
    <row r="69" ht="17.4" customHeight="1" spans="1:8">
      <c r="A69" s="40"/>
      <c r="B69" s="74">
        <v>35</v>
      </c>
      <c r="C69" s="74" t="s">
        <v>169</v>
      </c>
      <c r="D69" s="40">
        <v>0</v>
      </c>
      <c r="E69" s="74">
        <v>44</v>
      </c>
      <c r="F69" s="75">
        <f t="shared" si="3"/>
        <v>0</v>
      </c>
      <c r="G69" s="74">
        <v>1</v>
      </c>
      <c r="H69" s="74"/>
    </row>
    <row r="70" ht="17.4" spans="1:8">
      <c r="A70" s="40"/>
      <c r="B70" s="74">
        <v>36</v>
      </c>
      <c r="C70" s="74" t="s">
        <v>170</v>
      </c>
      <c r="D70" s="40">
        <v>0</v>
      </c>
      <c r="E70" s="74">
        <v>43</v>
      </c>
      <c r="F70" s="75">
        <f t="shared" si="3"/>
        <v>0</v>
      </c>
      <c r="G70" s="74">
        <v>1</v>
      </c>
      <c r="H70" s="74"/>
    </row>
    <row r="71" ht="17.4" customHeight="1" spans="1:8">
      <c r="A71" s="40" t="s">
        <v>171</v>
      </c>
      <c r="B71" s="74">
        <v>1</v>
      </c>
      <c r="C71" s="74" t="s">
        <v>172</v>
      </c>
      <c r="D71" s="40">
        <v>0</v>
      </c>
      <c r="E71" s="74" t="s">
        <v>136</v>
      </c>
      <c r="F71" s="75">
        <f t="shared" ref="F71:F134" si="4">D71/E71</f>
        <v>0</v>
      </c>
      <c r="G71" s="74">
        <f t="shared" ref="G71:G80" si="5">RANK(F71,$F$3:$F$34,1)</f>
        <v>1</v>
      </c>
      <c r="H71" s="74"/>
    </row>
    <row r="72" ht="17.4" customHeight="1" spans="1:8">
      <c r="A72" s="40"/>
      <c r="B72" s="74">
        <v>2</v>
      </c>
      <c r="C72" s="74" t="s">
        <v>173</v>
      </c>
      <c r="D72" s="40">
        <v>0</v>
      </c>
      <c r="E72" s="74" t="s">
        <v>155</v>
      </c>
      <c r="F72" s="75">
        <f t="shared" si="4"/>
        <v>0</v>
      </c>
      <c r="G72" s="74">
        <f t="shared" si="5"/>
        <v>1</v>
      </c>
      <c r="H72" s="74"/>
    </row>
    <row r="73" ht="17.4" customHeight="1" spans="1:8">
      <c r="A73" s="40"/>
      <c r="B73" s="74">
        <v>3</v>
      </c>
      <c r="C73" s="74" t="s">
        <v>174</v>
      </c>
      <c r="D73" s="40">
        <v>0</v>
      </c>
      <c r="E73" s="74" t="s">
        <v>175</v>
      </c>
      <c r="F73" s="75">
        <f t="shared" si="4"/>
        <v>0</v>
      </c>
      <c r="G73" s="74">
        <f t="shared" si="5"/>
        <v>1</v>
      </c>
      <c r="H73" s="74"/>
    </row>
    <row r="74" ht="17.4" customHeight="1" spans="1:8">
      <c r="A74" s="40"/>
      <c r="B74" s="74">
        <v>4</v>
      </c>
      <c r="C74" s="74" t="s">
        <v>176</v>
      </c>
      <c r="D74" s="40">
        <v>0</v>
      </c>
      <c r="E74" s="74" t="s">
        <v>134</v>
      </c>
      <c r="F74" s="75">
        <f t="shared" si="4"/>
        <v>0</v>
      </c>
      <c r="G74" s="74">
        <f t="shared" si="5"/>
        <v>1</v>
      </c>
      <c r="H74" s="74"/>
    </row>
    <row r="75" ht="17.4" customHeight="1" spans="1:8">
      <c r="A75" s="40"/>
      <c r="B75" s="74">
        <v>5</v>
      </c>
      <c r="C75" s="74" t="s">
        <v>177</v>
      </c>
      <c r="D75" s="40">
        <v>0</v>
      </c>
      <c r="E75" s="74" t="s">
        <v>178</v>
      </c>
      <c r="F75" s="75">
        <f t="shared" si="4"/>
        <v>0</v>
      </c>
      <c r="G75" s="74">
        <f t="shared" si="5"/>
        <v>1</v>
      </c>
      <c r="H75" s="74"/>
    </row>
    <row r="76" ht="17.4" customHeight="1" spans="1:8">
      <c r="A76" s="40"/>
      <c r="B76" s="74">
        <v>6</v>
      </c>
      <c r="C76" s="74" t="s">
        <v>179</v>
      </c>
      <c r="D76" s="40">
        <v>0</v>
      </c>
      <c r="E76" s="74" t="s">
        <v>180</v>
      </c>
      <c r="F76" s="75">
        <f t="shared" si="4"/>
        <v>0</v>
      </c>
      <c r="G76" s="74">
        <f t="shared" si="5"/>
        <v>1</v>
      </c>
      <c r="H76" s="74"/>
    </row>
    <row r="77" ht="17.4" customHeight="1" spans="1:8">
      <c r="A77" s="40"/>
      <c r="B77" s="74">
        <v>7</v>
      </c>
      <c r="C77" s="74" t="s">
        <v>181</v>
      </c>
      <c r="D77" s="40">
        <v>0</v>
      </c>
      <c r="E77" s="74" t="s">
        <v>182</v>
      </c>
      <c r="F77" s="75">
        <f t="shared" si="4"/>
        <v>0</v>
      </c>
      <c r="G77" s="74">
        <f t="shared" si="5"/>
        <v>1</v>
      </c>
      <c r="H77" s="74"/>
    </row>
    <row r="78" ht="17.4" customHeight="1" spans="1:8">
      <c r="A78" s="40"/>
      <c r="B78" s="74">
        <v>8</v>
      </c>
      <c r="C78" s="74" t="s">
        <v>183</v>
      </c>
      <c r="D78" s="40">
        <v>0</v>
      </c>
      <c r="E78" s="74" t="s">
        <v>130</v>
      </c>
      <c r="F78" s="75">
        <f t="shared" si="4"/>
        <v>0</v>
      </c>
      <c r="G78" s="74">
        <f t="shared" si="5"/>
        <v>1</v>
      </c>
      <c r="H78" s="74"/>
    </row>
    <row r="79" ht="17.4" customHeight="1" spans="1:8">
      <c r="A79" s="40"/>
      <c r="B79" s="74">
        <v>9</v>
      </c>
      <c r="C79" s="74" t="s">
        <v>184</v>
      </c>
      <c r="D79" s="40">
        <v>0</v>
      </c>
      <c r="E79" s="74" t="s">
        <v>185</v>
      </c>
      <c r="F79" s="75">
        <f t="shared" si="4"/>
        <v>0</v>
      </c>
      <c r="G79" s="74">
        <f t="shared" si="5"/>
        <v>1</v>
      </c>
      <c r="H79" s="74"/>
    </row>
    <row r="80" ht="17.4" customHeight="1" spans="1:8">
      <c r="A80" s="40"/>
      <c r="B80" s="74">
        <v>10</v>
      </c>
      <c r="C80" s="74" t="s">
        <v>186</v>
      </c>
      <c r="D80" s="40">
        <v>0</v>
      </c>
      <c r="E80" s="74" t="s">
        <v>180</v>
      </c>
      <c r="F80" s="75">
        <f t="shared" si="4"/>
        <v>0</v>
      </c>
      <c r="G80" s="74">
        <f t="shared" si="5"/>
        <v>1</v>
      </c>
      <c r="H80" s="74"/>
    </row>
    <row r="81" ht="17.4" customHeight="1" spans="1:8">
      <c r="A81" s="40"/>
      <c r="B81" s="74">
        <v>11</v>
      </c>
      <c r="C81" s="74" t="s">
        <v>187</v>
      </c>
      <c r="D81" s="40">
        <v>0</v>
      </c>
      <c r="E81" s="74" t="s">
        <v>188</v>
      </c>
      <c r="F81" s="75">
        <f t="shared" si="4"/>
        <v>0</v>
      </c>
      <c r="G81" s="74">
        <f>RANK(F81,$F$71:$F$111,1)</f>
        <v>1</v>
      </c>
      <c r="H81" s="74"/>
    </row>
    <row r="82" ht="17.4" customHeight="1" spans="1:8">
      <c r="A82" s="40"/>
      <c r="B82" s="74">
        <v>12</v>
      </c>
      <c r="C82" s="74" t="s">
        <v>189</v>
      </c>
      <c r="D82" s="40">
        <v>0</v>
      </c>
      <c r="E82" s="74" t="s">
        <v>190</v>
      </c>
      <c r="F82" s="75">
        <f t="shared" si="4"/>
        <v>0</v>
      </c>
      <c r="G82" s="74">
        <f t="shared" ref="G82:G111" si="6">RANK(F82,$F$71:$F$111,1)</f>
        <v>1</v>
      </c>
      <c r="H82" s="74"/>
    </row>
    <row r="83" ht="17.4" customHeight="1" spans="1:8">
      <c r="A83" s="40"/>
      <c r="B83" s="74">
        <v>13</v>
      </c>
      <c r="C83" s="74" t="s">
        <v>191</v>
      </c>
      <c r="D83" s="40">
        <v>0</v>
      </c>
      <c r="E83" s="74" t="s">
        <v>190</v>
      </c>
      <c r="F83" s="75">
        <f t="shared" si="4"/>
        <v>0</v>
      </c>
      <c r="G83" s="74">
        <f t="shared" si="6"/>
        <v>1</v>
      </c>
      <c r="H83" s="74"/>
    </row>
    <row r="84" ht="17.4" customHeight="1" spans="1:8">
      <c r="A84" s="40"/>
      <c r="B84" s="74">
        <v>14</v>
      </c>
      <c r="C84" s="74" t="s">
        <v>192</v>
      </c>
      <c r="D84" s="40">
        <v>0</v>
      </c>
      <c r="E84" s="74" t="s">
        <v>193</v>
      </c>
      <c r="F84" s="75">
        <f t="shared" si="4"/>
        <v>0</v>
      </c>
      <c r="G84" s="74">
        <f t="shared" si="6"/>
        <v>1</v>
      </c>
      <c r="H84" s="74"/>
    </row>
    <row r="85" ht="17.4" customHeight="1" spans="1:8">
      <c r="A85" s="40"/>
      <c r="B85" s="74">
        <v>15</v>
      </c>
      <c r="C85" s="74" t="s">
        <v>194</v>
      </c>
      <c r="D85" s="40">
        <v>0</v>
      </c>
      <c r="E85" s="74" t="s">
        <v>195</v>
      </c>
      <c r="F85" s="75">
        <f t="shared" si="4"/>
        <v>0</v>
      </c>
      <c r="G85" s="74">
        <f t="shared" si="6"/>
        <v>1</v>
      </c>
      <c r="H85" s="74"/>
    </row>
    <row r="86" ht="17.4" customHeight="1" spans="1:8">
      <c r="A86" s="40"/>
      <c r="B86" s="74">
        <v>16</v>
      </c>
      <c r="C86" s="74" t="s">
        <v>196</v>
      </c>
      <c r="D86" s="40">
        <v>0</v>
      </c>
      <c r="E86" s="74" t="s">
        <v>155</v>
      </c>
      <c r="F86" s="75">
        <f t="shared" si="4"/>
        <v>0</v>
      </c>
      <c r="G86" s="74">
        <f t="shared" si="6"/>
        <v>1</v>
      </c>
      <c r="H86" s="74"/>
    </row>
    <row r="87" ht="17.4" customHeight="1" spans="1:8">
      <c r="A87" s="40"/>
      <c r="B87" s="74">
        <v>17</v>
      </c>
      <c r="C87" s="74" t="s">
        <v>197</v>
      </c>
      <c r="D87" s="40">
        <v>0</v>
      </c>
      <c r="E87" s="74" t="s">
        <v>139</v>
      </c>
      <c r="F87" s="75">
        <f t="shared" si="4"/>
        <v>0</v>
      </c>
      <c r="G87" s="74">
        <f t="shared" si="6"/>
        <v>1</v>
      </c>
      <c r="H87" s="74"/>
    </row>
    <row r="88" ht="17.4" customHeight="1" spans="1:8">
      <c r="A88" s="40"/>
      <c r="B88" s="74">
        <v>18</v>
      </c>
      <c r="C88" s="74" t="s">
        <v>198</v>
      </c>
      <c r="D88" s="40">
        <v>0</v>
      </c>
      <c r="E88" s="74" t="s">
        <v>139</v>
      </c>
      <c r="F88" s="75">
        <f t="shared" si="4"/>
        <v>0</v>
      </c>
      <c r="G88" s="74">
        <f t="shared" si="6"/>
        <v>1</v>
      </c>
      <c r="H88" s="74"/>
    </row>
    <row r="89" ht="17.4" customHeight="1" spans="1:8">
      <c r="A89" s="40"/>
      <c r="B89" s="74">
        <v>19</v>
      </c>
      <c r="C89" s="74" t="s">
        <v>199</v>
      </c>
      <c r="D89" s="40">
        <v>0</v>
      </c>
      <c r="E89" s="74" t="s">
        <v>144</v>
      </c>
      <c r="F89" s="75">
        <f t="shared" si="4"/>
        <v>0</v>
      </c>
      <c r="G89" s="74">
        <f t="shared" si="6"/>
        <v>1</v>
      </c>
      <c r="H89" s="74"/>
    </row>
    <row r="90" ht="17.4" customHeight="1" spans="1:8">
      <c r="A90" s="40"/>
      <c r="B90" s="74">
        <v>20</v>
      </c>
      <c r="C90" s="74" t="s">
        <v>200</v>
      </c>
      <c r="D90" s="40">
        <v>0</v>
      </c>
      <c r="E90" s="74" t="s">
        <v>201</v>
      </c>
      <c r="F90" s="75">
        <f t="shared" si="4"/>
        <v>0</v>
      </c>
      <c r="G90" s="74">
        <f t="shared" si="6"/>
        <v>1</v>
      </c>
      <c r="H90" s="74"/>
    </row>
    <row r="91" ht="17.4" customHeight="1" spans="1:8">
      <c r="A91" s="40"/>
      <c r="B91" s="74">
        <v>21</v>
      </c>
      <c r="C91" s="74" t="s">
        <v>202</v>
      </c>
      <c r="D91" s="40">
        <v>0</v>
      </c>
      <c r="E91" s="74" t="s">
        <v>201</v>
      </c>
      <c r="F91" s="75">
        <f t="shared" si="4"/>
        <v>0</v>
      </c>
      <c r="G91" s="74">
        <f t="shared" si="6"/>
        <v>1</v>
      </c>
      <c r="H91" s="74"/>
    </row>
    <row r="92" ht="17.4" customHeight="1" spans="1:8">
      <c r="A92" s="40"/>
      <c r="B92" s="74">
        <v>22</v>
      </c>
      <c r="C92" s="74" t="s">
        <v>203</v>
      </c>
      <c r="D92" s="40">
        <v>0</v>
      </c>
      <c r="E92" s="74" t="s">
        <v>190</v>
      </c>
      <c r="F92" s="75">
        <f t="shared" si="4"/>
        <v>0</v>
      </c>
      <c r="G92" s="74">
        <f t="shared" si="6"/>
        <v>1</v>
      </c>
      <c r="H92" s="74"/>
    </row>
    <row r="93" ht="17.4" customHeight="1" spans="1:8">
      <c r="A93" s="40"/>
      <c r="B93" s="74">
        <v>23</v>
      </c>
      <c r="C93" s="74" t="s">
        <v>204</v>
      </c>
      <c r="D93" s="40">
        <v>0</v>
      </c>
      <c r="E93" s="74" t="s">
        <v>190</v>
      </c>
      <c r="F93" s="75">
        <f t="shared" si="4"/>
        <v>0</v>
      </c>
      <c r="G93" s="74">
        <f t="shared" si="6"/>
        <v>1</v>
      </c>
      <c r="H93" s="74"/>
    </row>
    <row r="94" ht="17.4" customHeight="1" spans="1:8">
      <c r="A94" s="40"/>
      <c r="B94" s="74">
        <v>24</v>
      </c>
      <c r="C94" s="74" t="s">
        <v>205</v>
      </c>
      <c r="D94" s="40">
        <v>0</v>
      </c>
      <c r="E94" s="74" t="s">
        <v>178</v>
      </c>
      <c r="F94" s="75">
        <f t="shared" si="4"/>
        <v>0</v>
      </c>
      <c r="G94" s="74">
        <f t="shared" si="6"/>
        <v>1</v>
      </c>
      <c r="H94" s="74"/>
    </row>
    <row r="95" ht="17.4" customHeight="1" spans="1:8">
      <c r="A95" s="40"/>
      <c r="B95" s="74">
        <v>25</v>
      </c>
      <c r="C95" s="74" t="s">
        <v>206</v>
      </c>
      <c r="D95" s="40">
        <v>0</v>
      </c>
      <c r="E95" s="74" t="s">
        <v>195</v>
      </c>
      <c r="F95" s="75">
        <f t="shared" si="4"/>
        <v>0</v>
      </c>
      <c r="G95" s="74">
        <f t="shared" si="6"/>
        <v>1</v>
      </c>
      <c r="H95" s="74"/>
    </row>
    <row r="96" ht="17.4" customHeight="1" spans="1:8">
      <c r="A96" s="40"/>
      <c r="B96" s="76">
        <v>26</v>
      </c>
      <c r="C96" s="76" t="s">
        <v>68</v>
      </c>
      <c r="D96" s="76">
        <v>2</v>
      </c>
      <c r="E96" s="76" t="s">
        <v>195</v>
      </c>
      <c r="F96" s="77">
        <f t="shared" si="4"/>
        <v>0.0487804878048781</v>
      </c>
      <c r="G96" s="76">
        <f t="shared" si="6"/>
        <v>40</v>
      </c>
      <c r="H96" s="76" t="s">
        <v>58</v>
      </c>
    </row>
    <row r="97" ht="17.4" customHeight="1" spans="1:8">
      <c r="A97" s="40"/>
      <c r="B97" s="74">
        <v>27</v>
      </c>
      <c r="C97" s="74" t="s">
        <v>207</v>
      </c>
      <c r="D97" s="40">
        <v>0</v>
      </c>
      <c r="E97" s="74" t="s">
        <v>146</v>
      </c>
      <c r="F97" s="75">
        <f t="shared" si="4"/>
        <v>0</v>
      </c>
      <c r="G97" s="74">
        <f t="shared" si="6"/>
        <v>1</v>
      </c>
      <c r="H97" s="74"/>
    </row>
    <row r="98" ht="17.4" customHeight="1" spans="1:8">
      <c r="A98" s="40"/>
      <c r="B98" s="74">
        <v>28</v>
      </c>
      <c r="C98" s="74" t="s">
        <v>208</v>
      </c>
      <c r="D98" s="40">
        <v>0</v>
      </c>
      <c r="E98" s="74" t="s">
        <v>139</v>
      </c>
      <c r="F98" s="75">
        <f t="shared" si="4"/>
        <v>0</v>
      </c>
      <c r="G98" s="74">
        <f t="shared" si="6"/>
        <v>1</v>
      </c>
      <c r="H98" s="74"/>
    </row>
    <row r="99" ht="17.4" customHeight="1" spans="1:8">
      <c r="A99" s="40"/>
      <c r="B99" s="74">
        <v>29</v>
      </c>
      <c r="C99" s="74" t="s">
        <v>209</v>
      </c>
      <c r="D99" s="40">
        <v>0</v>
      </c>
      <c r="E99" s="74" t="s">
        <v>147</v>
      </c>
      <c r="F99" s="75">
        <f t="shared" si="4"/>
        <v>0</v>
      </c>
      <c r="G99" s="74">
        <f t="shared" si="6"/>
        <v>1</v>
      </c>
      <c r="H99" s="74"/>
    </row>
    <row r="100" ht="17.4" customHeight="1" spans="1:8">
      <c r="A100" s="40"/>
      <c r="B100" s="74">
        <v>30</v>
      </c>
      <c r="C100" s="74" t="s">
        <v>210</v>
      </c>
      <c r="D100" s="40">
        <v>0</v>
      </c>
      <c r="E100" s="74" t="s">
        <v>180</v>
      </c>
      <c r="F100" s="75">
        <f t="shared" si="4"/>
        <v>0</v>
      </c>
      <c r="G100" s="74">
        <f t="shared" si="6"/>
        <v>1</v>
      </c>
      <c r="H100" s="74"/>
    </row>
    <row r="101" ht="17.4" customHeight="1" spans="1:8">
      <c r="A101" s="40"/>
      <c r="B101" s="74">
        <v>31</v>
      </c>
      <c r="C101" s="74" t="s">
        <v>211</v>
      </c>
      <c r="D101" s="40">
        <v>0</v>
      </c>
      <c r="E101" s="74" t="s">
        <v>201</v>
      </c>
      <c r="F101" s="75">
        <f t="shared" si="4"/>
        <v>0</v>
      </c>
      <c r="G101" s="74">
        <f t="shared" si="6"/>
        <v>1</v>
      </c>
      <c r="H101" s="74"/>
    </row>
    <row r="102" ht="17.4" customHeight="1" spans="1:8">
      <c r="A102" s="40"/>
      <c r="B102" s="74">
        <v>32</v>
      </c>
      <c r="C102" s="74" t="s">
        <v>212</v>
      </c>
      <c r="D102" s="40">
        <v>0</v>
      </c>
      <c r="E102" s="74" t="s">
        <v>201</v>
      </c>
      <c r="F102" s="75">
        <f t="shared" si="4"/>
        <v>0</v>
      </c>
      <c r="G102" s="74">
        <f t="shared" si="6"/>
        <v>1</v>
      </c>
      <c r="H102" s="74"/>
    </row>
    <row r="103" ht="17.4" customHeight="1" spans="1:8">
      <c r="A103" s="40"/>
      <c r="B103" s="74">
        <v>33</v>
      </c>
      <c r="C103" s="74" t="s">
        <v>213</v>
      </c>
      <c r="D103" s="40">
        <v>0</v>
      </c>
      <c r="E103" s="74">
        <v>34</v>
      </c>
      <c r="F103" s="75">
        <f t="shared" si="4"/>
        <v>0</v>
      </c>
      <c r="G103" s="74">
        <f t="shared" si="6"/>
        <v>1</v>
      </c>
      <c r="H103" s="74"/>
    </row>
    <row r="104" ht="17.4" customHeight="1" spans="1:8">
      <c r="A104" s="40"/>
      <c r="B104" s="74">
        <v>34</v>
      </c>
      <c r="C104" s="74" t="s">
        <v>214</v>
      </c>
      <c r="D104" s="40">
        <v>0</v>
      </c>
      <c r="E104" s="74">
        <v>33</v>
      </c>
      <c r="F104" s="75">
        <f t="shared" si="4"/>
        <v>0</v>
      </c>
      <c r="G104" s="74">
        <f t="shared" si="6"/>
        <v>1</v>
      </c>
      <c r="H104" s="74"/>
    </row>
    <row r="105" ht="17.4" customHeight="1" spans="1:8">
      <c r="A105" s="40"/>
      <c r="B105" s="74">
        <v>35</v>
      </c>
      <c r="C105" s="74" t="s">
        <v>215</v>
      </c>
      <c r="D105" s="40">
        <v>0</v>
      </c>
      <c r="E105" s="74">
        <v>45</v>
      </c>
      <c r="F105" s="75">
        <f t="shared" si="4"/>
        <v>0</v>
      </c>
      <c r="G105" s="74">
        <f t="shared" si="6"/>
        <v>1</v>
      </c>
      <c r="H105" s="74"/>
    </row>
    <row r="106" ht="17.4" customHeight="1" spans="1:8">
      <c r="A106" s="40"/>
      <c r="B106" s="74">
        <v>36</v>
      </c>
      <c r="C106" s="74" t="s">
        <v>216</v>
      </c>
      <c r="D106" s="40">
        <v>0</v>
      </c>
      <c r="E106" s="74">
        <v>45</v>
      </c>
      <c r="F106" s="75">
        <f t="shared" si="4"/>
        <v>0</v>
      </c>
      <c r="G106" s="74">
        <f t="shared" si="6"/>
        <v>1</v>
      </c>
      <c r="H106" s="74"/>
    </row>
    <row r="107" ht="17.4" customHeight="1" spans="1:8">
      <c r="A107" s="40"/>
      <c r="B107" s="74">
        <v>37</v>
      </c>
      <c r="C107" s="74" t="s">
        <v>217</v>
      </c>
      <c r="D107" s="40">
        <v>0</v>
      </c>
      <c r="E107" s="74">
        <v>40</v>
      </c>
      <c r="F107" s="75">
        <f t="shared" si="4"/>
        <v>0</v>
      </c>
      <c r="G107" s="74">
        <f t="shared" si="6"/>
        <v>1</v>
      </c>
      <c r="H107" s="74"/>
    </row>
    <row r="108" ht="17.4" customHeight="1" spans="1:8">
      <c r="A108" s="40"/>
      <c r="B108" s="74">
        <v>38</v>
      </c>
      <c r="C108" s="74" t="s">
        <v>218</v>
      </c>
      <c r="D108" s="40">
        <v>0</v>
      </c>
      <c r="E108" s="74">
        <v>50</v>
      </c>
      <c r="F108" s="75">
        <f t="shared" si="4"/>
        <v>0</v>
      </c>
      <c r="G108" s="74">
        <f t="shared" si="6"/>
        <v>1</v>
      </c>
      <c r="H108" s="74"/>
    </row>
    <row r="109" ht="17.4" customHeight="1" spans="1:8">
      <c r="A109" s="40"/>
      <c r="B109" s="74">
        <v>39</v>
      </c>
      <c r="C109" s="74" t="s">
        <v>219</v>
      </c>
      <c r="D109" s="40">
        <v>0</v>
      </c>
      <c r="E109" s="74">
        <v>45</v>
      </c>
      <c r="F109" s="75">
        <f t="shared" si="4"/>
        <v>0</v>
      </c>
      <c r="G109" s="74">
        <f t="shared" si="6"/>
        <v>1</v>
      </c>
      <c r="H109" s="74"/>
    </row>
    <row r="110" ht="17.4" customHeight="1" spans="1:8">
      <c r="A110" s="40"/>
      <c r="B110" s="74">
        <v>40</v>
      </c>
      <c r="C110" s="74" t="s">
        <v>75</v>
      </c>
      <c r="D110" s="40">
        <v>4</v>
      </c>
      <c r="E110" s="74">
        <v>45</v>
      </c>
      <c r="F110" s="75">
        <f t="shared" si="4"/>
        <v>0.0888888888888889</v>
      </c>
      <c r="G110" s="74">
        <f t="shared" si="6"/>
        <v>41</v>
      </c>
      <c r="H110" s="74"/>
    </row>
    <row r="111" ht="17.4" customHeight="1" spans="1:8">
      <c r="A111" s="40"/>
      <c r="B111" s="74">
        <v>41</v>
      </c>
      <c r="C111" s="74" t="s">
        <v>220</v>
      </c>
      <c r="D111" s="40">
        <v>0</v>
      </c>
      <c r="E111" s="74">
        <v>45</v>
      </c>
      <c r="F111" s="75">
        <f t="shared" si="4"/>
        <v>0</v>
      </c>
      <c r="G111" s="74">
        <f t="shared" si="6"/>
        <v>1</v>
      </c>
      <c r="H111" s="74"/>
    </row>
    <row r="112" ht="17.4" customHeight="1" spans="1:8">
      <c r="A112" s="40" t="s">
        <v>5</v>
      </c>
      <c r="B112" s="74">
        <v>1</v>
      </c>
      <c r="C112" s="74" t="s">
        <v>221</v>
      </c>
      <c r="D112" s="74">
        <v>0</v>
      </c>
      <c r="E112" s="74">
        <v>40</v>
      </c>
      <c r="F112" s="78">
        <f t="shared" si="4"/>
        <v>0</v>
      </c>
      <c r="G112" s="74">
        <f t="shared" ref="G112:G143" si="7">_xlfn.RANK.EQ(F112,F:F,1)</f>
        <v>1</v>
      </c>
      <c r="H112" s="74"/>
    </row>
    <row r="113" ht="17.4" customHeight="1" spans="1:8">
      <c r="A113" s="40"/>
      <c r="B113" s="74">
        <f>B112+1</f>
        <v>2</v>
      </c>
      <c r="C113" s="74" t="s">
        <v>222</v>
      </c>
      <c r="D113" s="74">
        <v>0</v>
      </c>
      <c r="E113" s="74">
        <v>38</v>
      </c>
      <c r="F113" s="78">
        <f t="shared" si="4"/>
        <v>0</v>
      </c>
      <c r="G113" s="74">
        <f t="shared" si="7"/>
        <v>1</v>
      </c>
      <c r="H113" s="74"/>
    </row>
    <row r="114" ht="17.4" customHeight="1" spans="1:8">
      <c r="A114" s="40"/>
      <c r="B114" s="74">
        <f t="shared" ref="B114:B151" si="8">B113+1</f>
        <v>3</v>
      </c>
      <c r="C114" s="74" t="s">
        <v>223</v>
      </c>
      <c r="D114" s="74">
        <v>0</v>
      </c>
      <c r="E114" s="74">
        <v>35</v>
      </c>
      <c r="F114" s="78">
        <f t="shared" si="4"/>
        <v>0</v>
      </c>
      <c r="G114" s="74">
        <f t="shared" si="7"/>
        <v>1</v>
      </c>
      <c r="H114" s="74"/>
    </row>
    <row r="115" ht="17.4" customHeight="1" spans="1:8">
      <c r="A115" s="40"/>
      <c r="B115" s="74">
        <f t="shared" si="8"/>
        <v>4</v>
      </c>
      <c r="C115" s="74" t="s">
        <v>224</v>
      </c>
      <c r="D115" s="74">
        <v>0</v>
      </c>
      <c r="E115" s="74">
        <v>34</v>
      </c>
      <c r="F115" s="78">
        <f t="shared" si="4"/>
        <v>0</v>
      </c>
      <c r="G115" s="74">
        <f t="shared" si="7"/>
        <v>1</v>
      </c>
      <c r="H115" s="74"/>
    </row>
    <row r="116" ht="17.4" customHeight="1" spans="1:8">
      <c r="A116" s="40"/>
      <c r="B116" s="74">
        <f t="shared" si="8"/>
        <v>5</v>
      </c>
      <c r="C116" s="74" t="s">
        <v>225</v>
      </c>
      <c r="D116" s="74">
        <v>0</v>
      </c>
      <c r="E116" s="74">
        <v>55</v>
      </c>
      <c r="F116" s="78">
        <f t="shared" si="4"/>
        <v>0</v>
      </c>
      <c r="G116" s="74">
        <f t="shared" si="7"/>
        <v>1</v>
      </c>
      <c r="H116" s="74"/>
    </row>
    <row r="117" ht="17.4" customHeight="1" spans="1:8">
      <c r="A117" s="40"/>
      <c r="B117" s="74">
        <f t="shared" si="8"/>
        <v>6</v>
      </c>
      <c r="C117" s="74" t="s">
        <v>226</v>
      </c>
      <c r="D117" s="74">
        <v>0</v>
      </c>
      <c r="E117" s="74">
        <v>37</v>
      </c>
      <c r="F117" s="78">
        <f t="shared" si="4"/>
        <v>0</v>
      </c>
      <c r="G117" s="74">
        <f t="shared" si="7"/>
        <v>1</v>
      </c>
      <c r="H117" s="74"/>
    </row>
    <row r="118" ht="17.4" customHeight="1" spans="1:8">
      <c r="A118" s="40"/>
      <c r="B118" s="74">
        <f t="shared" si="8"/>
        <v>7</v>
      </c>
      <c r="C118" s="74" t="s">
        <v>227</v>
      </c>
      <c r="D118" s="74">
        <v>0</v>
      </c>
      <c r="E118" s="74">
        <v>33</v>
      </c>
      <c r="F118" s="78">
        <f t="shared" si="4"/>
        <v>0</v>
      </c>
      <c r="G118" s="74">
        <f t="shared" si="7"/>
        <v>1</v>
      </c>
      <c r="H118" s="74"/>
    </row>
    <row r="119" ht="17.4" customHeight="1" spans="1:8">
      <c r="A119" s="40"/>
      <c r="B119" s="74">
        <f t="shared" si="8"/>
        <v>8</v>
      </c>
      <c r="C119" s="74" t="s">
        <v>228</v>
      </c>
      <c r="D119" s="74">
        <v>0</v>
      </c>
      <c r="E119" s="74">
        <v>30</v>
      </c>
      <c r="F119" s="78">
        <f t="shared" si="4"/>
        <v>0</v>
      </c>
      <c r="G119" s="74">
        <f t="shared" si="7"/>
        <v>1</v>
      </c>
      <c r="H119" s="74"/>
    </row>
    <row r="120" ht="17.4" customHeight="1" spans="1:8">
      <c r="A120" s="40"/>
      <c r="B120" s="74">
        <f t="shared" si="8"/>
        <v>9</v>
      </c>
      <c r="C120" s="74" t="s">
        <v>229</v>
      </c>
      <c r="D120" s="74">
        <v>0</v>
      </c>
      <c r="E120" s="74">
        <v>33</v>
      </c>
      <c r="F120" s="78">
        <f t="shared" si="4"/>
        <v>0</v>
      </c>
      <c r="G120" s="74">
        <f t="shared" si="7"/>
        <v>1</v>
      </c>
      <c r="H120" s="74"/>
    </row>
    <row r="121" ht="17.4" customHeight="1" spans="1:8">
      <c r="A121" s="40"/>
      <c r="B121" s="74">
        <f t="shared" si="8"/>
        <v>10</v>
      </c>
      <c r="C121" s="74" t="s">
        <v>230</v>
      </c>
      <c r="D121" s="74">
        <v>0</v>
      </c>
      <c r="E121" s="74">
        <v>28</v>
      </c>
      <c r="F121" s="78">
        <f t="shared" si="4"/>
        <v>0</v>
      </c>
      <c r="G121" s="74">
        <f t="shared" si="7"/>
        <v>1</v>
      </c>
      <c r="H121" s="74"/>
    </row>
    <row r="122" ht="17.4" customHeight="1" spans="1:8">
      <c r="A122" s="40"/>
      <c r="B122" s="74">
        <f t="shared" si="8"/>
        <v>11</v>
      </c>
      <c r="C122" s="74" t="s">
        <v>231</v>
      </c>
      <c r="D122" s="74">
        <v>0</v>
      </c>
      <c r="E122" s="79">
        <v>31</v>
      </c>
      <c r="F122" s="78">
        <f t="shared" si="4"/>
        <v>0</v>
      </c>
      <c r="G122" s="74">
        <f t="shared" si="7"/>
        <v>1</v>
      </c>
      <c r="H122" s="74"/>
    </row>
    <row r="123" ht="17.4" customHeight="1" spans="1:8">
      <c r="A123" s="40"/>
      <c r="B123" s="74">
        <f t="shared" si="8"/>
        <v>12</v>
      </c>
      <c r="C123" s="74" t="s">
        <v>232</v>
      </c>
      <c r="D123" s="74">
        <v>0</v>
      </c>
      <c r="E123" s="79">
        <v>36</v>
      </c>
      <c r="F123" s="78">
        <f t="shared" si="4"/>
        <v>0</v>
      </c>
      <c r="G123" s="74">
        <f t="shared" si="7"/>
        <v>1</v>
      </c>
      <c r="H123" s="74"/>
    </row>
    <row r="124" ht="17.4" customHeight="1" spans="1:8">
      <c r="A124" s="40"/>
      <c r="B124" s="74">
        <f t="shared" si="8"/>
        <v>13</v>
      </c>
      <c r="C124" s="74" t="s">
        <v>233</v>
      </c>
      <c r="D124" s="74">
        <v>0</v>
      </c>
      <c r="E124" s="79">
        <v>35</v>
      </c>
      <c r="F124" s="78">
        <f t="shared" si="4"/>
        <v>0</v>
      </c>
      <c r="G124" s="74">
        <f t="shared" si="7"/>
        <v>1</v>
      </c>
      <c r="H124" s="74"/>
    </row>
    <row r="125" ht="17.4" customHeight="1" spans="1:8">
      <c r="A125" s="40"/>
      <c r="B125" s="74">
        <f t="shared" si="8"/>
        <v>14</v>
      </c>
      <c r="C125" s="74" t="s">
        <v>234</v>
      </c>
      <c r="D125" s="74">
        <v>0</v>
      </c>
      <c r="E125" s="79">
        <v>37</v>
      </c>
      <c r="F125" s="78">
        <f t="shared" si="4"/>
        <v>0</v>
      </c>
      <c r="G125" s="74">
        <f t="shared" si="7"/>
        <v>1</v>
      </c>
      <c r="H125" s="74"/>
    </row>
    <row r="126" ht="17.4" customHeight="1" spans="1:8">
      <c r="A126" s="40"/>
      <c r="B126" s="74">
        <f t="shared" si="8"/>
        <v>15</v>
      </c>
      <c r="C126" s="74" t="s">
        <v>235</v>
      </c>
      <c r="D126" s="74">
        <v>0</v>
      </c>
      <c r="E126" s="74">
        <v>36</v>
      </c>
      <c r="F126" s="78">
        <f t="shared" si="4"/>
        <v>0</v>
      </c>
      <c r="G126" s="74">
        <f t="shared" si="7"/>
        <v>1</v>
      </c>
      <c r="H126" s="74"/>
    </row>
    <row r="127" ht="17.4" customHeight="1" spans="1:8">
      <c r="A127" s="40"/>
      <c r="B127" s="74">
        <f t="shared" si="8"/>
        <v>16</v>
      </c>
      <c r="C127" s="74" t="s">
        <v>236</v>
      </c>
      <c r="D127" s="74">
        <v>0</v>
      </c>
      <c r="E127" s="74">
        <v>29</v>
      </c>
      <c r="F127" s="78">
        <f t="shared" si="4"/>
        <v>0</v>
      </c>
      <c r="G127" s="74">
        <f t="shared" si="7"/>
        <v>1</v>
      </c>
      <c r="H127" s="74"/>
    </row>
    <row r="128" ht="17.4" customHeight="1" spans="1:8">
      <c r="A128" s="40"/>
      <c r="B128" s="74">
        <f t="shared" si="8"/>
        <v>17</v>
      </c>
      <c r="C128" s="74" t="s">
        <v>237</v>
      </c>
      <c r="D128" s="74">
        <v>0</v>
      </c>
      <c r="E128" s="74">
        <v>35</v>
      </c>
      <c r="F128" s="78">
        <f t="shared" si="4"/>
        <v>0</v>
      </c>
      <c r="G128" s="74">
        <f t="shared" si="7"/>
        <v>1</v>
      </c>
      <c r="H128" s="74"/>
    </row>
    <row r="129" ht="17.4" customHeight="1" spans="1:8">
      <c r="A129" s="40"/>
      <c r="B129" s="74">
        <f t="shared" si="8"/>
        <v>18</v>
      </c>
      <c r="C129" s="74" t="s">
        <v>238</v>
      </c>
      <c r="D129" s="74">
        <v>0</v>
      </c>
      <c r="E129" s="74">
        <v>10</v>
      </c>
      <c r="F129" s="78">
        <f t="shared" si="4"/>
        <v>0</v>
      </c>
      <c r="G129" s="74">
        <f t="shared" si="7"/>
        <v>1</v>
      </c>
      <c r="H129" s="74"/>
    </row>
    <row r="130" ht="17.4" customHeight="1" spans="1:8">
      <c r="A130" s="40"/>
      <c r="B130" s="74">
        <f t="shared" si="8"/>
        <v>19</v>
      </c>
      <c r="C130" s="74" t="s">
        <v>239</v>
      </c>
      <c r="D130" s="74">
        <v>0</v>
      </c>
      <c r="E130" s="74">
        <v>10</v>
      </c>
      <c r="F130" s="78">
        <f t="shared" si="4"/>
        <v>0</v>
      </c>
      <c r="G130" s="74">
        <f t="shared" si="7"/>
        <v>1</v>
      </c>
      <c r="H130" s="74"/>
    </row>
    <row r="131" ht="17.4" customHeight="1" spans="1:8">
      <c r="A131" s="40"/>
      <c r="B131" s="74">
        <f t="shared" si="8"/>
        <v>20</v>
      </c>
      <c r="C131" s="74" t="s">
        <v>240</v>
      </c>
      <c r="D131" s="74">
        <v>0</v>
      </c>
      <c r="E131" s="74">
        <v>9</v>
      </c>
      <c r="F131" s="78">
        <f t="shared" si="4"/>
        <v>0</v>
      </c>
      <c r="G131" s="74">
        <f t="shared" si="7"/>
        <v>1</v>
      </c>
      <c r="H131" s="74"/>
    </row>
    <row r="132" ht="17.4" customHeight="1" spans="1:8">
      <c r="A132" s="40"/>
      <c r="B132" s="74">
        <f t="shared" si="8"/>
        <v>21</v>
      </c>
      <c r="C132" s="74" t="s">
        <v>241</v>
      </c>
      <c r="D132" s="74">
        <v>0</v>
      </c>
      <c r="E132" s="74">
        <v>41</v>
      </c>
      <c r="F132" s="78">
        <f t="shared" si="4"/>
        <v>0</v>
      </c>
      <c r="G132" s="74">
        <f t="shared" si="7"/>
        <v>1</v>
      </c>
      <c r="H132" s="74"/>
    </row>
    <row r="133" ht="17.4" customHeight="1" spans="1:8">
      <c r="A133" s="40"/>
      <c r="B133" s="74">
        <f t="shared" si="8"/>
        <v>22</v>
      </c>
      <c r="C133" s="74" t="s">
        <v>242</v>
      </c>
      <c r="D133" s="74">
        <v>0</v>
      </c>
      <c r="E133" s="74">
        <v>38</v>
      </c>
      <c r="F133" s="78">
        <f t="shared" si="4"/>
        <v>0</v>
      </c>
      <c r="G133" s="74">
        <f t="shared" si="7"/>
        <v>1</v>
      </c>
      <c r="H133" s="74"/>
    </row>
    <row r="134" ht="17.4" customHeight="1" spans="1:8">
      <c r="A134" s="40"/>
      <c r="B134" s="74">
        <f t="shared" si="8"/>
        <v>23</v>
      </c>
      <c r="C134" s="74" t="s">
        <v>243</v>
      </c>
      <c r="D134" s="74">
        <v>0</v>
      </c>
      <c r="E134" s="74">
        <v>29</v>
      </c>
      <c r="F134" s="78">
        <f t="shared" si="4"/>
        <v>0</v>
      </c>
      <c r="G134" s="74">
        <f t="shared" si="7"/>
        <v>1</v>
      </c>
      <c r="H134" s="74"/>
    </row>
    <row r="135" ht="17.4" customHeight="1" spans="1:8">
      <c r="A135" s="40"/>
      <c r="B135" s="74">
        <f t="shared" si="8"/>
        <v>24</v>
      </c>
      <c r="C135" s="74" t="s">
        <v>244</v>
      </c>
      <c r="D135" s="74">
        <v>0</v>
      </c>
      <c r="E135" s="74">
        <v>37</v>
      </c>
      <c r="F135" s="78">
        <f t="shared" ref="F135:F152" si="9">D135/E135</f>
        <v>0</v>
      </c>
      <c r="G135" s="74">
        <f t="shared" si="7"/>
        <v>1</v>
      </c>
      <c r="H135" s="74"/>
    </row>
    <row r="136" ht="17.4" customHeight="1" spans="1:8">
      <c r="A136" s="40"/>
      <c r="B136" s="74">
        <f t="shared" si="8"/>
        <v>25</v>
      </c>
      <c r="C136" s="74" t="s">
        <v>245</v>
      </c>
      <c r="D136" s="74">
        <v>0</v>
      </c>
      <c r="E136" s="74">
        <v>36</v>
      </c>
      <c r="F136" s="78">
        <f t="shared" si="9"/>
        <v>0</v>
      </c>
      <c r="G136" s="74">
        <f t="shared" si="7"/>
        <v>1</v>
      </c>
      <c r="H136" s="74"/>
    </row>
    <row r="137" ht="17.4" customHeight="1" spans="1:8">
      <c r="A137" s="40"/>
      <c r="B137" s="74">
        <f t="shared" si="8"/>
        <v>26</v>
      </c>
      <c r="C137" s="74" t="s">
        <v>246</v>
      </c>
      <c r="D137" s="74">
        <v>0</v>
      </c>
      <c r="E137" s="74">
        <v>29</v>
      </c>
      <c r="F137" s="78">
        <f t="shared" si="9"/>
        <v>0</v>
      </c>
      <c r="G137" s="74">
        <f t="shared" si="7"/>
        <v>1</v>
      </c>
      <c r="H137" s="74"/>
    </row>
    <row r="138" ht="17.4" customHeight="1" spans="1:8">
      <c r="A138" s="40"/>
      <c r="B138" s="74">
        <f t="shared" si="8"/>
        <v>27</v>
      </c>
      <c r="C138" s="74" t="s">
        <v>247</v>
      </c>
      <c r="D138" s="74">
        <v>0</v>
      </c>
      <c r="E138" s="74">
        <v>34</v>
      </c>
      <c r="F138" s="78">
        <f t="shared" si="9"/>
        <v>0</v>
      </c>
      <c r="G138" s="74">
        <f t="shared" si="7"/>
        <v>1</v>
      </c>
      <c r="H138" s="74"/>
    </row>
    <row r="139" ht="17.4" customHeight="1" spans="1:8">
      <c r="A139" s="40"/>
      <c r="B139" s="74">
        <f t="shared" si="8"/>
        <v>28</v>
      </c>
      <c r="C139" s="74" t="s">
        <v>248</v>
      </c>
      <c r="D139" s="74">
        <v>0</v>
      </c>
      <c r="E139" s="74">
        <v>42</v>
      </c>
      <c r="F139" s="78">
        <f t="shared" si="9"/>
        <v>0</v>
      </c>
      <c r="G139" s="74">
        <f t="shared" si="7"/>
        <v>1</v>
      </c>
      <c r="H139" s="74"/>
    </row>
    <row r="140" ht="17.4" customHeight="1" spans="1:8">
      <c r="A140" s="40"/>
      <c r="B140" s="74">
        <f t="shared" si="8"/>
        <v>29</v>
      </c>
      <c r="C140" s="74" t="s">
        <v>249</v>
      </c>
      <c r="D140" s="74">
        <v>0</v>
      </c>
      <c r="E140" s="74">
        <v>42</v>
      </c>
      <c r="F140" s="78">
        <f t="shared" si="9"/>
        <v>0</v>
      </c>
      <c r="G140" s="74">
        <f t="shared" si="7"/>
        <v>1</v>
      </c>
      <c r="H140" s="74"/>
    </row>
    <row r="141" ht="17.4" customHeight="1" spans="1:8">
      <c r="A141" s="40"/>
      <c r="B141" s="74">
        <f t="shared" si="8"/>
        <v>30</v>
      </c>
      <c r="C141" s="74" t="s">
        <v>250</v>
      </c>
      <c r="D141" s="74">
        <v>0</v>
      </c>
      <c r="E141" s="74">
        <v>45</v>
      </c>
      <c r="F141" s="78">
        <f t="shared" si="9"/>
        <v>0</v>
      </c>
      <c r="G141" s="74">
        <f t="shared" si="7"/>
        <v>1</v>
      </c>
      <c r="H141" s="74"/>
    </row>
    <row r="142" ht="17.4" customHeight="1" spans="1:8">
      <c r="A142" s="40"/>
      <c r="B142" s="74">
        <f t="shared" si="8"/>
        <v>31</v>
      </c>
      <c r="C142" s="74" t="s">
        <v>251</v>
      </c>
      <c r="D142" s="74">
        <v>0</v>
      </c>
      <c r="E142" s="74">
        <v>44</v>
      </c>
      <c r="F142" s="78">
        <f t="shared" si="9"/>
        <v>0</v>
      </c>
      <c r="G142" s="74">
        <f t="shared" si="7"/>
        <v>1</v>
      </c>
      <c r="H142" s="74"/>
    </row>
    <row r="143" ht="17.4" customHeight="1" spans="1:8">
      <c r="A143" s="40"/>
      <c r="B143" s="74">
        <f t="shared" si="8"/>
        <v>32</v>
      </c>
      <c r="C143" s="74" t="s">
        <v>252</v>
      </c>
      <c r="D143" s="74">
        <v>0</v>
      </c>
      <c r="E143" s="74">
        <v>40</v>
      </c>
      <c r="F143" s="78">
        <f t="shared" si="9"/>
        <v>0</v>
      </c>
      <c r="G143" s="74">
        <f t="shared" si="7"/>
        <v>1</v>
      </c>
      <c r="H143" s="74"/>
    </row>
    <row r="144" ht="17.4" customHeight="1" spans="1:8">
      <c r="A144" s="40"/>
      <c r="B144" s="74">
        <f t="shared" si="8"/>
        <v>33</v>
      </c>
      <c r="C144" s="74" t="s">
        <v>253</v>
      </c>
      <c r="D144" s="74">
        <v>0</v>
      </c>
      <c r="E144" s="74">
        <v>40</v>
      </c>
      <c r="F144" s="78">
        <f t="shared" si="9"/>
        <v>0</v>
      </c>
      <c r="G144" s="74">
        <f>_xlfn.RANK.EQ(F144,F112:F151,1)</f>
        <v>1</v>
      </c>
      <c r="H144" s="74"/>
    </row>
    <row r="145" ht="17.4" customHeight="1" spans="1:8">
      <c r="A145" s="40"/>
      <c r="B145" s="74">
        <f t="shared" si="8"/>
        <v>34</v>
      </c>
      <c r="C145" s="74" t="s">
        <v>254</v>
      </c>
      <c r="D145" s="74">
        <v>0</v>
      </c>
      <c r="E145" s="74">
        <v>40</v>
      </c>
      <c r="F145" s="78">
        <f t="shared" si="9"/>
        <v>0</v>
      </c>
      <c r="G145" s="74">
        <f t="shared" ref="G145:G151" si="10">_xlfn.RANK.EQ(F145,F:F,1)</f>
        <v>1</v>
      </c>
      <c r="H145" s="74"/>
    </row>
    <row r="146" ht="17.4" customHeight="1" spans="1:8">
      <c r="A146" s="40"/>
      <c r="B146" s="74">
        <f t="shared" si="8"/>
        <v>35</v>
      </c>
      <c r="C146" s="74" t="s">
        <v>255</v>
      </c>
      <c r="D146" s="74">
        <v>0</v>
      </c>
      <c r="E146" s="74">
        <v>40</v>
      </c>
      <c r="F146" s="78">
        <f t="shared" si="9"/>
        <v>0</v>
      </c>
      <c r="G146" s="74">
        <f t="shared" si="10"/>
        <v>1</v>
      </c>
      <c r="H146" s="74"/>
    </row>
    <row r="147" ht="17.4" customHeight="1" spans="1:8">
      <c r="A147" s="40"/>
      <c r="B147" s="74">
        <f t="shared" si="8"/>
        <v>36</v>
      </c>
      <c r="C147" s="74" t="s">
        <v>256</v>
      </c>
      <c r="D147" s="74">
        <v>0</v>
      </c>
      <c r="E147" s="74">
        <v>40</v>
      </c>
      <c r="F147" s="78">
        <f t="shared" si="9"/>
        <v>0</v>
      </c>
      <c r="G147" s="74">
        <f t="shared" si="10"/>
        <v>1</v>
      </c>
      <c r="H147" s="74"/>
    </row>
    <row r="148" ht="17.4" customHeight="1" spans="1:8">
      <c r="A148" s="40"/>
      <c r="B148" s="74">
        <f t="shared" si="8"/>
        <v>37</v>
      </c>
      <c r="C148" s="74" t="s">
        <v>257</v>
      </c>
      <c r="D148" s="74">
        <v>0</v>
      </c>
      <c r="E148" s="74">
        <v>45</v>
      </c>
      <c r="F148" s="78">
        <f t="shared" si="9"/>
        <v>0</v>
      </c>
      <c r="G148" s="74">
        <f t="shared" si="10"/>
        <v>1</v>
      </c>
      <c r="H148" s="74"/>
    </row>
    <row r="149" ht="17.4" customHeight="1" spans="1:8">
      <c r="A149" s="40"/>
      <c r="B149" s="74">
        <f t="shared" si="8"/>
        <v>38</v>
      </c>
      <c r="C149" s="74" t="s">
        <v>258</v>
      </c>
      <c r="D149" s="74">
        <v>0</v>
      </c>
      <c r="E149" s="74">
        <v>51</v>
      </c>
      <c r="F149" s="78">
        <f t="shared" si="9"/>
        <v>0</v>
      </c>
      <c r="G149" s="74">
        <f t="shared" si="10"/>
        <v>1</v>
      </c>
      <c r="H149" s="74"/>
    </row>
    <row r="150" ht="17.4" customHeight="1" spans="1:8">
      <c r="A150" s="40"/>
      <c r="B150" s="74">
        <f t="shared" si="8"/>
        <v>39</v>
      </c>
      <c r="C150" s="74" t="s">
        <v>259</v>
      </c>
      <c r="D150" s="74">
        <v>0</v>
      </c>
      <c r="E150" s="74">
        <v>51</v>
      </c>
      <c r="F150" s="78">
        <f t="shared" si="9"/>
        <v>0</v>
      </c>
      <c r="G150" s="74">
        <f t="shared" si="10"/>
        <v>1</v>
      </c>
      <c r="H150" s="74"/>
    </row>
    <row r="151" ht="17.4" customHeight="1" spans="1:8">
      <c r="A151" s="40"/>
      <c r="B151" s="74">
        <f t="shared" si="8"/>
        <v>40</v>
      </c>
      <c r="C151" s="74" t="s">
        <v>260</v>
      </c>
      <c r="D151" s="74">
        <v>0</v>
      </c>
      <c r="E151" s="74">
        <v>35</v>
      </c>
      <c r="F151" s="78">
        <f t="shared" si="9"/>
        <v>0</v>
      </c>
      <c r="G151" s="74">
        <f t="shared" si="10"/>
        <v>1</v>
      </c>
      <c r="H151" s="74"/>
    </row>
    <row r="152" ht="17.4" customHeight="1" spans="1:8">
      <c r="A152" s="40" t="s">
        <v>6</v>
      </c>
      <c r="B152" s="74">
        <v>1</v>
      </c>
      <c r="C152" s="80" t="s">
        <v>261</v>
      </c>
      <c r="D152" s="74">
        <v>0</v>
      </c>
      <c r="E152" s="74">
        <v>41</v>
      </c>
      <c r="F152" s="75">
        <f t="shared" si="9"/>
        <v>0</v>
      </c>
      <c r="G152" s="74">
        <f>RANK(F152,$F$3:$F$47,1)</f>
        <v>1</v>
      </c>
      <c r="H152" s="74"/>
    </row>
    <row r="153" ht="17.4" customHeight="1" spans="1:8">
      <c r="A153" s="40"/>
      <c r="B153" s="74">
        <v>2</v>
      </c>
      <c r="C153" s="80" t="s">
        <v>262</v>
      </c>
      <c r="D153" s="74">
        <v>0</v>
      </c>
      <c r="E153" s="74">
        <v>42</v>
      </c>
      <c r="F153" s="75">
        <f t="shared" ref="F153:F216" si="11">D153/E153</f>
        <v>0</v>
      </c>
      <c r="G153" s="74">
        <f t="shared" ref="G153:G196" si="12">RANK(F153,$F$3:$F$47,1)</f>
        <v>1</v>
      </c>
      <c r="H153" s="74"/>
    </row>
    <row r="154" ht="17.4" customHeight="1" spans="1:8">
      <c r="A154" s="40"/>
      <c r="B154" s="74">
        <v>3</v>
      </c>
      <c r="C154" s="80" t="s">
        <v>263</v>
      </c>
      <c r="D154" s="74">
        <v>0</v>
      </c>
      <c r="E154" s="74">
        <v>40</v>
      </c>
      <c r="F154" s="75">
        <f t="shared" si="11"/>
        <v>0</v>
      </c>
      <c r="G154" s="74">
        <f t="shared" si="12"/>
        <v>1</v>
      </c>
      <c r="H154" s="74"/>
    </row>
    <row r="155" ht="17.4" customHeight="1" spans="1:8">
      <c r="A155" s="40"/>
      <c r="B155" s="74">
        <v>4</v>
      </c>
      <c r="C155" s="80" t="s">
        <v>264</v>
      </c>
      <c r="D155" s="74">
        <v>0</v>
      </c>
      <c r="E155" s="74">
        <v>39</v>
      </c>
      <c r="F155" s="75">
        <f t="shared" si="11"/>
        <v>0</v>
      </c>
      <c r="G155" s="74">
        <f t="shared" si="12"/>
        <v>1</v>
      </c>
      <c r="H155" s="74"/>
    </row>
    <row r="156" ht="17.4" customHeight="1" spans="1:8">
      <c r="A156" s="40"/>
      <c r="B156" s="74">
        <v>5</v>
      </c>
      <c r="C156" s="80" t="s">
        <v>265</v>
      </c>
      <c r="D156" s="74">
        <v>0</v>
      </c>
      <c r="E156" s="74">
        <v>43</v>
      </c>
      <c r="F156" s="75">
        <f t="shared" si="11"/>
        <v>0</v>
      </c>
      <c r="G156" s="74">
        <f t="shared" si="12"/>
        <v>1</v>
      </c>
      <c r="H156" s="74"/>
    </row>
    <row r="157" ht="17.4" customHeight="1" spans="1:8">
      <c r="A157" s="40"/>
      <c r="B157" s="74">
        <v>6</v>
      </c>
      <c r="C157" s="80" t="s">
        <v>266</v>
      </c>
      <c r="D157" s="74">
        <v>0</v>
      </c>
      <c r="E157" s="74">
        <v>50</v>
      </c>
      <c r="F157" s="75">
        <f t="shared" si="11"/>
        <v>0</v>
      </c>
      <c r="G157" s="74">
        <f t="shared" si="12"/>
        <v>1</v>
      </c>
      <c r="H157" s="74"/>
    </row>
    <row r="158" ht="17.4" customHeight="1" spans="1:8">
      <c r="A158" s="40"/>
      <c r="B158" s="74">
        <v>7</v>
      </c>
      <c r="C158" s="80" t="s">
        <v>267</v>
      </c>
      <c r="D158" s="74">
        <v>0</v>
      </c>
      <c r="E158" s="74">
        <v>39</v>
      </c>
      <c r="F158" s="75">
        <f t="shared" si="11"/>
        <v>0</v>
      </c>
      <c r="G158" s="74">
        <f t="shared" si="12"/>
        <v>1</v>
      </c>
      <c r="H158" s="74"/>
    </row>
    <row r="159" ht="17.4" customHeight="1" spans="1:8">
      <c r="A159" s="40"/>
      <c r="B159" s="74">
        <v>8</v>
      </c>
      <c r="C159" s="80" t="s">
        <v>268</v>
      </c>
      <c r="D159" s="74">
        <v>0</v>
      </c>
      <c r="E159" s="74">
        <v>34</v>
      </c>
      <c r="F159" s="75">
        <f t="shared" si="11"/>
        <v>0</v>
      </c>
      <c r="G159" s="74">
        <f t="shared" si="12"/>
        <v>1</v>
      </c>
      <c r="H159" s="74"/>
    </row>
    <row r="160" ht="17.4" customHeight="1" spans="1:8">
      <c r="A160" s="40"/>
      <c r="B160" s="74">
        <v>9</v>
      </c>
      <c r="C160" s="80" t="s">
        <v>269</v>
      </c>
      <c r="D160" s="74">
        <v>0</v>
      </c>
      <c r="E160" s="74">
        <v>40</v>
      </c>
      <c r="F160" s="75">
        <f t="shared" si="11"/>
        <v>0</v>
      </c>
      <c r="G160" s="74">
        <f t="shared" si="12"/>
        <v>1</v>
      </c>
      <c r="H160" s="74"/>
    </row>
    <row r="161" ht="17.4" customHeight="1" spans="1:8">
      <c r="A161" s="40"/>
      <c r="B161" s="74">
        <v>10</v>
      </c>
      <c r="C161" s="80" t="s">
        <v>270</v>
      </c>
      <c r="D161" s="74">
        <v>0</v>
      </c>
      <c r="E161" s="74">
        <v>36</v>
      </c>
      <c r="F161" s="75">
        <f t="shared" si="11"/>
        <v>0</v>
      </c>
      <c r="G161" s="74">
        <f t="shared" si="12"/>
        <v>1</v>
      </c>
      <c r="H161" s="74"/>
    </row>
    <row r="162" ht="17.4" customHeight="1" spans="1:8">
      <c r="A162" s="40"/>
      <c r="B162" s="74">
        <v>11</v>
      </c>
      <c r="C162" s="80" t="s">
        <v>271</v>
      </c>
      <c r="D162" s="74">
        <v>0</v>
      </c>
      <c r="E162" s="74">
        <v>27</v>
      </c>
      <c r="F162" s="75">
        <f t="shared" si="11"/>
        <v>0</v>
      </c>
      <c r="G162" s="74">
        <f t="shared" si="12"/>
        <v>1</v>
      </c>
      <c r="H162" s="74"/>
    </row>
    <row r="163" ht="17.4" customHeight="1" spans="1:8">
      <c r="A163" s="40"/>
      <c r="B163" s="74">
        <v>12</v>
      </c>
      <c r="C163" s="80" t="s">
        <v>272</v>
      </c>
      <c r="D163" s="74">
        <v>0</v>
      </c>
      <c r="E163" s="74">
        <v>26</v>
      </c>
      <c r="F163" s="75">
        <f t="shared" si="11"/>
        <v>0</v>
      </c>
      <c r="G163" s="74">
        <f t="shared" si="12"/>
        <v>1</v>
      </c>
      <c r="H163" s="74"/>
    </row>
    <row r="164" ht="17.4" customHeight="1" spans="1:8">
      <c r="A164" s="40"/>
      <c r="B164" s="74">
        <v>13</v>
      </c>
      <c r="C164" s="80" t="s">
        <v>273</v>
      </c>
      <c r="D164" s="74">
        <v>0</v>
      </c>
      <c r="E164" s="74">
        <v>50</v>
      </c>
      <c r="F164" s="75">
        <f t="shared" si="11"/>
        <v>0</v>
      </c>
      <c r="G164" s="74">
        <f t="shared" si="12"/>
        <v>1</v>
      </c>
      <c r="H164" s="74"/>
    </row>
    <row r="165" ht="17.4" customHeight="1" spans="1:8">
      <c r="A165" s="40"/>
      <c r="B165" s="74">
        <v>14</v>
      </c>
      <c r="C165" s="80" t="s">
        <v>274</v>
      </c>
      <c r="D165" s="74">
        <v>0</v>
      </c>
      <c r="E165" s="74">
        <v>50</v>
      </c>
      <c r="F165" s="75">
        <f t="shared" si="11"/>
        <v>0</v>
      </c>
      <c r="G165" s="74">
        <f>RANK(F165,$F$152:$F$197,1)</f>
        <v>1</v>
      </c>
      <c r="H165" s="74"/>
    </row>
    <row r="166" ht="17.4" customHeight="1" spans="1:8">
      <c r="A166" s="40"/>
      <c r="B166" s="74">
        <v>15</v>
      </c>
      <c r="C166" s="80" t="s">
        <v>275</v>
      </c>
      <c r="D166" s="74">
        <v>0</v>
      </c>
      <c r="E166" s="74">
        <v>49</v>
      </c>
      <c r="F166" s="75">
        <f t="shared" si="11"/>
        <v>0</v>
      </c>
      <c r="G166" s="74">
        <f t="shared" si="12"/>
        <v>1</v>
      </c>
      <c r="H166" s="74"/>
    </row>
    <row r="167" ht="17.4" customHeight="1" spans="1:8">
      <c r="A167" s="40"/>
      <c r="B167" s="74">
        <v>16</v>
      </c>
      <c r="C167" s="80" t="s">
        <v>276</v>
      </c>
      <c r="D167" s="74">
        <v>0</v>
      </c>
      <c r="E167" s="74">
        <v>49</v>
      </c>
      <c r="F167" s="75">
        <f t="shared" si="11"/>
        <v>0</v>
      </c>
      <c r="G167" s="74">
        <f t="shared" si="12"/>
        <v>1</v>
      </c>
      <c r="H167" s="74"/>
    </row>
    <row r="168" ht="17.4" customHeight="1" spans="1:8">
      <c r="A168" s="40"/>
      <c r="B168" s="74">
        <v>17</v>
      </c>
      <c r="C168" s="80" t="s">
        <v>277</v>
      </c>
      <c r="D168" s="74">
        <v>0</v>
      </c>
      <c r="E168" s="74">
        <v>49</v>
      </c>
      <c r="F168" s="75">
        <f t="shared" si="11"/>
        <v>0</v>
      </c>
      <c r="G168" s="74">
        <f t="shared" si="12"/>
        <v>1</v>
      </c>
      <c r="H168" s="74"/>
    </row>
    <row r="169" ht="17.4" customHeight="1" spans="1:8">
      <c r="A169" s="40"/>
      <c r="B169" s="74">
        <v>18</v>
      </c>
      <c r="C169" s="80" t="s">
        <v>278</v>
      </c>
      <c r="D169" s="74">
        <v>0</v>
      </c>
      <c r="E169" s="74">
        <v>33</v>
      </c>
      <c r="F169" s="75">
        <f t="shared" si="11"/>
        <v>0</v>
      </c>
      <c r="G169" s="74">
        <f t="shared" si="12"/>
        <v>1</v>
      </c>
      <c r="H169" s="74"/>
    </row>
    <row r="170" ht="17.4" customHeight="1" spans="1:8">
      <c r="A170" s="40"/>
      <c r="B170" s="74">
        <v>19</v>
      </c>
      <c r="C170" s="80" t="s">
        <v>279</v>
      </c>
      <c r="D170" s="74">
        <v>0</v>
      </c>
      <c r="E170" s="74">
        <v>35</v>
      </c>
      <c r="F170" s="75">
        <f t="shared" si="11"/>
        <v>0</v>
      </c>
      <c r="G170" s="74">
        <f t="shared" si="12"/>
        <v>1</v>
      </c>
      <c r="H170" s="74"/>
    </row>
    <row r="171" ht="17.4" customHeight="1" spans="1:8">
      <c r="A171" s="40"/>
      <c r="B171" s="74">
        <v>20</v>
      </c>
      <c r="C171" s="80" t="s">
        <v>280</v>
      </c>
      <c r="D171" s="74">
        <v>0</v>
      </c>
      <c r="E171" s="74">
        <v>30</v>
      </c>
      <c r="F171" s="75">
        <f t="shared" si="11"/>
        <v>0</v>
      </c>
      <c r="G171" s="74">
        <f t="shared" si="12"/>
        <v>1</v>
      </c>
      <c r="H171" s="74"/>
    </row>
    <row r="172" ht="17.4" customHeight="1" spans="1:8">
      <c r="A172" s="40"/>
      <c r="B172" s="74">
        <v>21</v>
      </c>
      <c r="C172" s="80" t="s">
        <v>281</v>
      </c>
      <c r="D172" s="74">
        <v>0</v>
      </c>
      <c r="E172" s="74">
        <v>39</v>
      </c>
      <c r="F172" s="75">
        <f t="shared" si="11"/>
        <v>0</v>
      </c>
      <c r="G172" s="74">
        <f t="shared" si="12"/>
        <v>1</v>
      </c>
      <c r="H172" s="74"/>
    </row>
    <row r="173" ht="17.4" customHeight="1" spans="1:8">
      <c r="A173" s="40"/>
      <c r="B173" s="74">
        <v>22</v>
      </c>
      <c r="C173" s="80" t="s">
        <v>282</v>
      </c>
      <c r="D173" s="74">
        <v>0</v>
      </c>
      <c r="E173" s="74">
        <v>27</v>
      </c>
      <c r="F173" s="75">
        <f t="shared" si="11"/>
        <v>0</v>
      </c>
      <c r="G173" s="74">
        <f t="shared" si="12"/>
        <v>1</v>
      </c>
      <c r="H173" s="74"/>
    </row>
    <row r="174" ht="17.4" customHeight="1" spans="1:8">
      <c r="A174" s="40"/>
      <c r="B174" s="74">
        <v>23</v>
      </c>
      <c r="C174" s="80" t="s">
        <v>283</v>
      </c>
      <c r="D174" s="74">
        <v>0</v>
      </c>
      <c r="E174" s="74">
        <v>34</v>
      </c>
      <c r="F174" s="75">
        <f t="shared" si="11"/>
        <v>0</v>
      </c>
      <c r="G174" s="74">
        <f t="shared" si="12"/>
        <v>1</v>
      </c>
      <c r="H174" s="74"/>
    </row>
    <row r="175" ht="17.4" customHeight="1" spans="1:8">
      <c r="A175" s="40"/>
      <c r="B175" s="74">
        <v>24</v>
      </c>
      <c r="C175" s="80" t="s">
        <v>284</v>
      </c>
      <c r="D175" s="74">
        <v>0</v>
      </c>
      <c r="E175" s="74">
        <v>34</v>
      </c>
      <c r="F175" s="75">
        <f t="shared" si="11"/>
        <v>0</v>
      </c>
      <c r="G175" s="74">
        <f t="shared" si="12"/>
        <v>1</v>
      </c>
      <c r="H175" s="74"/>
    </row>
    <row r="176" ht="17.4" customHeight="1" spans="1:8">
      <c r="A176" s="40"/>
      <c r="B176" s="74">
        <v>25</v>
      </c>
      <c r="C176" s="80" t="s">
        <v>285</v>
      </c>
      <c r="D176" s="74">
        <v>0</v>
      </c>
      <c r="E176" s="74">
        <v>34</v>
      </c>
      <c r="F176" s="75">
        <f t="shared" si="11"/>
        <v>0</v>
      </c>
      <c r="G176" s="74">
        <f t="shared" si="12"/>
        <v>1</v>
      </c>
      <c r="H176" s="74"/>
    </row>
    <row r="177" ht="17.4" customHeight="1" spans="1:8">
      <c r="A177" s="40"/>
      <c r="B177" s="74">
        <v>26</v>
      </c>
      <c r="C177" s="80" t="s">
        <v>286</v>
      </c>
      <c r="D177" s="74">
        <v>0</v>
      </c>
      <c r="E177" s="74">
        <v>33</v>
      </c>
      <c r="F177" s="75">
        <f t="shared" si="11"/>
        <v>0</v>
      </c>
      <c r="G177" s="74">
        <f t="shared" si="12"/>
        <v>1</v>
      </c>
      <c r="H177" s="74"/>
    </row>
    <row r="178" ht="17.4" customHeight="1" spans="1:8">
      <c r="A178" s="40"/>
      <c r="B178" s="74">
        <v>27</v>
      </c>
      <c r="C178" s="80" t="s">
        <v>287</v>
      </c>
      <c r="D178" s="74">
        <v>0</v>
      </c>
      <c r="E178" s="74">
        <v>45</v>
      </c>
      <c r="F178" s="75">
        <f t="shared" si="11"/>
        <v>0</v>
      </c>
      <c r="G178" s="74">
        <f t="shared" si="12"/>
        <v>1</v>
      </c>
      <c r="H178" s="74"/>
    </row>
    <row r="179" ht="17.4" customHeight="1" spans="1:8">
      <c r="A179" s="40"/>
      <c r="B179" s="74">
        <v>28</v>
      </c>
      <c r="C179" s="80" t="s">
        <v>288</v>
      </c>
      <c r="D179" s="74">
        <v>0</v>
      </c>
      <c r="E179" s="74">
        <v>45</v>
      </c>
      <c r="F179" s="75">
        <f t="shared" si="11"/>
        <v>0</v>
      </c>
      <c r="G179" s="74">
        <f t="shared" si="12"/>
        <v>1</v>
      </c>
      <c r="H179" s="74"/>
    </row>
    <row r="180" ht="17.4" customHeight="1" spans="1:8">
      <c r="A180" s="40"/>
      <c r="B180" s="74">
        <v>29</v>
      </c>
      <c r="C180" s="80" t="s">
        <v>289</v>
      </c>
      <c r="D180" s="74">
        <v>0</v>
      </c>
      <c r="E180" s="74">
        <v>50</v>
      </c>
      <c r="F180" s="75">
        <f t="shared" si="11"/>
        <v>0</v>
      </c>
      <c r="G180" s="74">
        <f t="shared" si="12"/>
        <v>1</v>
      </c>
      <c r="H180" s="74"/>
    </row>
    <row r="181" ht="17.4" customHeight="1" spans="1:8">
      <c r="A181" s="40"/>
      <c r="B181" s="74">
        <v>30</v>
      </c>
      <c r="C181" s="80" t="s">
        <v>290</v>
      </c>
      <c r="D181" s="74">
        <v>0</v>
      </c>
      <c r="E181" s="74">
        <v>35</v>
      </c>
      <c r="F181" s="75">
        <f t="shared" si="11"/>
        <v>0</v>
      </c>
      <c r="G181" s="74">
        <f t="shared" si="12"/>
        <v>1</v>
      </c>
      <c r="H181" s="74"/>
    </row>
    <row r="182" ht="17.4" customHeight="1" spans="1:8">
      <c r="A182" s="40"/>
      <c r="B182" s="74">
        <v>31</v>
      </c>
      <c r="C182" s="80" t="s">
        <v>291</v>
      </c>
      <c r="D182" s="74">
        <v>0</v>
      </c>
      <c r="E182" s="74">
        <v>35</v>
      </c>
      <c r="F182" s="75">
        <f t="shared" si="11"/>
        <v>0</v>
      </c>
      <c r="G182" s="74">
        <f t="shared" si="12"/>
        <v>1</v>
      </c>
      <c r="H182" s="74"/>
    </row>
    <row r="183" ht="17.4" customHeight="1" spans="1:8">
      <c r="A183" s="40"/>
      <c r="B183" s="74">
        <v>32</v>
      </c>
      <c r="C183" s="80" t="s">
        <v>292</v>
      </c>
      <c r="D183" s="74">
        <v>0</v>
      </c>
      <c r="E183" s="74">
        <v>35</v>
      </c>
      <c r="F183" s="75">
        <f t="shared" si="11"/>
        <v>0</v>
      </c>
      <c r="G183" s="74">
        <f t="shared" si="12"/>
        <v>1</v>
      </c>
      <c r="H183" s="74"/>
    </row>
    <row r="184" ht="17.4" customHeight="1" spans="1:8">
      <c r="A184" s="40"/>
      <c r="B184" s="74">
        <v>33</v>
      </c>
      <c r="C184" s="80" t="s">
        <v>293</v>
      </c>
      <c r="D184" s="74">
        <v>0</v>
      </c>
      <c r="E184" s="74">
        <v>38</v>
      </c>
      <c r="F184" s="75">
        <f t="shared" si="11"/>
        <v>0</v>
      </c>
      <c r="G184" s="74">
        <f t="shared" si="12"/>
        <v>1</v>
      </c>
      <c r="H184" s="74"/>
    </row>
    <row r="185" ht="17.4" customHeight="1" spans="1:8">
      <c r="A185" s="40"/>
      <c r="B185" s="74">
        <v>34</v>
      </c>
      <c r="C185" s="80" t="s">
        <v>294</v>
      </c>
      <c r="D185" s="74">
        <v>0</v>
      </c>
      <c r="E185" s="74">
        <v>30</v>
      </c>
      <c r="F185" s="75">
        <f t="shared" si="11"/>
        <v>0</v>
      </c>
      <c r="G185" s="74">
        <f t="shared" si="12"/>
        <v>1</v>
      </c>
      <c r="H185" s="74"/>
    </row>
    <row r="186" ht="17.4" customHeight="1" spans="1:8">
      <c r="A186" s="40"/>
      <c r="B186" s="74">
        <v>35</v>
      </c>
      <c r="C186" s="80" t="s">
        <v>295</v>
      </c>
      <c r="D186" s="74">
        <v>0</v>
      </c>
      <c r="E186" s="74">
        <v>30</v>
      </c>
      <c r="F186" s="75">
        <f t="shared" si="11"/>
        <v>0</v>
      </c>
      <c r="G186" s="74">
        <f t="shared" si="12"/>
        <v>1</v>
      </c>
      <c r="H186" s="74"/>
    </row>
    <row r="187" ht="17.4" customHeight="1" spans="1:8">
      <c r="A187" s="40"/>
      <c r="B187" s="74">
        <v>36</v>
      </c>
      <c r="C187" s="80" t="s">
        <v>296</v>
      </c>
      <c r="D187" s="74">
        <v>0</v>
      </c>
      <c r="E187" s="74">
        <v>30</v>
      </c>
      <c r="F187" s="75">
        <f t="shared" si="11"/>
        <v>0</v>
      </c>
      <c r="G187" s="74">
        <f t="shared" si="12"/>
        <v>1</v>
      </c>
      <c r="H187" s="74"/>
    </row>
    <row r="188" ht="17.4" customHeight="1" spans="1:8">
      <c r="A188" s="40"/>
      <c r="B188" s="74">
        <v>37</v>
      </c>
      <c r="C188" s="80" t="s">
        <v>297</v>
      </c>
      <c r="D188" s="74">
        <v>0</v>
      </c>
      <c r="E188" s="74">
        <v>30</v>
      </c>
      <c r="F188" s="75">
        <f t="shared" si="11"/>
        <v>0</v>
      </c>
      <c r="G188" s="74">
        <f t="shared" si="12"/>
        <v>1</v>
      </c>
      <c r="H188" s="74"/>
    </row>
    <row r="189" ht="17.4" customHeight="1" spans="1:8">
      <c r="A189" s="40"/>
      <c r="B189" s="74">
        <v>38</v>
      </c>
      <c r="C189" s="80" t="s">
        <v>298</v>
      </c>
      <c r="D189" s="74">
        <v>0</v>
      </c>
      <c r="E189" s="74">
        <v>30</v>
      </c>
      <c r="F189" s="75">
        <f t="shared" si="11"/>
        <v>0</v>
      </c>
      <c r="G189" s="74">
        <f t="shared" si="12"/>
        <v>1</v>
      </c>
      <c r="H189" s="74"/>
    </row>
    <row r="190" ht="17.4" customHeight="1" spans="1:8">
      <c r="A190" s="40"/>
      <c r="B190" s="74">
        <v>39</v>
      </c>
      <c r="C190" s="80" t="s">
        <v>299</v>
      </c>
      <c r="D190" s="74">
        <v>0</v>
      </c>
      <c r="E190" s="74">
        <v>30</v>
      </c>
      <c r="F190" s="75">
        <f t="shared" si="11"/>
        <v>0</v>
      </c>
      <c r="G190" s="74">
        <f t="shared" si="12"/>
        <v>1</v>
      </c>
      <c r="H190" s="74"/>
    </row>
    <row r="191" ht="17.4" customHeight="1" spans="1:8">
      <c r="A191" s="40"/>
      <c r="B191" s="74">
        <v>40</v>
      </c>
      <c r="C191" s="80" t="s">
        <v>300</v>
      </c>
      <c r="D191" s="74">
        <v>0</v>
      </c>
      <c r="E191" s="74">
        <v>30</v>
      </c>
      <c r="F191" s="75">
        <f t="shared" si="11"/>
        <v>0</v>
      </c>
      <c r="G191" s="74">
        <f t="shared" si="12"/>
        <v>1</v>
      </c>
      <c r="H191" s="74"/>
    </row>
    <row r="192" ht="17.4" customHeight="1" spans="1:8">
      <c r="A192" s="40"/>
      <c r="B192" s="74">
        <v>41</v>
      </c>
      <c r="C192" s="80" t="s">
        <v>301</v>
      </c>
      <c r="D192" s="74">
        <v>0</v>
      </c>
      <c r="E192" s="74">
        <v>30</v>
      </c>
      <c r="F192" s="75">
        <f t="shared" si="11"/>
        <v>0</v>
      </c>
      <c r="G192" s="74">
        <f t="shared" si="12"/>
        <v>1</v>
      </c>
      <c r="H192" s="74"/>
    </row>
    <row r="193" ht="17.4" customHeight="1" spans="1:8">
      <c r="A193" s="40"/>
      <c r="B193" s="74">
        <v>42</v>
      </c>
      <c r="C193" s="74" t="s">
        <v>302</v>
      </c>
      <c r="D193" s="74">
        <v>0</v>
      </c>
      <c r="E193" s="74">
        <v>42</v>
      </c>
      <c r="F193" s="75">
        <f t="shared" si="11"/>
        <v>0</v>
      </c>
      <c r="G193" s="74">
        <f t="shared" si="12"/>
        <v>1</v>
      </c>
      <c r="H193" s="74"/>
    </row>
    <row r="194" ht="17.4" customHeight="1" spans="1:8">
      <c r="A194" s="40"/>
      <c r="B194" s="74">
        <v>43</v>
      </c>
      <c r="C194" s="80" t="s">
        <v>303</v>
      </c>
      <c r="D194" s="74">
        <v>0</v>
      </c>
      <c r="E194" s="74">
        <v>42</v>
      </c>
      <c r="F194" s="75">
        <f t="shared" si="11"/>
        <v>0</v>
      </c>
      <c r="G194" s="74">
        <f t="shared" si="12"/>
        <v>1</v>
      </c>
      <c r="H194" s="74"/>
    </row>
    <row r="195" ht="17.4" customHeight="1" spans="1:8">
      <c r="A195" s="40"/>
      <c r="B195" s="74">
        <v>44</v>
      </c>
      <c r="C195" s="80" t="s">
        <v>304</v>
      </c>
      <c r="D195" s="74">
        <v>0</v>
      </c>
      <c r="E195" s="74">
        <v>30</v>
      </c>
      <c r="F195" s="75">
        <f t="shared" si="11"/>
        <v>0</v>
      </c>
      <c r="G195" s="74">
        <f t="shared" si="12"/>
        <v>1</v>
      </c>
      <c r="H195" s="74"/>
    </row>
    <row r="196" ht="17.4" customHeight="1" spans="1:8">
      <c r="A196" s="40"/>
      <c r="B196" s="74">
        <v>45</v>
      </c>
      <c r="C196" s="80" t="s">
        <v>305</v>
      </c>
      <c r="D196" s="74">
        <v>0</v>
      </c>
      <c r="E196" s="74">
        <v>30</v>
      </c>
      <c r="F196" s="75">
        <f t="shared" si="11"/>
        <v>0</v>
      </c>
      <c r="G196" s="74">
        <f t="shared" si="12"/>
        <v>1</v>
      </c>
      <c r="H196" s="74"/>
    </row>
    <row r="197" ht="17.4" customHeight="1" spans="1:8">
      <c r="A197" s="40"/>
      <c r="B197" s="74">
        <v>46</v>
      </c>
      <c r="C197" s="80" t="s">
        <v>306</v>
      </c>
      <c r="D197" s="74">
        <v>0</v>
      </c>
      <c r="E197" s="80">
        <v>47</v>
      </c>
      <c r="F197" s="75">
        <f t="shared" si="11"/>
        <v>0</v>
      </c>
      <c r="G197" s="74">
        <f t="shared" ref="G197:G217" si="13">RANK(F197,$F$197:$F$217,1)</f>
        <v>1</v>
      </c>
      <c r="H197" s="74"/>
    </row>
    <row r="198" ht="17.4" customHeight="1" spans="1:8">
      <c r="A198" s="40" t="s">
        <v>7</v>
      </c>
      <c r="B198" s="74">
        <v>1</v>
      </c>
      <c r="C198" s="80" t="s">
        <v>307</v>
      </c>
      <c r="D198" s="74">
        <v>0</v>
      </c>
      <c r="E198" s="80">
        <v>45</v>
      </c>
      <c r="F198" s="75">
        <f t="shared" si="11"/>
        <v>0</v>
      </c>
      <c r="G198" s="74">
        <f t="shared" si="13"/>
        <v>1</v>
      </c>
      <c r="H198" s="74"/>
    </row>
    <row r="199" ht="17.4" customHeight="1" spans="1:8">
      <c r="A199" s="40"/>
      <c r="B199" s="74">
        <v>2</v>
      </c>
      <c r="C199" s="80" t="s">
        <v>308</v>
      </c>
      <c r="D199" s="74">
        <v>0</v>
      </c>
      <c r="E199" s="80">
        <v>34</v>
      </c>
      <c r="F199" s="75">
        <f t="shared" si="11"/>
        <v>0</v>
      </c>
      <c r="G199" s="74">
        <f t="shared" si="13"/>
        <v>1</v>
      </c>
      <c r="H199" s="74"/>
    </row>
    <row r="200" ht="17.4" customHeight="1" spans="1:8">
      <c r="A200" s="40"/>
      <c r="B200" s="74">
        <v>3</v>
      </c>
      <c r="C200" s="80" t="s">
        <v>309</v>
      </c>
      <c r="D200" s="74">
        <v>0</v>
      </c>
      <c r="E200" s="80">
        <v>31</v>
      </c>
      <c r="F200" s="75">
        <f t="shared" si="11"/>
        <v>0</v>
      </c>
      <c r="G200" s="74">
        <f t="shared" si="13"/>
        <v>1</v>
      </c>
      <c r="H200" s="74"/>
    </row>
    <row r="201" ht="17.4" customHeight="1" spans="1:8">
      <c r="A201" s="40"/>
      <c r="B201" s="74">
        <v>4</v>
      </c>
      <c r="C201" s="80" t="s">
        <v>310</v>
      </c>
      <c r="D201" s="74">
        <v>0</v>
      </c>
      <c r="E201" s="80">
        <v>40</v>
      </c>
      <c r="F201" s="75">
        <f t="shared" si="11"/>
        <v>0</v>
      </c>
      <c r="G201" s="74">
        <f t="shared" si="13"/>
        <v>1</v>
      </c>
      <c r="H201" s="74"/>
    </row>
    <row r="202" ht="17.4" customHeight="1" spans="1:8">
      <c r="A202" s="40"/>
      <c r="B202" s="74">
        <v>5</v>
      </c>
      <c r="C202" s="80" t="s">
        <v>311</v>
      </c>
      <c r="D202" s="74">
        <v>0</v>
      </c>
      <c r="E202" s="80">
        <v>41</v>
      </c>
      <c r="F202" s="75">
        <f t="shared" si="11"/>
        <v>0</v>
      </c>
      <c r="G202" s="74">
        <f t="shared" si="13"/>
        <v>1</v>
      </c>
      <c r="H202" s="74"/>
    </row>
    <row r="203" ht="17.4" customHeight="1" spans="1:8">
      <c r="A203" s="40"/>
      <c r="B203" s="74">
        <v>6</v>
      </c>
      <c r="C203" s="80" t="s">
        <v>312</v>
      </c>
      <c r="D203" s="74">
        <v>0</v>
      </c>
      <c r="E203" s="80">
        <v>41</v>
      </c>
      <c r="F203" s="75">
        <f t="shared" si="11"/>
        <v>0</v>
      </c>
      <c r="G203" s="74">
        <f t="shared" si="13"/>
        <v>1</v>
      </c>
      <c r="H203" s="74"/>
    </row>
    <row r="204" ht="17.4" customHeight="1" spans="1:8">
      <c r="A204" s="40"/>
      <c r="B204" s="74">
        <v>7</v>
      </c>
      <c r="C204" s="80" t="s">
        <v>313</v>
      </c>
      <c r="D204" s="74">
        <v>0</v>
      </c>
      <c r="E204" s="80">
        <v>39</v>
      </c>
      <c r="F204" s="75">
        <f t="shared" si="11"/>
        <v>0</v>
      </c>
      <c r="G204" s="74">
        <f t="shared" si="13"/>
        <v>1</v>
      </c>
      <c r="H204" s="74"/>
    </row>
    <row r="205" ht="17.4" customHeight="1" spans="1:8">
      <c r="A205" s="40"/>
      <c r="B205" s="74">
        <v>8</v>
      </c>
      <c r="C205" s="80" t="s">
        <v>44</v>
      </c>
      <c r="D205" s="74">
        <v>0</v>
      </c>
      <c r="E205" s="80">
        <v>36</v>
      </c>
      <c r="F205" s="75">
        <f t="shared" si="11"/>
        <v>0</v>
      </c>
      <c r="G205" s="74">
        <f t="shared" si="13"/>
        <v>1</v>
      </c>
      <c r="H205" s="74"/>
    </row>
    <row r="206" ht="17.4" customHeight="1" spans="1:10">
      <c r="A206" s="40"/>
      <c r="B206" s="74">
        <v>9</v>
      </c>
      <c r="C206" s="80" t="s">
        <v>314</v>
      </c>
      <c r="D206" s="74">
        <v>0</v>
      </c>
      <c r="E206" s="80">
        <v>36</v>
      </c>
      <c r="F206" s="75">
        <f t="shared" si="11"/>
        <v>0</v>
      </c>
      <c r="G206" s="74">
        <f t="shared" si="13"/>
        <v>1</v>
      </c>
      <c r="H206" s="74"/>
      <c r="J206" s="82"/>
    </row>
    <row r="207" ht="17.4" customHeight="1" spans="1:8">
      <c r="A207" s="40"/>
      <c r="B207" s="74">
        <v>10</v>
      </c>
      <c r="C207" s="80" t="s">
        <v>315</v>
      </c>
      <c r="D207" s="74">
        <v>0</v>
      </c>
      <c r="E207" s="80">
        <v>36</v>
      </c>
      <c r="F207" s="75">
        <f t="shared" si="11"/>
        <v>0</v>
      </c>
      <c r="G207" s="74">
        <f t="shared" si="13"/>
        <v>1</v>
      </c>
      <c r="H207" s="74"/>
    </row>
    <row r="208" ht="17.4" customHeight="1" spans="1:8">
      <c r="A208" s="40"/>
      <c r="B208" s="74">
        <v>11</v>
      </c>
      <c r="C208" s="80" t="s">
        <v>316</v>
      </c>
      <c r="D208" s="74">
        <v>0</v>
      </c>
      <c r="E208" s="80">
        <v>36</v>
      </c>
      <c r="F208" s="75">
        <f t="shared" si="11"/>
        <v>0</v>
      </c>
      <c r="G208" s="74">
        <f t="shared" si="13"/>
        <v>1</v>
      </c>
      <c r="H208" s="74"/>
    </row>
    <row r="209" ht="17.4" customHeight="1" spans="1:8">
      <c r="A209" s="40"/>
      <c r="B209" s="74">
        <v>12</v>
      </c>
      <c r="C209" s="80" t="s">
        <v>317</v>
      </c>
      <c r="D209" s="74">
        <v>0</v>
      </c>
      <c r="E209" s="80">
        <v>35</v>
      </c>
      <c r="F209" s="75">
        <f t="shared" si="11"/>
        <v>0</v>
      </c>
      <c r="G209" s="74">
        <f t="shared" si="13"/>
        <v>1</v>
      </c>
      <c r="H209" s="74"/>
    </row>
    <row r="210" ht="17.4" customHeight="1" spans="1:8">
      <c r="A210" s="40"/>
      <c r="B210" s="74">
        <v>13</v>
      </c>
      <c r="C210" s="80" t="s">
        <v>318</v>
      </c>
      <c r="D210" s="74">
        <v>0</v>
      </c>
      <c r="E210" s="80">
        <v>44</v>
      </c>
      <c r="F210" s="75">
        <f t="shared" si="11"/>
        <v>0</v>
      </c>
      <c r="G210" s="74">
        <f t="shared" si="13"/>
        <v>1</v>
      </c>
      <c r="H210" s="74"/>
    </row>
    <row r="211" ht="17.4" customHeight="1" spans="1:8">
      <c r="A211" s="40"/>
      <c r="B211" s="74">
        <v>14</v>
      </c>
      <c r="C211" s="80" t="s">
        <v>319</v>
      </c>
      <c r="D211" s="74">
        <v>0</v>
      </c>
      <c r="E211" s="80">
        <v>37</v>
      </c>
      <c r="F211" s="75">
        <f t="shared" si="11"/>
        <v>0</v>
      </c>
      <c r="G211" s="74">
        <f t="shared" si="13"/>
        <v>1</v>
      </c>
      <c r="H211" s="74"/>
    </row>
    <row r="212" ht="17.4" customHeight="1" spans="1:8">
      <c r="A212" s="40"/>
      <c r="B212" s="74">
        <v>15</v>
      </c>
      <c r="C212" s="80" t="s">
        <v>320</v>
      </c>
      <c r="D212" s="74">
        <v>0</v>
      </c>
      <c r="E212" s="80">
        <v>32</v>
      </c>
      <c r="F212" s="75">
        <f t="shared" si="11"/>
        <v>0</v>
      </c>
      <c r="G212" s="74">
        <f t="shared" si="13"/>
        <v>1</v>
      </c>
      <c r="H212" s="74"/>
    </row>
    <row r="213" ht="17.4" customHeight="1" spans="1:8">
      <c r="A213" s="40"/>
      <c r="B213" s="74">
        <v>16</v>
      </c>
      <c r="C213" s="80" t="s">
        <v>321</v>
      </c>
      <c r="D213" s="74">
        <v>0</v>
      </c>
      <c r="E213" s="80">
        <v>32</v>
      </c>
      <c r="F213" s="75">
        <f t="shared" si="11"/>
        <v>0</v>
      </c>
      <c r="G213" s="74">
        <f t="shared" si="13"/>
        <v>1</v>
      </c>
      <c r="H213" s="74"/>
    </row>
    <row r="214" ht="17.4" customHeight="1" spans="1:8">
      <c r="A214" s="40"/>
      <c r="B214" s="74">
        <v>17</v>
      </c>
      <c r="C214" s="80" t="s">
        <v>322</v>
      </c>
      <c r="D214" s="74">
        <v>0</v>
      </c>
      <c r="E214" s="80">
        <v>33</v>
      </c>
      <c r="F214" s="75">
        <f t="shared" si="11"/>
        <v>0</v>
      </c>
      <c r="G214" s="74">
        <f t="shared" si="13"/>
        <v>1</v>
      </c>
      <c r="H214" s="74"/>
    </row>
    <row r="215" ht="17.4" customHeight="1" spans="1:8">
      <c r="A215" s="40"/>
      <c r="B215" s="74">
        <v>18</v>
      </c>
      <c r="C215" s="80" t="s">
        <v>323</v>
      </c>
      <c r="D215" s="74">
        <v>0</v>
      </c>
      <c r="E215" s="80">
        <v>33</v>
      </c>
      <c r="F215" s="75">
        <f t="shared" si="11"/>
        <v>0</v>
      </c>
      <c r="G215" s="74">
        <f t="shared" si="13"/>
        <v>1</v>
      </c>
      <c r="H215" s="74"/>
    </row>
    <row r="216" ht="17.4" customHeight="1" spans="1:8">
      <c r="A216" s="40"/>
      <c r="B216" s="74">
        <v>19</v>
      </c>
      <c r="C216" s="80" t="s">
        <v>324</v>
      </c>
      <c r="D216" s="74">
        <v>0</v>
      </c>
      <c r="E216" s="80">
        <v>33</v>
      </c>
      <c r="F216" s="75">
        <f t="shared" si="11"/>
        <v>0</v>
      </c>
      <c r="G216" s="74">
        <f t="shared" si="13"/>
        <v>1</v>
      </c>
      <c r="H216" s="74"/>
    </row>
    <row r="217" ht="17.4" customHeight="1" spans="1:8">
      <c r="A217" s="40"/>
      <c r="B217" s="74">
        <v>20</v>
      </c>
      <c r="C217" s="81" t="s">
        <v>84</v>
      </c>
      <c r="D217" s="76">
        <v>1</v>
      </c>
      <c r="E217" s="81">
        <v>34</v>
      </c>
      <c r="F217" s="77">
        <f t="shared" ref="F217:F219" si="14">D217/E217</f>
        <v>0.0294117647058824</v>
      </c>
      <c r="G217" s="76">
        <f t="shared" si="13"/>
        <v>21</v>
      </c>
      <c r="H217" s="76" t="s">
        <v>58</v>
      </c>
    </row>
    <row r="218" ht="17.4" customHeight="1" spans="1:8">
      <c r="A218" s="40"/>
      <c r="B218" s="74">
        <v>21</v>
      </c>
      <c r="C218" s="74" t="s">
        <v>325</v>
      </c>
      <c r="D218" s="74">
        <v>0</v>
      </c>
      <c r="E218" s="74">
        <v>46</v>
      </c>
      <c r="F218" s="78">
        <f t="shared" si="14"/>
        <v>0</v>
      </c>
      <c r="G218" s="74">
        <v>1</v>
      </c>
      <c r="H218" s="74"/>
    </row>
    <row r="219" ht="17.4" customHeight="1" spans="1:8">
      <c r="A219" s="40" t="s">
        <v>8</v>
      </c>
      <c r="B219" s="74">
        <v>1</v>
      </c>
      <c r="C219" s="74" t="s">
        <v>326</v>
      </c>
      <c r="D219" s="74">
        <v>0</v>
      </c>
      <c r="E219" s="74">
        <v>45</v>
      </c>
      <c r="F219" s="78">
        <f t="shared" si="14"/>
        <v>0</v>
      </c>
      <c r="G219" s="74">
        <v>1</v>
      </c>
      <c r="H219" s="74"/>
    </row>
    <row r="220" ht="17.4" customHeight="1"/>
  </sheetData>
  <mergeCells count="7">
    <mergeCell ref="A1:H1"/>
    <mergeCell ref="A3:A34"/>
    <mergeCell ref="A35:A70"/>
    <mergeCell ref="A71:A111"/>
    <mergeCell ref="A112:A151"/>
    <mergeCell ref="A152:A197"/>
    <mergeCell ref="A198:A218"/>
  </mergeCells>
  <pageMargins left="0.7" right="0.7" top="0.75" bottom="0.75" header="0.3" footer="0.3"/>
  <pageSetup paperSize="9" orientation="portrait"/>
  <headerFooter/>
  <ignoredErrors>
    <ignoredError sqref="E71:E120 E35:E54" numberStoredAsText="1"/>
    <ignoredError sqref="G144 G16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opLeftCell="A15" workbookViewId="0">
      <selection activeCell="D38" sqref="D38"/>
    </sheetView>
  </sheetViews>
  <sheetFormatPr defaultColWidth="8.72222222222222" defaultRowHeight="14.4" outlineLevelCol="7"/>
  <cols>
    <col min="1" max="1" width="20" customWidth="1"/>
    <col min="2" max="2" width="7.62962962962963" customWidth="1"/>
    <col min="3" max="3" width="20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7.62962962962963" customWidth="1"/>
  </cols>
  <sheetData>
    <row r="1" ht="22.2" spans="1:8">
      <c r="A1" s="1" t="s">
        <v>327</v>
      </c>
      <c r="B1" s="1"/>
      <c r="C1" s="1"/>
      <c r="D1" s="1"/>
      <c r="E1" s="1"/>
      <c r="F1" s="1"/>
      <c r="G1" s="1"/>
      <c r="H1" s="1"/>
    </row>
    <row r="2" ht="20.4" spans="1:8">
      <c r="A2" s="65" t="s">
        <v>22</v>
      </c>
      <c r="B2" s="65" t="s">
        <v>90</v>
      </c>
      <c r="C2" s="65" t="s">
        <v>23</v>
      </c>
      <c r="D2" s="65" t="s">
        <v>328</v>
      </c>
      <c r="E2" s="65" t="s">
        <v>92</v>
      </c>
      <c r="F2" s="66" t="s">
        <v>329</v>
      </c>
      <c r="G2" s="65" t="s">
        <v>330</v>
      </c>
      <c r="H2" s="65" t="s">
        <v>29</v>
      </c>
    </row>
    <row r="3" ht="17.4" customHeight="1" spans="1:8">
      <c r="A3" s="40" t="s">
        <v>30</v>
      </c>
      <c r="B3" s="40">
        <v>1</v>
      </c>
      <c r="C3" s="40" t="s">
        <v>95</v>
      </c>
      <c r="D3" s="40">
        <v>0</v>
      </c>
      <c r="E3" s="40">
        <v>32</v>
      </c>
      <c r="F3" s="67">
        <f t="shared" ref="F3:F66" si="0">D3/E3</f>
        <v>0</v>
      </c>
      <c r="G3" s="40">
        <f>RANK(F3,$F$3:$F$34,1)</f>
        <v>1</v>
      </c>
      <c r="H3" s="40"/>
    </row>
    <row r="4" ht="17.4" customHeight="1" spans="1:8">
      <c r="A4" s="40"/>
      <c r="B4" s="40">
        <v>2</v>
      </c>
      <c r="C4" s="40" t="s">
        <v>96</v>
      </c>
      <c r="D4" s="40">
        <v>0</v>
      </c>
      <c r="E4" s="40">
        <v>32</v>
      </c>
      <c r="F4" s="67">
        <f t="shared" si="0"/>
        <v>0</v>
      </c>
      <c r="G4" s="40">
        <f t="shared" ref="G4:G34" si="1">RANK(F4,$F$3:$F$34,1)</f>
        <v>1</v>
      </c>
      <c r="H4" s="40"/>
    </row>
    <row r="5" ht="17.4" customHeight="1" spans="1:8">
      <c r="A5" s="40"/>
      <c r="B5" s="40">
        <v>3</v>
      </c>
      <c r="C5" s="40" t="s">
        <v>97</v>
      </c>
      <c r="D5" s="40">
        <v>0</v>
      </c>
      <c r="E5" s="40">
        <v>34</v>
      </c>
      <c r="F5" s="67">
        <f t="shared" si="0"/>
        <v>0</v>
      </c>
      <c r="G5" s="40">
        <f t="shared" si="1"/>
        <v>1</v>
      </c>
      <c r="H5" s="40"/>
    </row>
    <row r="6" ht="17.4" customHeight="1" spans="1:8">
      <c r="A6" s="40"/>
      <c r="B6" s="40">
        <v>4</v>
      </c>
      <c r="C6" s="40" t="s">
        <v>98</v>
      </c>
      <c r="D6" s="40">
        <v>0</v>
      </c>
      <c r="E6" s="40">
        <v>30</v>
      </c>
      <c r="F6" s="67">
        <f t="shared" si="0"/>
        <v>0</v>
      </c>
      <c r="G6" s="40">
        <f t="shared" si="1"/>
        <v>1</v>
      </c>
      <c r="H6" s="40"/>
    </row>
    <row r="7" ht="17.4" customHeight="1" spans="1:8">
      <c r="A7" s="40"/>
      <c r="B7" s="40">
        <v>5</v>
      </c>
      <c r="C7" s="40" t="s">
        <v>99</v>
      </c>
      <c r="D7" s="40">
        <v>0</v>
      </c>
      <c r="E7" s="40">
        <v>35</v>
      </c>
      <c r="F7" s="67">
        <f t="shared" si="0"/>
        <v>0</v>
      </c>
      <c r="G7" s="40">
        <f t="shared" si="1"/>
        <v>1</v>
      </c>
      <c r="H7" s="40"/>
    </row>
    <row r="8" ht="17.4" customHeight="1" spans="1:8">
      <c r="A8" s="40"/>
      <c r="B8" s="40">
        <v>6</v>
      </c>
      <c r="C8" s="40" t="s">
        <v>100</v>
      </c>
      <c r="D8" s="40">
        <v>0</v>
      </c>
      <c r="E8" s="40">
        <v>43</v>
      </c>
      <c r="F8" s="67">
        <f t="shared" si="0"/>
        <v>0</v>
      </c>
      <c r="G8" s="40">
        <f t="shared" si="1"/>
        <v>1</v>
      </c>
      <c r="H8" s="40"/>
    </row>
    <row r="9" ht="17.4" customHeight="1" spans="1:8">
      <c r="A9" s="40"/>
      <c r="B9" s="40">
        <v>7</v>
      </c>
      <c r="C9" s="40" t="s">
        <v>101</v>
      </c>
      <c r="D9" s="40">
        <v>0</v>
      </c>
      <c r="E9" s="40">
        <v>42</v>
      </c>
      <c r="F9" s="67">
        <f t="shared" si="0"/>
        <v>0</v>
      </c>
      <c r="G9" s="40">
        <f t="shared" si="1"/>
        <v>1</v>
      </c>
      <c r="H9" s="40"/>
    </row>
    <row r="10" ht="17.4" customHeight="1" spans="1:8">
      <c r="A10" s="40"/>
      <c r="B10" s="40">
        <v>8</v>
      </c>
      <c r="C10" s="40" t="s">
        <v>102</v>
      </c>
      <c r="D10" s="40">
        <v>0</v>
      </c>
      <c r="E10" s="40">
        <v>45</v>
      </c>
      <c r="F10" s="67">
        <f t="shared" si="0"/>
        <v>0</v>
      </c>
      <c r="G10" s="40">
        <f t="shared" si="1"/>
        <v>1</v>
      </c>
      <c r="H10" s="40"/>
    </row>
    <row r="11" ht="17.4" customHeight="1" spans="1:8">
      <c r="A11" s="40"/>
      <c r="B11" s="40">
        <v>9</v>
      </c>
      <c r="C11" s="40" t="s">
        <v>103</v>
      </c>
      <c r="D11" s="40">
        <v>0</v>
      </c>
      <c r="E11" s="40">
        <v>45</v>
      </c>
      <c r="F11" s="67">
        <f t="shared" si="0"/>
        <v>0</v>
      </c>
      <c r="G11" s="40">
        <f t="shared" si="1"/>
        <v>1</v>
      </c>
      <c r="H11" s="40"/>
    </row>
    <row r="12" ht="17.4" customHeight="1" spans="1:8">
      <c r="A12" s="40"/>
      <c r="B12" s="40">
        <v>10</v>
      </c>
      <c r="C12" s="40" t="s">
        <v>104</v>
      </c>
      <c r="D12" s="40">
        <v>0</v>
      </c>
      <c r="E12" s="40">
        <v>39</v>
      </c>
      <c r="F12" s="67">
        <f t="shared" si="0"/>
        <v>0</v>
      </c>
      <c r="G12" s="40">
        <f t="shared" si="1"/>
        <v>1</v>
      </c>
      <c r="H12" s="40"/>
    </row>
    <row r="13" ht="17.4" customHeight="1" spans="1:8">
      <c r="A13" s="40"/>
      <c r="B13" s="40">
        <v>11</v>
      </c>
      <c r="C13" s="40" t="s">
        <v>105</v>
      </c>
      <c r="D13" s="40">
        <v>0</v>
      </c>
      <c r="E13" s="40">
        <v>39</v>
      </c>
      <c r="F13" s="67">
        <f t="shared" si="0"/>
        <v>0</v>
      </c>
      <c r="G13" s="40">
        <f t="shared" si="1"/>
        <v>1</v>
      </c>
      <c r="H13" s="40"/>
    </row>
    <row r="14" ht="17.4" customHeight="1" spans="1:8">
      <c r="A14" s="40"/>
      <c r="B14" s="40">
        <v>12</v>
      </c>
      <c r="C14" s="40" t="s">
        <v>106</v>
      </c>
      <c r="D14" s="40">
        <v>0</v>
      </c>
      <c r="E14" s="40">
        <v>40</v>
      </c>
      <c r="F14" s="67">
        <f t="shared" si="0"/>
        <v>0</v>
      </c>
      <c r="G14" s="40">
        <f t="shared" si="1"/>
        <v>1</v>
      </c>
      <c r="H14" s="40"/>
    </row>
    <row r="15" ht="17.4" customHeight="1" spans="1:8">
      <c r="A15" s="40"/>
      <c r="B15" s="40">
        <v>13</v>
      </c>
      <c r="C15" s="40" t="s">
        <v>107</v>
      </c>
      <c r="D15" s="40">
        <v>0</v>
      </c>
      <c r="E15" s="40">
        <v>42</v>
      </c>
      <c r="F15" s="67">
        <f t="shared" si="0"/>
        <v>0</v>
      </c>
      <c r="G15" s="40">
        <f t="shared" si="1"/>
        <v>1</v>
      </c>
      <c r="H15" s="40"/>
    </row>
    <row r="16" ht="17.4" customHeight="1" spans="1:8">
      <c r="A16" s="40"/>
      <c r="B16" s="40">
        <v>14</v>
      </c>
      <c r="C16" s="40" t="s">
        <v>108</v>
      </c>
      <c r="D16" s="40">
        <v>0</v>
      </c>
      <c r="E16" s="40">
        <v>40</v>
      </c>
      <c r="F16" s="67">
        <f t="shared" si="0"/>
        <v>0</v>
      </c>
      <c r="G16" s="40">
        <f t="shared" si="1"/>
        <v>1</v>
      </c>
      <c r="H16" s="40"/>
    </row>
    <row r="17" ht="17.4" customHeight="1" spans="1:8">
      <c r="A17" s="40"/>
      <c r="B17" s="40">
        <v>15</v>
      </c>
      <c r="C17" s="40" t="s">
        <v>109</v>
      </c>
      <c r="D17" s="40">
        <v>0</v>
      </c>
      <c r="E17" s="40">
        <v>43</v>
      </c>
      <c r="F17" s="67">
        <f t="shared" si="0"/>
        <v>0</v>
      </c>
      <c r="G17" s="40">
        <f t="shared" si="1"/>
        <v>1</v>
      </c>
      <c r="H17" s="40"/>
    </row>
    <row r="18" ht="17.4" customHeight="1" spans="1:8">
      <c r="A18" s="40"/>
      <c r="B18" s="40">
        <v>16</v>
      </c>
      <c r="C18" s="40" t="s">
        <v>110</v>
      </c>
      <c r="D18" s="40">
        <v>4</v>
      </c>
      <c r="E18" s="40">
        <v>43</v>
      </c>
      <c r="F18" s="67">
        <f t="shared" si="0"/>
        <v>0.0930232558139535</v>
      </c>
      <c r="G18" s="40">
        <f t="shared" si="1"/>
        <v>29</v>
      </c>
      <c r="H18" s="40"/>
    </row>
    <row r="19" ht="17.4" customHeight="1" spans="1:8">
      <c r="A19" s="40"/>
      <c r="B19" s="40">
        <v>17</v>
      </c>
      <c r="C19" s="40" t="s">
        <v>111</v>
      </c>
      <c r="D19" s="40">
        <v>0</v>
      </c>
      <c r="E19" s="40">
        <v>41</v>
      </c>
      <c r="F19" s="67">
        <f t="shared" si="0"/>
        <v>0</v>
      </c>
      <c r="G19" s="40">
        <f t="shared" si="1"/>
        <v>1</v>
      </c>
      <c r="H19" s="40"/>
    </row>
    <row r="20" ht="17.4" customHeight="1" spans="1:8">
      <c r="A20" s="40"/>
      <c r="B20" s="40">
        <v>18</v>
      </c>
      <c r="C20" s="40" t="s">
        <v>112</v>
      </c>
      <c r="D20" s="40">
        <v>0</v>
      </c>
      <c r="E20" s="40">
        <v>44</v>
      </c>
      <c r="F20" s="67">
        <f t="shared" si="0"/>
        <v>0</v>
      </c>
      <c r="G20" s="40">
        <f t="shared" si="1"/>
        <v>1</v>
      </c>
      <c r="H20" s="40"/>
    </row>
    <row r="21" ht="17.4" customHeight="1" spans="1:8">
      <c r="A21" s="40"/>
      <c r="B21" s="40">
        <v>19</v>
      </c>
      <c r="C21" s="40" t="s">
        <v>113</v>
      </c>
      <c r="D21" s="40">
        <v>6</v>
      </c>
      <c r="E21" s="40">
        <v>44</v>
      </c>
      <c r="F21" s="67">
        <f t="shared" si="0"/>
        <v>0.136363636363636</v>
      </c>
      <c r="G21" s="40">
        <f t="shared" si="1"/>
        <v>30</v>
      </c>
      <c r="H21" s="40"/>
    </row>
    <row r="22" ht="17.4" customHeight="1" spans="1:8">
      <c r="A22" s="40"/>
      <c r="B22" s="40">
        <v>20</v>
      </c>
      <c r="C22" s="40" t="s">
        <v>114</v>
      </c>
      <c r="D22" s="40">
        <v>0</v>
      </c>
      <c r="E22" s="40">
        <v>44</v>
      </c>
      <c r="F22" s="67">
        <f t="shared" si="0"/>
        <v>0</v>
      </c>
      <c r="G22" s="40">
        <f t="shared" si="1"/>
        <v>1</v>
      </c>
      <c r="H22" s="40"/>
    </row>
    <row r="23" ht="17.4" customHeight="1" spans="1:8">
      <c r="A23" s="40"/>
      <c r="B23" s="40">
        <v>21</v>
      </c>
      <c r="C23" s="40" t="s">
        <v>31</v>
      </c>
      <c r="D23" s="40">
        <v>15</v>
      </c>
      <c r="E23" s="40">
        <v>43</v>
      </c>
      <c r="F23" s="67">
        <f t="shared" si="0"/>
        <v>0.348837209302326</v>
      </c>
      <c r="G23" s="40">
        <f t="shared" si="1"/>
        <v>32</v>
      </c>
      <c r="H23" s="40"/>
    </row>
    <row r="24" ht="17.4" customHeight="1" spans="1:8">
      <c r="A24" s="40"/>
      <c r="B24" s="40">
        <v>22</v>
      </c>
      <c r="C24" s="40" t="s">
        <v>115</v>
      </c>
      <c r="D24" s="40">
        <v>0</v>
      </c>
      <c r="E24" s="40">
        <v>42</v>
      </c>
      <c r="F24" s="67">
        <f t="shared" si="0"/>
        <v>0</v>
      </c>
      <c r="G24" s="40">
        <f t="shared" si="1"/>
        <v>1</v>
      </c>
      <c r="H24" s="40"/>
    </row>
    <row r="25" ht="17.4" customHeight="1" spans="1:8">
      <c r="A25" s="40"/>
      <c r="B25" s="40">
        <v>23</v>
      </c>
      <c r="C25" s="40" t="s">
        <v>116</v>
      </c>
      <c r="D25" s="40">
        <v>0</v>
      </c>
      <c r="E25" s="40">
        <v>43</v>
      </c>
      <c r="F25" s="67">
        <f t="shared" si="0"/>
        <v>0</v>
      </c>
      <c r="G25" s="40">
        <f t="shared" si="1"/>
        <v>1</v>
      </c>
      <c r="H25" s="40"/>
    </row>
    <row r="26" ht="17.4" customHeight="1" spans="1:8">
      <c r="A26" s="40"/>
      <c r="B26" s="40">
        <v>24</v>
      </c>
      <c r="C26" s="40" t="s">
        <v>117</v>
      </c>
      <c r="D26" s="40">
        <v>0</v>
      </c>
      <c r="E26" s="40">
        <v>42</v>
      </c>
      <c r="F26" s="67">
        <f t="shared" si="0"/>
        <v>0</v>
      </c>
      <c r="G26" s="40">
        <f t="shared" si="1"/>
        <v>1</v>
      </c>
      <c r="H26" s="40"/>
    </row>
    <row r="27" ht="17.4" customHeight="1" spans="1:8">
      <c r="A27" s="40"/>
      <c r="B27" s="40">
        <v>25</v>
      </c>
      <c r="C27" s="40" t="s">
        <v>118</v>
      </c>
      <c r="D27" s="40">
        <v>0</v>
      </c>
      <c r="E27" s="40">
        <v>45</v>
      </c>
      <c r="F27" s="67">
        <f t="shared" si="0"/>
        <v>0</v>
      </c>
      <c r="G27" s="40">
        <f t="shared" si="1"/>
        <v>1</v>
      </c>
      <c r="H27" s="40"/>
    </row>
    <row r="28" ht="17.4" customHeight="1" spans="1:8">
      <c r="A28" s="40"/>
      <c r="B28" s="40">
        <v>26</v>
      </c>
      <c r="C28" s="40" t="s">
        <v>119</v>
      </c>
      <c r="D28" s="40">
        <v>0</v>
      </c>
      <c r="E28" s="40">
        <v>43</v>
      </c>
      <c r="F28" s="67">
        <f t="shared" si="0"/>
        <v>0</v>
      </c>
      <c r="G28" s="40">
        <f t="shared" si="1"/>
        <v>1</v>
      </c>
      <c r="H28" s="40"/>
    </row>
    <row r="29" ht="17.4" customHeight="1" spans="1:8">
      <c r="A29" s="40"/>
      <c r="B29" s="40">
        <v>27</v>
      </c>
      <c r="C29" s="40" t="s">
        <v>120</v>
      </c>
      <c r="D29" s="40">
        <v>12</v>
      </c>
      <c r="E29" s="40">
        <v>42</v>
      </c>
      <c r="F29" s="67">
        <f t="shared" si="0"/>
        <v>0.285714285714286</v>
      </c>
      <c r="G29" s="40">
        <f t="shared" si="1"/>
        <v>31</v>
      </c>
      <c r="H29" s="40"/>
    </row>
    <row r="30" ht="17.4" customHeight="1" spans="1:8">
      <c r="A30" s="40"/>
      <c r="B30" s="40">
        <v>28</v>
      </c>
      <c r="C30" s="40" t="s">
        <v>121</v>
      </c>
      <c r="D30" s="40">
        <v>0</v>
      </c>
      <c r="E30" s="40">
        <v>40</v>
      </c>
      <c r="F30" s="67">
        <f t="shared" si="0"/>
        <v>0</v>
      </c>
      <c r="G30" s="40">
        <f t="shared" si="1"/>
        <v>1</v>
      </c>
      <c r="H30" s="40"/>
    </row>
    <row r="31" ht="17.4" customHeight="1" spans="1:8">
      <c r="A31" s="40"/>
      <c r="B31" s="40">
        <v>29</v>
      </c>
      <c r="C31" s="40" t="s">
        <v>122</v>
      </c>
      <c r="D31" s="40">
        <v>0</v>
      </c>
      <c r="E31" s="40">
        <v>42</v>
      </c>
      <c r="F31" s="67">
        <f t="shared" si="0"/>
        <v>0</v>
      </c>
      <c r="G31" s="40">
        <f t="shared" si="1"/>
        <v>1</v>
      </c>
      <c r="H31" s="40"/>
    </row>
    <row r="32" ht="17.4" customHeight="1" spans="1:8">
      <c r="A32" s="40"/>
      <c r="B32" s="40">
        <v>30</v>
      </c>
      <c r="C32" s="40" t="s">
        <v>123</v>
      </c>
      <c r="D32" s="40">
        <v>0</v>
      </c>
      <c r="E32" s="40">
        <v>42</v>
      </c>
      <c r="F32" s="67">
        <f t="shared" si="0"/>
        <v>0</v>
      </c>
      <c r="G32" s="40">
        <f t="shared" si="1"/>
        <v>1</v>
      </c>
      <c r="H32" s="40"/>
    </row>
    <row r="33" ht="17.4" customHeight="1" spans="1:8">
      <c r="A33" s="40"/>
      <c r="B33" s="40">
        <v>31</v>
      </c>
      <c r="C33" s="40" t="s">
        <v>124</v>
      </c>
      <c r="D33" s="40">
        <v>0</v>
      </c>
      <c r="E33" s="40">
        <v>41</v>
      </c>
      <c r="F33" s="67">
        <f t="shared" si="0"/>
        <v>0</v>
      </c>
      <c r="G33" s="40">
        <f t="shared" si="1"/>
        <v>1</v>
      </c>
      <c r="H33" s="40"/>
    </row>
    <row r="34" ht="17.4" customHeight="1" spans="1:8">
      <c r="A34" s="40"/>
      <c r="B34" s="40">
        <v>32</v>
      </c>
      <c r="C34" s="40" t="s">
        <v>125</v>
      </c>
      <c r="D34" s="40">
        <v>0</v>
      </c>
      <c r="E34" s="40">
        <v>43</v>
      </c>
      <c r="F34" s="67">
        <f t="shared" si="0"/>
        <v>0</v>
      </c>
      <c r="G34" s="40">
        <f t="shared" si="1"/>
        <v>1</v>
      </c>
      <c r="H34" s="40"/>
    </row>
    <row r="35" ht="17.4" customHeight="1" spans="1:8">
      <c r="A35" s="40" t="s">
        <v>3</v>
      </c>
      <c r="B35" s="40">
        <v>1</v>
      </c>
      <c r="C35" s="40" t="s">
        <v>126</v>
      </c>
      <c r="D35" s="40">
        <v>0</v>
      </c>
      <c r="E35" s="40" t="s">
        <v>127</v>
      </c>
      <c r="F35" s="67">
        <f t="shared" si="0"/>
        <v>0</v>
      </c>
      <c r="G35" s="40"/>
      <c r="H35" s="40" t="s">
        <v>128</v>
      </c>
    </row>
    <row r="36" ht="17.4" customHeight="1" spans="1:8">
      <c r="A36" s="40"/>
      <c r="B36" s="40">
        <v>2</v>
      </c>
      <c r="C36" s="40" t="s">
        <v>129</v>
      </c>
      <c r="D36" s="40">
        <v>0</v>
      </c>
      <c r="E36" s="40" t="s">
        <v>130</v>
      </c>
      <c r="F36" s="67">
        <f t="shared" si="0"/>
        <v>0</v>
      </c>
      <c r="G36" s="40"/>
      <c r="H36" s="40" t="s">
        <v>128</v>
      </c>
    </row>
    <row r="37" ht="17.4" customHeight="1" spans="1:8">
      <c r="A37" s="40"/>
      <c r="B37" s="40">
        <v>3</v>
      </c>
      <c r="C37" s="40" t="s">
        <v>131</v>
      </c>
      <c r="D37" s="40">
        <v>0</v>
      </c>
      <c r="E37" s="40" t="s">
        <v>132</v>
      </c>
      <c r="F37" s="67">
        <f t="shared" si="0"/>
        <v>0</v>
      </c>
      <c r="G37" s="40"/>
      <c r="H37" s="40" t="s">
        <v>128</v>
      </c>
    </row>
    <row r="38" ht="17.4" customHeight="1" spans="1:8">
      <c r="A38" s="40"/>
      <c r="B38" s="40">
        <v>4</v>
      </c>
      <c r="C38" s="40" t="s">
        <v>133</v>
      </c>
      <c r="D38" s="40">
        <v>0</v>
      </c>
      <c r="E38" s="40" t="s">
        <v>134</v>
      </c>
      <c r="F38" s="67">
        <f t="shared" si="0"/>
        <v>0</v>
      </c>
      <c r="G38" s="40"/>
      <c r="H38" s="40" t="s">
        <v>128</v>
      </c>
    </row>
    <row r="39" ht="17.4" customHeight="1" spans="1:8">
      <c r="A39" s="40"/>
      <c r="B39" s="40">
        <v>5</v>
      </c>
      <c r="C39" s="40" t="s">
        <v>135</v>
      </c>
      <c r="D39" s="40">
        <v>5</v>
      </c>
      <c r="E39" s="40" t="s">
        <v>136</v>
      </c>
      <c r="F39" s="67">
        <f t="shared" si="0"/>
        <v>0.128205128205128</v>
      </c>
      <c r="G39" s="40">
        <f t="shared" ref="G39:G40" si="2">RANK(F39,$F$35:$F$70,1)</f>
        <v>30</v>
      </c>
      <c r="H39" s="40"/>
    </row>
    <row r="40" ht="17.4" customHeight="1" spans="1:8">
      <c r="A40" s="40"/>
      <c r="B40" s="40">
        <v>6</v>
      </c>
      <c r="C40" s="40" t="s">
        <v>137</v>
      </c>
      <c r="D40" s="40">
        <v>0</v>
      </c>
      <c r="E40" s="40" t="s">
        <v>130</v>
      </c>
      <c r="F40" s="67">
        <f t="shared" si="0"/>
        <v>0</v>
      </c>
      <c r="G40" s="40">
        <f t="shared" si="2"/>
        <v>1</v>
      </c>
      <c r="H40" s="40"/>
    </row>
    <row r="41" ht="17.4" customHeight="1" spans="1:8">
      <c r="A41" s="40"/>
      <c r="B41" s="40">
        <v>7</v>
      </c>
      <c r="C41" s="40" t="s">
        <v>138</v>
      </c>
      <c r="D41" s="40">
        <v>0</v>
      </c>
      <c r="E41" s="40" t="s">
        <v>139</v>
      </c>
      <c r="F41" s="67">
        <f t="shared" si="0"/>
        <v>0</v>
      </c>
      <c r="G41" s="40">
        <f t="shared" ref="G41:G70" si="3">RANK(F41,$F$35:$F$70,1)</f>
        <v>1</v>
      </c>
      <c r="H41" s="40"/>
    </row>
    <row r="42" ht="17.4" customHeight="1" spans="1:8">
      <c r="A42" s="40"/>
      <c r="B42" s="40">
        <v>8</v>
      </c>
      <c r="C42" s="40" t="s">
        <v>140</v>
      </c>
      <c r="D42" s="40">
        <v>0</v>
      </c>
      <c r="E42" s="40" t="s">
        <v>139</v>
      </c>
      <c r="F42" s="67">
        <f t="shared" si="0"/>
        <v>0</v>
      </c>
      <c r="G42" s="40">
        <f t="shared" si="3"/>
        <v>1</v>
      </c>
      <c r="H42" s="40"/>
    </row>
    <row r="43" ht="17.4" customHeight="1" spans="1:8">
      <c r="A43" s="40"/>
      <c r="B43" s="40">
        <v>9</v>
      </c>
      <c r="C43" s="40" t="s">
        <v>141</v>
      </c>
      <c r="D43" s="40">
        <v>2</v>
      </c>
      <c r="E43" s="40" t="s">
        <v>142</v>
      </c>
      <c r="F43" s="67">
        <f t="shared" si="0"/>
        <v>0.0476190476190476</v>
      </c>
      <c r="G43" s="40">
        <f t="shared" si="3"/>
        <v>24</v>
      </c>
      <c r="H43" s="40"/>
    </row>
    <row r="44" ht="17.4" customHeight="1" spans="1:8">
      <c r="A44" s="40"/>
      <c r="B44" s="40">
        <v>10</v>
      </c>
      <c r="C44" s="40" t="s">
        <v>143</v>
      </c>
      <c r="D44" s="40">
        <v>5</v>
      </c>
      <c r="E44" s="40" t="s">
        <v>144</v>
      </c>
      <c r="F44" s="67">
        <f t="shared" si="0"/>
        <v>0.113636363636364</v>
      </c>
      <c r="G44" s="40">
        <f t="shared" si="3"/>
        <v>28</v>
      </c>
      <c r="H44" s="40"/>
    </row>
    <row r="45" ht="17.4" customHeight="1" spans="1:8">
      <c r="A45" s="40"/>
      <c r="B45" s="40">
        <v>11</v>
      </c>
      <c r="C45" s="40" t="s">
        <v>145</v>
      </c>
      <c r="D45" s="40">
        <v>0</v>
      </c>
      <c r="E45" s="40" t="s">
        <v>146</v>
      </c>
      <c r="F45" s="67">
        <f t="shared" si="0"/>
        <v>0</v>
      </c>
      <c r="G45" s="40">
        <f t="shared" si="3"/>
        <v>1</v>
      </c>
      <c r="H45" s="40"/>
    </row>
    <row r="46" ht="17.4" customHeight="1" spans="1:8">
      <c r="A46" s="40"/>
      <c r="B46" s="40">
        <v>12</v>
      </c>
      <c r="C46" s="40" t="s">
        <v>60</v>
      </c>
      <c r="D46" s="40">
        <v>0</v>
      </c>
      <c r="E46" s="40" t="s">
        <v>147</v>
      </c>
      <c r="F46" s="67">
        <f t="shared" si="0"/>
        <v>0</v>
      </c>
      <c r="G46" s="40">
        <f t="shared" si="3"/>
        <v>1</v>
      </c>
      <c r="H46" s="40"/>
    </row>
    <row r="47" ht="17.4" customHeight="1" spans="1:8">
      <c r="A47" s="40"/>
      <c r="B47" s="40">
        <v>13</v>
      </c>
      <c r="C47" s="40" t="s">
        <v>148</v>
      </c>
      <c r="D47" s="40">
        <v>6</v>
      </c>
      <c r="E47" s="40" t="s">
        <v>147</v>
      </c>
      <c r="F47" s="67">
        <f t="shared" si="0"/>
        <v>0.133333333333333</v>
      </c>
      <c r="G47" s="40">
        <f t="shared" si="3"/>
        <v>31</v>
      </c>
      <c r="H47" s="40"/>
    </row>
    <row r="48" ht="17.4" customHeight="1" spans="1:8">
      <c r="A48" s="40"/>
      <c r="B48" s="40">
        <v>14</v>
      </c>
      <c r="C48" s="40" t="s">
        <v>149</v>
      </c>
      <c r="D48" s="40">
        <v>0</v>
      </c>
      <c r="E48" s="40" t="s">
        <v>147</v>
      </c>
      <c r="F48" s="67">
        <f t="shared" si="0"/>
        <v>0</v>
      </c>
      <c r="G48" s="40">
        <f t="shared" si="3"/>
        <v>1</v>
      </c>
      <c r="H48" s="40"/>
    </row>
    <row r="49" ht="17.4" customHeight="1" spans="1:8">
      <c r="A49" s="40"/>
      <c r="B49" s="40">
        <v>15</v>
      </c>
      <c r="C49" s="40" t="s">
        <v>150</v>
      </c>
      <c r="D49" s="40">
        <v>0</v>
      </c>
      <c r="E49" s="40" t="s">
        <v>139</v>
      </c>
      <c r="F49" s="67">
        <f t="shared" si="0"/>
        <v>0</v>
      </c>
      <c r="G49" s="40">
        <f t="shared" si="3"/>
        <v>1</v>
      </c>
      <c r="H49" s="40"/>
    </row>
    <row r="50" ht="17.4" customHeight="1" spans="1:8">
      <c r="A50" s="40"/>
      <c r="B50" s="40">
        <v>16</v>
      </c>
      <c r="C50" s="40" t="s">
        <v>151</v>
      </c>
      <c r="D50" s="40">
        <v>8</v>
      </c>
      <c r="E50" s="40" t="s">
        <v>139</v>
      </c>
      <c r="F50" s="67">
        <f t="shared" si="0"/>
        <v>0.2</v>
      </c>
      <c r="G50" s="40">
        <f t="shared" si="3"/>
        <v>33</v>
      </c>
      <c r="H50" s="40"/>
    </row>
    <row r="51" ht="17.4" customHeight="1" spans="1:8">
      <c r="A51" s="40"/>
      <c r="B51" s="40">
        <v>17</v>
      </c>
      <c r="C51" s="40" t="s">
        <v>152</v>
      </c>
      <c r="D51" s="40">
        <v>4</v>
      </c>
      <c r="E51" s="40" t="s">
        <v>153</v>
      </c>
      <c r="F51" s="67">
        <f t="shared" si="0"/>
        <v>0.111111111111111</v>
      </c>
      <c r="G51" s="40">
        <f t="shared" si="3"/>
        <v>27</v>
      </c>
      <c r="H51" s="40"/>
    </row>
    <row r="52" ht="17.4" customHeight="1" spans="1:8">
      <c r="A52" s="40"/>
      <c r="B52" s="40">
        <v>18</v>
      </c>
      <c r="C52" s="40" t="s">
        <v>154</v>
      </c>
      <c r="D52" s="40">
        <v>27</v>
      </c>
      <c r="E52" s="40" t="s">
        <v>155</v>
      </c>
      <c r="F52" s="67">
        <f t="shared" si="0"/>
        <v>0.710526315789474</v>
      </c>
      <c r="G52" s="40">
        <f t="shared" si="3"/>
        <v>36</v>
      </c>
      <c r="H52" s="40"/>
    </row>
    <row r="53" ht="17.4" customHeight="1" spans="1:8">
      <c r="A53" s="40"/>
      <c r="B53" s="40">
        <v>19</v>
      </c>
      <c r="C53" s="40" t="s">
        <v>156</v>
      </c>
      <c r="D53" s="40">
        <v>0</v>
      </c>
      <c r="E53" s="40" t="s">
        <v>155</v>
      </c>
      <c r="F53" s="67">
        <f t="shared" si="0"/>
        <v>0</v>
      </c>
      <c r="G53" s="40">
        <f t="shared" si="3"/>
        <v>1</v>
      </c>
      <c r="H53" s="40"/>
    </row>
    <row r="54" ht="17.4" customHeight="1" spans="1:8">
      <c r="A54" s="40"/>
      <c r="B54" s="40">
        <v>20</v>
      </c>
      <c r="C54" s="40" t="s">
        <v>157</v>
      </c>
      <c r="D54" s="40">
        <v>0</v>
      </c>
      <c r="E54" s="40" t="s">
        <v>153</v>
      </c>
      <c r="F54" s="67">
        <f t="shared" si="0"/>
        <v>0</v>
      </c>
      <c r="G54" s="40">
        <f t="shared" si="3"/>
        <v>1</v>
      </c>
      <c r="H54" s="40"/>
    </row>
    <row r="55" ht="17.4" customHeight="1" spans="1:8">
      <c r="A55" s="40"/>
      <c r="B55" s="40">
        <v>21</v>
      </c>
      <c r="C55" s="40" t="s">
        <v>158</v>
      </c>
      <c r="D55" s="40">
        <v>2</v>
      </c>
      <c r="E55" s="40">
        <v>43</v>
      </c>
      <c r="F55" s="67">
        <f t="shared" si="0"/>
        <v>0.0465116279069767</v>
      </c>
      <c r="G55" s="40">
        <f t="shared" si="3"/>
        <v>23</v>
      </c>
      <c r="H55" s="40"/>
    </row>
    <row r="56" ht="17.4" customHeight="1" spans="1:8">
      <c r="A56" s="40"/>
      <c r="B56" s="40">
        <v>22</v>
      </c>
      <c r="C56" s="40" t="s">
        <v>159</v>
      </c>
      <c r="D56" s="40">
        <v>0</v>
      </c>
      <c r="E56" s="40">
        <v>42</v>
      </c>
      <c r="F56" s="67">
        <f t="shared" si="0"/>
        <v>0</v>
      </c>
      <c r="G56" s="40">
        <f t="shared" si="3"/>
        <v>1</v>
      </c>
      <c r="H56" s="40"/>
    </row>
    <row r="57" ht="17.4" customHeight="1" spans="1:8">
      <c r="A57" s="40"/>
      <c r="B57" s="40">
        <v>23</v>
      </c>
      <c r="C57" s="40" t="s">
        <v>160</v>
      </c>
      <c r="D57" s="40">
        <v>7</v>
      </c>
      <c r="E57" s="40">
        <v>43</v>
      </c>
      <c r="F57" s="67">
        <f t="shared" si="0"/>
        <v>0.162790697674419</v>
      </c>
      <c r="G57" s="40">
        <f t="shared" si="3"/>
        <v>32</v>
      </c>
      <c r="H57" s="40"/>
    </row>
    <row r="58" ht="17.4" customHeight="1" spans="1:8">
      <c r="A58" s="40"/>
      <c r="B58" s="40">
        <v>24</v>
      </c>
      <c r="C58" s="40" t="s">
        <v>40</v>
      </c>
      <c r="D58" s="40">
        <v>0</v>
      </c>
      <c r="E58" s="40">
        <v>42</v>
      </c>
      <c r="F58" s="67">
        <f t="shared" si="0"/>
        <v>0</v>
      </c>
      <c r="G58" s="40">
        <f t="shared" si="3"/>
        <v>1</v>
      </c>
      <c r="H58" s="40"/>
    </row>
    <row r="59" ht="17.4" customHeight="1" spans="1:8">
      <c r="A59" s="40"/>
      <c r="B59" s="40">
        <v>25</v>
      </c>
      <c r="C59" s="40" t="s">
        <v>54</v>
      </c>
      <c r="D59" s="40">
        <v>15</v>
      </c>
      <c r="E59" s="40">
        <v>45</v>
      </c>
      <c r="F59" s="67">
        <f t="shared" si="0"/>
        <v>0.333333333333333</v>
      </c>
      <c r="G59" s="40">
        <f t="shared" si="3"/>
        <v>34</v>
      </c>
      <c r="H59" s="40"/>
    </row>
    <row r="60" ht="17.4" customHeight="1" spans="1:8">
      <c r="A60" s="40"/>
      <c r="B60" s="40">
        <v>26</v>
      </c>
      <c r="C60" s="40" t="s">
        <v>161</v>
      </c>
      <c r="D60" s="40">
        <v>4</v>
      </c>
      <c r="E60" s="40">
        <v>45</v>
      </c>
      <c r="F60" s="67">
        <f t="shared" si="0"/>
        <v>0.0888888888888889</v>
      </c>
      <c r="G60" s="40">
        <f t="shared" si="3"/>
        <v>25</v>
      </c>
      <c r="H60" s="40"/>
    </row>
    <row r="61" ht="17.4" customHeight="1" spans="1:8">
      <c r="A61" s="40"/>
      <c r="B61" s="40">
        <v>27</v>
      </c>
      <c r="C61" s="40" t="s">
        <v>162</v>
      </c>
      <c r="D61" s="40">
        <v>0</v>
      </c>
      <c r="E61" s="40">
        <v>45</v>
      </c>
      <c r="F61" s="67">
        <f t="shared" si="0"/>
        <v>0</v>
      </c>
      <c r="G61" s="40">
        <f t="shared" si="3"/>
        <v>1</v>
      </c>
      <c r="H61" s="40"/>
    </row>
    <row r="62" ht="17.4" customHeight="1" spans="1:8">
      <c r="A62" s="40"/>
      <c r="B62" s="40">
        <v>28</v>
      </c>
      <c r="C62" s="40" t="s">
        <v>163</v>
      </c>
      <c r="D62" s="40">
        <v>1</v>
      </c>
      <c r="E62" s="40">
        <v>43</v>
      </c>
      <c r="F62" s="67">
        <f t="shared" si="0"/>
        <v>0.0232558139534884</v>
      </c>
      <c r="G62" s="40">
        <f t="shared" si="3"/>
        <v>21</v>
      </c>
      <c r="H62" s="40"/>
    </row>
    <row r="63" ht="17.4" customHeight="1" spans="1:8">
      <c r="A63" s="40"/>
      <c r="B63" s="40">
        <v>29</v>
      </c>
      <c r="C63" s="40" t="s">
        <v>36</v>
      </c>
      <c r="D63" s="40">
        <v>0</v>
      </c>
      <c r="E63" s="40">
        <v>42</v>
      </c>
      <c r="F63" s="67">
        <f t="shared" si="0"/>
        <v>0</v>
      </c>
      <c r="G63" s="40">
        <f t="shared" si="3"/>
        <v>1</v>
      </c>
      <c r="H63" s="40"/>
    </row>
    <row r="64" ht="17.4" customHeight="1" spans="1:8">
      <c r="A64" s="40"/>
      <c r="B64" s="40">
        <v>30</v>
      </c>
      <c r="C64" s="40" t="s">
        <v>164</v>
      </c>
      <c r="D64" s="40">
        <v>1</v>
      </c>
      <c r="E64" s="40">
        <v>40</v>
      </c>
      <c r="F64" s="67">
        <f t="shared" si="0"/>
        <v>0.025</v>
      </c>
      <c r="G64" s="40">
        <f t="shared" si="3"/>
        <v>22</v>
      </c>
      <c r="H64" s="40"/>
    </row>
    <row r="65" ht="17.4" customHeight="1" spans="1:8">
      <c r="A65" s="40"/>
      <c r="B65" s="40">
        <v>31</v>
      </c>
      <c r="C65" s="40" t="s">
        <v>165</v>
      </c>
      <c r="D65" s="40">
        <v>0</v>
      </c>
      <c r="E65" s="40">
        <v>39</v>
      </c>
      <c r="F65" s="67">
        <f t="shared" si="0"/>
        <v>0</v>
      </c>
      <c r="G65" s="40">
        <f t="shared" si="3"/>
        <v>1</v>
      </c>
      <c r="H65" s="40"/>
    </row>
    <row r="66" ht="17.4" customHeight="1" spans="1:8">
      <c r="A66" s="40"/>
      <c r="B66" s="40">
        <v>32</v>
      </c>
      <c r="C66" s="40" t="s">
        <v>166</v>
      </c>
      <c r="D66" s="40">
        <v>0</v>
      </c>
      <c r="E66" s="40">
        <v>39</v>
      </c>
      <c r="F66" s="67">
        <f t="shared" si="0"/>
        <v>0</v>
      </c>
      <c r="G66" s="40">
        <f t="shared" si="3"/>
        <v>1</v>
      </c>
      <c r="H66" s="40"/>
    </row>
    <row r="67" ht="17.4" customHeight="1" spans="1:8">
      <c r="A67" s="40"/>
      <c r="B67" s="40">
        <v>33</v>
      </c>
      <c r="C67" s="40" t="s">
        <v>167</v>
      </c>
      <c r="D67" s="40">
        <v>0</v>
      </c>
      <c r="E67" s="40">
        <v>30</v>
      </c>
      <c r="F67" s="67">
        <f t="shared" ref="F67:F70" si="4">D67/E67</f>
        <v>0</v>
      </c>
      <c r="G67" s="40">
        <f t="shared" si="3"/>
        <v>1</v>
      </c>
      <c r="H67" s="40"/>
    </row>
    <row r="68" ht="17.4" customHeight="1" spans="1:8">
      <c r="A68" s="40"/>
      <c r="B68" s="40">
        <v>34</v>
      </c>
      <c r="C68" s="40" t="s">
        <v>168</v>
      </c>
      <c r="D68" s="40">
        <v>10</v>
      </c>
      <c r="E68" s="40">
        <v>30</v>
      </c>
      <c r="F68" s="67">
        <f t="shared" si="4"/>
        <v>0.333333333333333</v>
      </c>
      <c r="G68" s="40">
        <f t="shared" si="3"/>
        <v>34</v>
      </c>
      <c r="H68" s="40"/>
    </row>
    <row r="69" ht="17.4" customHeight="1" spans="1:8">
      <c r="A69" s="40"/>
      <c r="B69" s="40">
        <v>35</v>
      </c>
      <c r="C69" s="40" t="s">
        <v>169</v>
      </c>
      <c r="D69" s="40">
        <v>4</v>
      </c>
      <c r="E69" s="40">
        <v>44</v>
      </c>
      <c r="F69" s="67">
        <f t="shared" si="4"/>
        <v>0.0909090909090909</v>
      </c>
      <c r="G69" s="40">
        <f t="shared" si="3"/>
        <v>26</v>
      </c>
      <c r="H69" s="40"/>
    </row>
    <row r="70" ht="17.4" customHeight="1" spans="1:8">
      <c r="A70" s="40"/>
      <c r="B70" s="40">
        <v>36</v>
      </c>
      <c r="C70" s="40" t="s">
        <v>170</v>
      </c>
      <c r="D70" s="40">
        <v>5</v>
      </c>
      <c r="E70" s="40">
        <v>43</v>
      </c>
      <c r="F70" s="67">
        <f t="shared" si="4"/>
        <v>0.116279069767442</v>
      </c>
      <c r="G70" s="40">
        <f t="shared" si="3"/>
        <v>29</v>
      </c>
      <c r="H70" s="40"/>
    </row>
    <row r="71" ht="17.4" customHeight="1" spans="1:8">
      <c r="A71" s="40" t="s">
        <v>171</v>
      </c>
      <c r="B71" s="40">
        <v>1</v>
      </c>
      <c r="C71" s="40" t="s">
        <v>172</v>
      </c>
      <c r="D71" s="40">
        <v>0</v>
      </c>
      <c r="E71" s="40" t="s">
        <v>136</v>
      </c>
      <c r="F71" s="67">
        <f t="shared" ref="F71:F113" si="5">IFERROR(D71/E71,"")</f>
        <v>0</v>
      </c>
      <c r="G71" s="40">
        <f>IFERROR(RANK(F71,F$71:F$113,1),"")</f>
        <v>1</v>
      </c>
      <c r="H71" s="40"/>
    </row>
    <row r="72" ht="17.4" customHeight="1" spans="1:8">
      <c r="A72" s="40"/>
      <c r="B72" s="40">
        <v>2</v>
      </c>
      <c r="C72" s="40" t="s">
        <v>173</v>
      </c>
      <c r="D72" s="40">
        <v>0</v>
      </c>
      <c r="E72" s="40" t="s">
        <v>155</v>
      </c>
      <c r="F72" s="67">
        <f t="shared" si="5"/>
        <v>0</v>
      </c>
      <c r="G72" s="40">
        <f t="shared" ref="G72:G112" si="6">IFERROR(RANK(F72,F$71:F$113,1),"")</f>
        <v>1</v>
      </c>
      <c r="H72" s="40"/>
    </row>
    <row r="73" ht="17.4" customHeight="1" spans="1:8">
      <c r="A73" s="40"/>
      <c r="B73" s="40">
        <v>3</v>
      </c>
      <c r="C73" s="40" t="s">
        <v>174</v>
      </c>
      <c r="D73" s="40">
        <v>0</v>
      </c>
      <c r="E73" s="40" t="s">
        <v>175</v>
      </c>
      <c r="F73" s="67">
        <f t="shared" si="5"/>
        <v>0</v>
      </c>
      <c r="G73" s="40">
        <f t="shared" si="6"/>
        <v>1</v>
      </c>
      <c r="H73" s="40"/>
    </row>
    <row r="74" ht="17.4" customHeight="1" spans="1:8">
      <c r="A74" s="40"/>
      <c r="B74" s="40">
        <v>4</v>
      </c>
      <c r="C74" s="40" t="s">
        <v>176</v>
      </c>
      <c r="D74" s="40">
        <v>0</v>
      </c>
      <c r="E74" s="40" t="s">
        <v>134</v>
      </c>
      <c r="F74" s="67">
        <f t="shared" si="5"/>
        <v>0</v>
      </c>
      <c r="G74" s="40">
        <f t="shared" si="6"/>
        <v>1</v>
      </c>
      <c r="H74" s="40"/>
    </row>
    <row r="75" ht="17.4" customHeight="1" spans="1:8">
      <c r="A75" s="40"/>
      <c r="B75" s="40">
        <v>5</v>
      </c>
      <c r="C75" s="40" t="s">
        <v>177</v>
      </c>
      <c r="D75" s="40">
        <v>0</v>
      </c>
      <c r="E75" s="40" t="s">
        <v>178</v>
      </c>
      <c r="F75" s="67">
        <f t="shared" si="5"/>
        <v>0</v>
      </c>
      <c r="G75" s="40">
        <f t="shared" si="6"/>
        <v>1</v>
      </c>
      <c r="H75" s="40"/>
    </row>
    <row r="76" ht="17.4" customHeight="1" spans="1:8">
      <c r="A76" s="40"/>
      <c r="B76" s="40">
        <v>6</v>
      </c>
      <c r="C76" s="40" t="s">
        <v>179</v>
      </c>
      <c r="D76" s="40">
        <v>0</v>
      </c>
      <c r="E76" s="40" t="s">
        <v>180</v>
      </c>
      <c r="F76" s="67">
        <f t="shared" si="5"/>
        <v>0</v>
      </c>
      <c r="G76" s="40">
        <f t="shared" si="6"/>
        <v>1</v>
      </c>
      <c r="H76" s="40"/>
    </row>
    <row r="77" ht="17.4" customHeight="1" spans="1:8">
      <c r="A77" s="40"/>
      <c r="B77" s="40">
        <v>7</v>
      </c>
      <c r="C77" s="40" t="s">
        <v>181</v>
      </c>
      <c r="D77" s="40">
        <v>0</v>
      </c>
      <c r="E77" s="40" t="s">
        <v>182</v>
      </c>
      <c r="F77" s="67">
        <f t="shared" si="5"/>
        <v>0</v>
      </c>
      <c r="G77" s="40">
        <f t="shared" si="6"/>
        <v>1</v>
      </c>
      <c r="H77" s="40"/>
    </row>
    <row r="78" ht="17.4" customHeight="1" spans="1:8">
      <c r="A78" s="40"/>
      <c r="B78" s="40">
        <v>8</v>
      </c>
      <c r="C78" s="40" t="s">
        <v>183</v>
      </c>
      <c r="D78" s="40">
        <v>0</v>
      </c>
      <c r="E78" s="40" t="s">
        <v>130</v>
      </c>
      <c r="F78" s="67">
        <f t="shared" si="5"/>
        <v>0</v>
      </c>
      <c r="G78" s="40">
        <f t="shared" si="6"/>
        <v>1</v>
      </c>
      <c r="H78" s="40"/>
    </row>
    <row r="79" ht="17.4" customHeight="1" spans="1:8">
      <c r="A79" s="40"/>
      <c r="B79" s="40">
        <v>9</v>
      </c>
      <c r="C79" s="40" t="s">
        <v>184</v>
      </c>
      <c r="D79" s="40">
        <v>0</v>
      </c>
      <c r="E79" s="40" t="s">
        <v>185</v>
      </c>
      <c r="F79" s="67">
        <f t="shared" si="5"/>
        <v>0</v>
      </c>
      <c r="G79" s="40">
        <f t="shared" si="6"/>
        <v>1</v>
      </c>
      <c r="H79" s="40"/>
    </row>
    <row r="80" ht="17.4" customHeight="1" spans="1:8">
      <c r="A80" s="40"/>
      <c r="B80" s="40">
        <v>10</v>
      </c>
      <c r="C80" s="40" t="s">
        <v>186</v>
      </c>
      <c r="D80" s="40">
        <v>0</v>
      </c>
      <c r="E80" s="40" t="s">
        <v>180</v>
      </c>
      <c r="F80" s="67">
        <f t="shared" si="5"/>
        <v>0</v>
      </c>
      <c r="G80" s="40">
        <f t="shared" si="6"/>
        <v>1</v>
      </c>
      <c r="H80" s="40"/>
    </row>
    <row r="81" ht="17.4" customHeight="1" spans="1:8">
      <c r="A81" s="40"/>
      <c r="B81" s="40">
        <v>11</v>
      </c>
      <c r="C81" s="40" t="s">
        <v>187</v>
      </c>
      <c r="D81" s="40">
        <v>0</v>
      </c>
      <c r="E81" s="40" t="s">
        <v>188</v>
      </c>
      <c r="F81" s="67">
        <f t="shared" si="5"/>
        <v>0</v>
      </c>
      <c r="G81" s="40">
        <f t="shared" si="6"/>
        <v>1</v>
      </c>
      <c r="H81" s="40"/>
    </row>
    <row r="82" ht="17.4" customHeight="1" spans="1:8">
      <c r="A82" s="40"/>
      <c r="B82" s="40">
        <v>12</v>
      </c>
      <c r="C82" s="40" t="s">
        <v>189</v>
      </c>
      <c r="D82" s="40">
        <v>0</v>
      </c>
      <c r="E82" s="40" t="s">
        <v>190</v>
      </c>
      <c r="F82" s="67">
        <f t="shared" si="5"/>
        <v>0</v>
      </c>
      <c r="G82" s="40">
        <f t="shared" si="6"/>
        <v>1</v>
      </c>
      <c r="H82" s="40"/>
    </row>
    <row r="83" ht="17.4" customHeight="1" spans="1:8">
      <c r="A83" s="40"/>
      <c r="B83" s="40">
        <v>13</v>
      </c>
      <c r="C83" s="40" t="s">
        <v>191</v>
      </c>
      <c r="D83" s="40">
        <v>0</v>
      </c>
      <c r="E83" s="40" t="s">
        <v>190</v>
      </c>
      <c r="F83" s="67">
        <f t="shared" si="5"/>
        <v>0</v>
      </c>
      <c r="G83" s="40">
        <f t="shared" si="6"/>
        <v>1</v>
      </c>
      <c r="H83" s="40"/>
    </row>
    <row r="84" ht="17.4" customHeight="1" spans="1:8">
      <c r="A84" s="40"/>
      <c r="B84" s="40">
        <v>14</v>
      </c>
      <c r="C84" s="40" t="s">
        <v>192</v>
      </c>
      <c r="D84" s="40">
        <v>0</v>
      </c>
      <c r="E84" s="40" t="s">
        <v>193</v>
      </c>
      <c r="F84" s="67">
        <f t="shared" si="5"/>
        <v>0</v>
      </c>
      <c r="G84" s="40">
        <f t="shared" si="6"/>
        <v>1</v>
      </c>
      <c r="H84" s="40"/>
    </row>
    <row r="85" ht="17.4" customHeight="1" spans="1:8">
      <c r="A85" s="40"/>
      <c r="B85" s="40">
        <v>15</v>
      </c>
      <c r="C85" s="40" t="s">
        <v>194</v>
      </c>
      <c r="D85" s="40">
        <v>0</v>
      </c>
      <c r="E85" s="40" t="s">
        <v>195</v>
      </c>
      <c r="F85" s="67">
        <f t="shared" si="5"/>
        <v>0</v>
      </c>
      <c r="G85" s="40">
        <f t="shared" si="6"/>
        <v>1</v>
      </c>
      <c r="H85" s="40"/>
    </row>
    <row r="86" ht="17.4" customHeight="1" spans="1:8">
      <c r="A86" s="40"/>
      <c r="B86" s="40">
        <v>16</v>
      </c>
      <c r="C86" s="40" t="s">
        <v>196</v>
      </c>
      <c r="D86" s="40">
        <v>1</v>
      </c>
      <c r="E86" s="40" t="s">
        <v>155</v>
      </c>
      <c r="F86" s="67">
        <f t="shared" si="5"/>
        <v>0.0263157894736842</v>
      </c>
      <c r="G86" s="40">
        <f t="shared" si="6"/>
        <v>35</v>
      </c>
      <c r="H86" s="40"/>
    </row>
    <row r="87" ht="17.4" customHeight="1" spans="1:8">
      <c r="A87" s="40"/>
      <c r="B87" s="40">
        <v>17</v>
      </c>
      <c r="C87" s="40" t="s">
        <v>197</v>
      </c>
      <c r="D87" s="40">
        <v>0</v>
      </c>
      <c r="E87" s="40" t="s">
        <v>139</v>
      </c>
      <c r="F87" s="67">
        <f t="shared" si="5"/>
        <v>0</v>
      </c>
      <c r="G87" s="40">
        <f t="shared" si="6"/>
        <v>1</v>
      </c>
      <c r="H87" s="40"/>
    </row>
    <row r="88" ht="17.4" customHeight="1" spans="1:8">
      <c r="A88" s="40"/>
      <c r="B88" s="40">
        <v>18</v>
      </c>
      <c r="C88" s="40" t="s">
        <v>198</v>
      </c>
      <c r="D88" s="40">
        <v>0</v>
      </c>
      <c r="E88" s="40" t="s">
        <v>139</v>
      </c>
      <c r="F88" s="67">
        <f t="shared" si="5"/>
        <v>0</v>
      </c>
      <c r="G88" s="40">
        <f t="shared" si="6"/>
        <v>1</v>
      </c>
      <c r="H88" s="40"/>
    </row>
    <row r="89" ht="17.4" customHeight="1" spans="1:8">
      <c r="A89" s="40"/>
      <c r="B89" s="40">
        <v>19</v>
      </c>
      <c r="C89" s="40" t="s">
        <v>199</v>
      </c>
      <c r="D89" s="40">
        <v>2</v>
      </c>
      <c r="E89" s="40" t="s">
        <v>144</v>
      </c>
      <c r="F89" s="67">
        <f t="shared" si="5"/>
        <v>0.0454545454545455</v>
      </c>
      <c r="G89" s="40">
        <f t="shared" si="6"/>
        <v>37</v>
      </c>
      <c r="H89" s="40"/>
    </row>
    <row r="90" ht="17.4" customHeight="1" spans="1:8">
      <c r="A90" s="40"/>
      <c r="B90" s="40">
        <v>20</v>
      </c>
      <c r="C90" s="40" t="s">
        <v>200</v>
      </c>
      <c r="D90" s="40">
        <v>0</v>
      </c>
      <c r="E90" s="40" t="s">
        <v>201</v>
      </c>
      <c r="F90" s="67">
        <f t="shared" si="5"/>
        <v>0</v>
      </c>
      <c r="G90" s="40">
        <f t="shared" si="6"/>
        <v>1</v>
      </c>
      <c r="H90" s="40"/>
    </row>
    <row r="91" ht="17.4" customHeight="1" spans="1:8">
      <c r="A91" s="40"/>
      <c r="B91" s="40">
        <v>21</v>
      </c>
      <c r="C91" s="40" t="s">
        <v>202</v>
      </c>
      <c r="D91" s="40">
        <v>0</v>
      </c>
      <c r="E91" s="40" t="s">
        <v>201</v>
      </c>
      <c r="F91" s="67">
        <f t="shared" si="5"/>
        <v>0</v>
      </c>
      <c r="G91" s="40">
        <f t="shared" si="6"/>
        <v>1</v>
      </c>
      <c r="H91" s="40"/>
    </row>
    <row r="92" ht="17.4" customHeight="1" spans="1:8">
      <c r="A92" s="40"/>
      <c r="B92" s="40">
        <v>22</v>
      </c>
      <c r="C92" s="40" t="s">
        <v>203</v>
      </c>
      <c r="D92" s="40">
        <v>0</v>
      </c>
      <c r="E92" s="40" t="s">
        <v>190</v>
      </c>
      <c r="F92" s="67">
        <f t="shared" si="5"/>
        <v>0</v>
      </c>
      <c r="G92" s="40">
        <f t="shared" si="6"/>
        <v>1</v>
      </c>
      <c r="H92" s="40"/>
    </row>
    <row r="93" ht="17.4" customHeight="1" spans="1:8">
      <c r="A93" s="40"/>
      <c r="B93" s="40">
        <v>23</v>
      </c>
      <c r="C93" s="40" t="s">
        <v>204</v>
      </c>
      <c r="D93" s="40">
        <v>0</v>
      </c>
      <c r="E93" s="40" t="s">
        <v>190</v>
      </c>
      <c r="F93" s="67">
        <f t="shared" si="5"/>
        <v>0</v>
      </c>
      <c r="G93" s="40">
        <f t="shared" si="6"/>
        <v>1</v>
      </c>
      <c r="H93" s="40"/>
    </row>
    <row r="94" ht="17.4" customHeight="1" spans="1:8">
      <c r="A94" s="40"/>
      <c r="B94" s="40">
        <v>24</v>
      </c>
      <c r="C94" s="40" t="s">
        <v>205</v>
      </c>
      <c r="D94" s="40">
        <v>0</v>
      </c>
      <c r="E94" s="40" t="s">
        <v>178</v>
      </c>
      <c r="F94" s="67">
        <f t="shared" si="5"/>
        <v>0</v>
      </c>
      <c r="G94" s="40">
        <f t="shared" si="6"/>
        <v>1</v>
      </c>
      <c r="H94" s="40"/>
    </row>
    <row r="95" ht="17.4" customHeight="1" spans="1:8">
      <c r="A95" s="40"/>
      <c r="B95" s="40">
        <v>25</v>
      </c>
      <c r="C95" s="40" t="s">
        <v>206</v>
      </c>
      <c r="D95" s="40">
        <v>1</v>
      </c>
      <c r="E95" s="40" t="s">
        <v>195</v>
      </c>
      <c r="F95" s="67">
        <f t="shared" si="5"/>
        <v>0.024390243902439</v>
      </c>
      <c r="G95" s="40">
        <f t="shared" si="6"/>
        <v>33</v>
      </c>
      <c r="H95" s="40"/>
    </row>
    <row r="96" ht="17.4" customHeight="1" spans="1:8">
      <c r="A96" s="40"/>
      <c r="B96" s="40">
        <v>26</v>
      </c>
      <c r="C96" s="40" t="s">
        <v>68</v>
      </c>
      <c r="D96" s="40">
        <v>1</v>
      </c>
      <c r="E96" s="40" t="s">
        <v>195</v>
      </c>
      <c r="F96" s="67">
        <f t="shared" si="5"/>
        <v>0.024390243902439</v>
      </c>
      <c r="G96" s="40">
        <f t="shared" si="6"/>
        <v>33</v>
      </c>
      <c r="H96" s="40"/>
    </row>
    <row r="97" ht="17.4" customHeight="1" spans="1:8">
      <c r="A97" s="40"/>
      <c r="B97" s="40">
        <v>27</v>
      </c>
      <c r="C97" s="40" t="s">
        <v>207</v>
      </c>
      <c r="D97" s="40">
        <v>0</v>
      </c>
      <c r="E97" s="40" t="s">
        <v>146</v>
      </c>
      <c r="F97" s="67">
        <f t="shared" si="5"/>
        <v>0</v>
      </c>
      <c r="G97" s="40">
        <f t="shared" si="6"/>
        <v>1</v>
      </c>
      <c r="H97" s="40"/>
    </row>
    <row r="98" ht="17.4" customHeight="1" spans="1:8">
      <c r="A98" s="40"/>
      <c r="B98" s="40">
        <v>28</v>
      </c>
      <c r="C98" s="40" t="s">
        <v>208</v>
      </c>
      <c r="D98" s="40">
        <v>0</v>
      </c>
      <c r="E98" s="40" t="s">
        <v>139</v>
      </c>
      <c r="F98" s="67">
        <f t="shared" si="5"/>
        <v>0</v>
      </c>
      <c r="G98" s="40">
        <f t="shared" si="6"/>
        <v>1</v>
      </c>
      <c r="H98" s="40"/>
    </row>
    <row r="99" ht="17.4" customHeight="1" spans="1:8">
      <c r="A99" s="40"/>
      <c r="B99" s="40">
        <v>29</v>
      </c>
      <c r="C99" s="40" t="s">
        <v>209</v>
      </c>
      <c r="D99" s="40">
        <v>14</v>
      </c>
      <c r="E99" s="40" t="s">
        <v>147</v>
      </c>
      <c r="F99" s="67">
        <f t="shared" si="5"/>
        <v>0.311111111111111</v>
      </c>
      <c r="G99" s="40">
        <f t="shared" si="6"/>
        <v>43</v>
      </c>
      <c r="H99" s="40"/>
    </row>
    <row r="100" ht="17.4" customHeight="1" spans="1:8">
      <c r="A100" s="40"/>
      <c r="B100" s="40">
        <v>30</v>
      </c>
      <c r="C100" s="40" t="s">
        <v>210</v>
      </c>
      <c r="D100" s="40">
        <v>1</v>
      </c>
      <c r="E100" s="40" t="s">
        <v>180</v>
      </c>
      <c r="F100" s="67">
        <f t="shared" si="5"/>
        <v>0.0196078431372549</v>
      </c>
      <c r="G100" s="40">
        <f t="shared" si="6"/>
        <v>31</v>
      </c>
      <c r="H100" s="40"/>
    </row>
    <row r="101" ht="17.4" customHeight="1" spans="1:8">
      <c r="A101" s="40"/>
      <c r="B101" s="40">
        <v>31</v>
      </c>
      <c r="C101" s="40" t="s">
        <v>211</v>
      </c>
      <c r="D101" s="40">
        <v>3</v>
      </c>
      <c r="E101" s="40" t="s">
        <v>201</v>
      </c>
      <c r="F101" s="67">
        <f t="shared" si="5"/>
        <v>0.0857142857142857</v>
      </c>
      <c r="G101" s="40">
        <f t="shared" si="6"/>
        <v>40</v>
      </c>
      <c r="H101" s="40"/>
    </row>
    <row r="102" ht="17.4" customHeight="1" spans="1:8">
      <c r="A102" s="40"/>
      <c r="B102" s="40">
        <v>32</v>
      </c>
      <c r="C102" s="40" t="s">
        <v>212</v>
      </c>
      <c r="D102" s="40">
        <v>4</v>
      </c>
      <c r="E102" s="40" t="s">
        <v>201</v>
      </c>
      <c r="F102" s="67">
        <f t="shared" si="5"/>
        <v>0.114285714285714</v>
      </c>
      <c r="G102" s="40">
        <f t="shared" si="6"/>
        <v>41</v>
      </c>
      <c r="H102" s="40"/>
    </row>
    <row r="103" ht="17.4" customHeight="1" spans="1:8">
      <c r="A103" s="40"/>
      <c r="B103" s="40">
        <v>33</v>
      </c>
      <c r="C103" s="40" t="s">
        <v>213</v>
      </c>
      <c r="D103" s="40">
        <v>1</v>
      </c>
      <c r="E103" s="40">
        <v>34</v>
      </c>
      <c r="F103" s="67">
        <f t="shared" si="5"/>
        <v>0.0294117647058824</v>
      </c>
      <c r="G103" s="40">
        <f t="shared" si="6"/>
        <v>36</v>
      </c>
      <c r="H103" s="40"/>
    </row>
    <row r="104" ht="17.4" customHeight="1" spans="1:8">
      <c r="A104" s="40"/>
      <c r="B104" s="40">
        <v>34</v>
      </c>
      <c r="C104" s="40" t="s">
        <v>214</v>
      </c>
      <c r="D104" s="40">
        <v>4</v>
      </c>
      <c r="E104" s="40">
        <v>33</v>
      </c>
      <c r="F104" s="67">
        <f t="shared" si="5"/>
        <v>0.121212121212121</v>
      </c>
      <c r="G104" s="40">
        <f t="shared" si="6"/>
        <v>42</v>
      </c>
      <c r="H104" s="40"/>
    </row>
    <row r="105" ht="17.4" customHeight="1" spans="1:8">
      <c r="A105" s="40"/>
      <c r="B105" s="40">
        <v>35</v>
      </c>
      <c r="C105" s="40" t="s">
        <v>215</v>
      </c>
      <c r="D105" s="40">
        <v>0</v>
      </c>
      <c r="E105" s="40">
        <v>45</v>
      </c>
      <c r="F105" s="67">
        <f t="shared" si="5"/>
        <v>0</v>
      </c>
      <c r="G105" s="40">
        <f t="shared" si="6"/>
        <v>1</v>
      </c>
      <c r="H105" s="40"/>
    </row>
    <row r="106" ht="17.4" customHeight="1" spans="1:8">
      <c r="A106" s="40"/>
      <c r="B106" s="40">
        <v>36</v>
      </c>
      <c r="C106" s="40" t="s">
        <v>216</v>
      </c>
      <c r="D106" s="40">
        <v>0</v>
      </c>
      <c r="E106" s="40">
        <v>45</v>
      </c>
      <c r="F106" s="67">
        <f t="shared" si="5"/>
        <v>0</v>
      </c>
      <c r="G106" s="40">
        <f t="shared" si="6"/>
        <v>1</v>
      </c>
      <c r="H106" s="40"/>
    </row>
    <row r="107" ht="17.4" customHeight="1" spans="1:8">
      <c r="A107" s="40"/>
      <c r="B107" s="40">
        <v>37</v>
      </c>
      <c r="C107" s="40" t="s">
        <v>217</v>
      </c>
      <c r="D107" s="40">
        <v>2</v>
      </c>
      <c r="E107" s="40">
        <v>40</v>
      </c>
      <c r="F107" s="67">
        <f t="shared" si="5"/>
        <v>0.05</v>
      </c>
      <c r="G107" s="40">
        <f t="shared" si="6"/>
        <v>38</v>
      </c>
      <c r="H107" s="40"/>
    </row>
    <row r="108" ht="17.4" customHeight="1" spans="1:8">
      <c r="A108" s="40"/>
      <c r="B108" s="40">
        <v>38</v>
      </c>
      <c r="C108" s="40" t="s">
        <v>218</v>
      </c>
      <c r="D108" s="40">
        <v>0</v>
      </c>
      <c r="E108" s="40">
        <v>50</v>
      </c>
      <c r="F108" s="67">
        <f t="shared" si="5"/>
        <v>0</v>
      </c>
      <c r="G108" s="40">
        <f t="shared" si="6"/>
        <v>1</v>
      </c>
      <c r="H108" s="40"/>
    </row>
    <row r="109" ht="17.4" customHeight="1" spans="1:8">
      <c r="A109" s="40"/>
      <c r="B109" s="40">
        <v>39</v>
      </c>
      <c r="C109" s="40" t="s">
        <v>219</v>
      </c>
      <c r="D109" s="40">
        <v>0</v>
      </c>
      <c r="E109" s="40">
        <v>45</v>
      </c>
      <c r="F109" s="67">
        <f t="shared" si="5"/>
        <v>0</v>
      </c>
      <c r="G109" s="40">
        <f t="shared" si="6"/>
        <v>1</v>
      </c>
      <c r="H109" s="40"/>
    </row>
    <row r="110" ht="17.4" customHeight="1" spans="1:8">
      <c r="A110" s="40"/>
      <c r="B110" s="40">
        <v>40</v>
      </c>
      <c r="C110" s="40" t="s">
        <v>75</v>
      </c>
      <c r="D110" s="40">
        <v>3</v>
      </c>
      <c r="E110" s="40">
        <v>45</v>
      </c>
      <c r="F110" s="67">
        <f t="shared" si="5"/>
        <v>0.0666666666666667</v>
      </c>
      <c r="G110" s="40">
        <f t="shared" si="6"/>
        <v>39</v>
      </c>
      <c r="H110" s="40"/>
    </row>
    <row r="111" ht="17.4" customHeight="1" spans="1:8">
      <c r="A111" s="40"/>
      <c r="B111" s="40">
        <v>41</v>
      </c>
      <c r="C111" s="40" t="s">
        <v>220</v>
      </c>
      <c r="D111" s="40">
        <v>0</v>
      </c>
      <c r="E111" s="40">
        <v>45</v>
      </c>
      <c r="F111" s="67">
        <f t="shared" si="5"/>
        <v>0</v>
      </c>
      <c r="G111" s="40">
        <f t="shared" si="6"/>
        <v>1</v>
      </c>
      <c r="H111" s="40"/>
    </row>
    <row r="112" ht="17.4" customHeight="1" spans="1:8">
      <c r="A112" s="40"/>
      <c r="B112" s="40">
        <v>42</v>
      </c>
      <c r="C112" s="40">
        <v>20233032</v>
      </c>
      <c r="D112" s="40">
        <v>1</v>
      </c>
      <c r="E112" s="40">
        <v>45</v>
      </c>
      <c r="F112" s="67">
        <f t="shared" si="5"/>
        <v>0.0222222222222222</v>
      </c>
      <c r="G112" s="40">
        <f t="shared" si="6"/>
        <v>32</v>
      </c>
      <c r="H112" s="40"/>
    </row>
    <row r="113" ht="17.4" customHeight="1" spans="1:8">
      <c r="A113" s="40"/>
      <c r="B113" s="40">
        <v>43</v>
      </c>
      <c r="C113" s="40">
        <v>20233033</v>
      </c>
      <c r="D113" s="40">
        <v>0</v>
      </c>
      <c r="E113" s="40">
        <v>45</v>
      </c>
      <c r="F113" s="67">
        <f t="shared" si="5"/>
        <v>0</v>
      </c>
      <c r="G113" s="40"/>
      <c r="H113" s="40"/>
    </row>
    <row r="114" ht="17.4" customHeight="1" spans="1:8">
      <c r="A114" s="40" t="s">
        <v>5</v>
      </c>
      <c r="B114" s="40">
        <v>1</v>
      </c>
      <c r="C114" s="40" t="s">
        <v>221</v>
      </c>
      <c r="D114" s="40">
        <v>0</v>
      </c>
      <c r="E114" s="40">
        <v>40</v>
      </c>
      <c r="F114" s="68">
        <f t="shared" ref="F114:F154" si="7">D114/E114</f>
        <v>0</v>
      </c>
      <c r="G114" s="40">
        <f>_xlfn.RANK.EQ(F144,F114:F153,1)</f>
        <v>1</v>
      </c>
      <c r="H114" s="40"/>
    </row>
    <row r="115" ht="17.4" customHeight="1" spans="1:8">
      <c r="A115" s="40"/>
      <c r="B115" s="40">
        <v>2</v>
      </c>
      <c r="C115" s="40" t="s">
        <v>222</v>
      </c>
      <c r="D115" s="40">
        <v>0</v>
      </c>
      <c r="E115" s="40">
        <v>38</v>
      </c>
      <c r="F115" s="68">
        <f t="shared" si="7"/>
        <v>0</v>
      </c>
      <c r="G115" s="40">
        <f t="shared" ref="G115:G153" si="8">_xlfn.RANK.EQ(F145,F115:F154,1)</f>
        <v>1</v>
      </c>
      <c r="H115" s="40"/>
    </row>
    <row r="116" ht="17.4" customHeight="1" spans="1:8">
      <c r="A116" s="40"/>
      <c r="B116" s="40">
        <v>3</v>
      </c>
      <c r="C116" s="40" t="s">
        <v>223</v>
      </c>
      <c r="D116" s="40">
        <v>0</v>
      </c>
      <c r="E116" s="40">
        <v>35</v>
      </c>
      <c r="F116" s="68">
        <f t="shared" si="7"/>
        <v>0</v>
      </c>
      <c r="G116" s="40">
        <f t="shared" si="8"/>
        <v>1</v>
      </c>
      <c r="H116" s="40"/>
    </row>
    <row r="117" ht="17.4" customHeight="1" spans="1:8">
      <c r="A117" s="40"/>
      <c r="B117" s="40">
        <v>4</v>
      </c>
      <c r="C117" s="40" t="s">
        <v>224</v>
      </c>
      <c r="D117" s="40">
        <v>0</v>
      </c>
      <c r="E117" s="40">
        <v>34</v>
      </c>
      <c r="F117" s="68">
        <f t="shared" si="7"/>
        <v>0</v>
      </c>
      <c r="G117" s="40">
        <f t="shared" si="8"/>
        <v>1</v>
      </c>
      <c r="H117" s="40"/>
    </row>
    <row r="118" ht="17.4" customHeight="1" spans="1:8">
      <c r="A118" s="40"/>
      <c r="B118" s="40">
        <v>5</v>
      </c>
      <c r="C118" s="40" t="s">
        <v>225</v>
      </c>
      <c r="D118" s="40">
        <v>0</v>
      </c>
      <c r="E118" s="40">
        <v>55</v>
      </c>
      <c r="F118" s="68">
        <f t="shared" si="7"/>
        <v>0</v>
      </c>
      <c r="G118" s="40">
        <f t="shared" si="8"/>
        <v>1</v>
      </c>
      <c r="H118" s="40"/>
    </row>
    <row r="119" ht="17.4" customHeight="1" spans="1:8">
      <c r="A119" s="40"/>
      <c r="B119" s="40">
        <v>6</v>
      </c>
      <c r="C119" s="40" t="s">
        <v>226</v>
      </c>
      <c r="D119" s="40">
        <v>0</v>
      </c>
      <c r="E119" s="40">
        <v>37</v>
      </c>
      <c r="F119" s="68">
        <f t="shared" si="7"/>
        <v>0</v>
      </c>
      <c r="G119" s="40">
        <f t="shared" si="8"/>
        <v>1</v>
      </c>
      <c r="H119" s="40"/>
    </row>
    <row r="120" ht="17.4" customHeight="1" spans="1:8">
      <c r="A120" s="40"/>
      <c r="B120" s="40">
        <v>7</v>
      </c>
      <c r="C120" s="40" t="s">
        <v>227</v>
      </c>
      <c r="D120" s="40">
        <v>0</v>
      </c>
      <c r="E120" s="40">
        <v>33</v>
      </c>
      <c r="F120" s="68">
        <f t="shared" si="7"/>
        <v>0</v>
      </c>
      <c r="G120" s="40">
        <f t="shared" si="8"/>
        <v>1</v>
      </c>
      <c r="H120" s="40"/>
    </row>
    <row r="121" ht="17.4" customHeight="1" spans="1:8">
      <c r="A121" s="40"/>
      <c r="B121" s="40">
        <v>8</v>
      </c>
      <c r="C121" s="40" t="s">
        <v>228</v>
      </c>
      <c r="D121" s="40">
        <v>0</v>
      </c>
      <c r="E121" s="40">
        <v>30</v>
      </c>
      <c r="F121" s="68">
        <f t="shared" si="7"/>
        <v>0</v>
      </c>
      <c r="G121" s="40">
        <f t="shared" si="8"/>
        <v>38</v>
      </c>
      <c r="H121" s="40"/>
    </row>
    <row r="122" ht="17.4" customHeight="1" spans="1:8">
      <c r="A122" s="40"/>
      <c r="B122" s="40">
        <v>9</v>
      </c>
      <c r="C122" s="40" t="s">
        <v>229</v>
      </c>
      <c r="D122" s="40">
        <v>0</v>
      </c>
      <c r="E122" s="40">
        <v>33</v>
      </c>
      <c r="F122" s="68">
        <f t="shared" si="7"/>
        <v>0</v>
      </c>
      <c r="G122" s="40">
        <f t="shared" si="8"/>
        <v>1</v>
      </c>
      <c r="H122" s="40"/>
    </row>
    <row r="123" ht="17.4" customHeight="1" spans="1:8">
      <c r="A123" s="40"/>
      <c r="B123" s="40">
        <v>10</v>
      </c>
      <c r="C123" s="40" t="s">
        <v>230</v>
      </c>
      <c r="D123" s="40">
        <v>5</v>
      </c>
      <c r="E123" s="40">
        <v>28</v>
      </c>
      <c r="F123" s="68">
        <f t="shared" si="7"/>
        <v>0.178571428571429</v>
      </c>
      <c r="G123" s="40">
        <f t="shared" si="8"/>
        <v>39</v>
      </c>
      <c r="H123" s="40"/>
    </row>
    <row r="124" ht="17.4" customHeight="1" spans="1:8">
      <c r="A124" s="40"/>
      <c r="B124" s="40">
        <v>11</v>
      </c>
      <c r="C124" s="40" t="s">
        <v>231</v>
      </c>
      <c r="D124" s="40">
        <v>0</v>
      </c>
      <c r="E124" s="69">
        <v>31</v>
      </c>
      <c r="F124" s="68">
        <f t="shared" si="7"/>
        <v>0</v>
      </c>
      <c r="G124" s="40">
        <f t="shared" si="8"/>
        <v>1</v>
      </c>
      <c r="H124" s="40"/>
    </row>
    <row r="125" ht="17.4" customHeight="1" spans="1:8">
      <c r="A125" s="40"/>
      <c r="B125" s="40">
        <v>12</v>
      </c>
      <c r="C125" s="40" t="s">
        <v>232</v>
      </c>
      <c r="D125" s="40">
        <v>0</v>
      </c>
      <c r="E125" s="69">
        <v>36</v>
      </c>
      <c r="F125" s="68">
        <f t="shared" si="7"/>
        <v>0</v>
      </c>
      <c r="G125" s="40">
        <f t="shared" si="8"/>
        <v>1</v>
      </c>
      <c r="H125" s="40"/>
    </row>
    <row r="126" ht="17.4" customHeight="1" spans="1:8">
      <c r="A126" s="40"/>
      <c r="B126" s="40">
        <v>13</v>
      </c>
      <c r="C126" s="40" t="s">
        <v>233</v>
      </c>
      <c r="D126" s="40">
        <v>0</v>
      </c>
      <c r="E126" s="69">
        <v>37</v>
      </c>
      <c r="F126" s="68">
        <f t="shared" si="7"/>
        <v>0</v>
      </c>
      <c r="G126" s="40">
        <f t="shared" si="8"/>
        <v>1</v>
      </c>
      <c r="H126" s="40"/>
    </row>
    <row r="127" ht="17.4" customHeight="1" spans="1:8">
      <c r="A127" s="40"/>
      <c r="B127" s="40">
        <v>14</v>
      </c>
      <c r="C127" s="40" t="s">
        <v>234</v>
      </c>
      <c r="D127" s="40">
        <v>0</v>
      </c>
      <c r="E127" s="69">
        <v>37</v>
      </c>
      <c r="F127" s="68">
        <f t="shared" si="7"/>
        <v>0</v>
      </c>
      <c r="G127" s="40">
        <f t="shared" si="8"/>
        <v>1</v>
      </c>
      <c r="H127" s="40"/>
    </row>
    <row r="128" ht="17.4" customHeight="1" spans="1:8">
      <c r="A128" s="40"/>
      <c r="B128" s="40">
        <v>15</v>
      </c>
      <c r="C128" s="40" t="s">
        <v>235</v>
      </c>
      <c r="D128" s="40">
        <v>0</v>
      </c>
      <c r="E128" s="40">
        <v>36</v>
      </c>
      <c r="F128" s="68">
        <f t="shared" si="7"/>
        <v>0</v>
      </c>
      <c r="G128" s="40">
        <f t="shared" si="8"/>
        <v>1</v>
      </c>
      <c r="H128" s="40"/>
    </row>
    <row r="129" ht="17.4" customHeight="1" spans="1:8">
      <c r="A129" s="40"/>
      <c r="B129" s="40">
        <v>16</v>
      </c>
      <c r="C129" s="40" t="s">
        <v>236</v>
      </c>
      <c r="D129" s="40">
        <v>0</v>
      </c>
      <c r="E129" s="40">
        <v>29</v>
      </c>
      <c r="F129" s="68">
        <f t="shared" si="7"/>
        <v>0</v>
      </c>
      <c r="G129" s="40">
        <f t="shared" si="8"/>
        <v>1</v>
      </c>
      <c r="H129" s="40"/>
    </row>
    <row r="130" ht="17.4" customHeight="1" spans="1:8">
      <c r="A130" s="40"/>
      <c r="B130" s="40">
        <v>17</v>
      </c>
      <c r="C130" s="40" t="s">
        <v>237</v>
      </c>
      <c r="D130" s="40">
        <v>2</v>
      </c>
      <c r="E130" s="40">
        <v>35</v>
      </c>
      <c r="F130" s="68">
        <f t="shared" si="7"/>
        <v>0.0571428571428571</v>
      </c>
      <c r="G130" s="40">
        <f t="shared" si="8"/>
        <v>1</v>
      </c>
      <c r="H130" s="40"/>
    </row>
    <row r="131" ht="17.4" customHeight="1" spans="1:8">
      <c r="A131" s="40"/>
      <c r="B131" s="40">
        <v>18</v>
      </c>
      <c r="C131" s="40" t="s">
        <v>238</v>
      </c>
      <c r="D131" s="40">
        <v>0</v>
      </c>
      <c r="E131" s="40">
        <v>10</v>
      </c>
      <c r="F131" s="68">
        <f t="shared" si="7"/>
        <v>0</v>
      </c>
      <c r="G131" s="40">
        <f t="shared" si="8"/>
        <v>1</v>
      </c>
      <c r="H131" s="40"/>
    </row>
    <row r="132" ht="17.4" customHeight="1" spans="1:8">
      <c r="A132" s="40"/>
      <c r="B132" s="40">
        <v>19</v>
      </c>
      <c r="C132" s="40" t="s">
        <v>239</v>
      </c>
      <c r="D132" s="40">
        <v>0</v>
      </c>
      <c r="E132" s="40">
        <v>10</v>
      </c>
      <c r="F132" s="68">
        <f t="shared" si="7"/>
        <v>0</v>
      </c>
      <c r="G132" s="40">
        <f t="shared" si="8"/>
        <v>1</v>
      </c>
      <c r="H132" s="40"/>
    </row>
    <row r="133" ht="17.4" customHeight="1" spans="1:8">
      <c r="A133" s="40"/>
      <c r="B133" s="40">
        <v>20</v>
      </c>
      <c r="C133" s="40" t="s">
        <v>240</v>
      </c>
      <c r="D133" s="40">
        <v>0</v>
      </c>
      <c r="E133" s="40">
        <v>9</v>
      </c>
      <c r="F133" s="68">
        <f t="shared" si="7"/>
        <v>0</v>
      </c>
      <c r="G133" s="40">
        <f t="shared" si="8"/>
        <v>1</v>
      </c>
      <c r="H133" s="40"/>
    </row>
    <row r="134" ht="17.4" customHeight="1" spans="1:8">
      <c r="A134" s="40"/>
      <c r="B134" s="40">
        <v>21</v>
      </c>
      <c r="C134" s="40" t="s">
        <v>241</v>
      </c>
      <c r="D134" s="40">
        <v>0</v>
      </c>
      <c r="E134" s="40">
        <v>37</v>
      </c>
      <c r="F134" s="68">
        <f t="shared" si="7"/>
        <v>0</v>
      </c>
      <c r="G134" s="40">
        <f t="shared" si="8"/>
        <v>1</v>
      </c>
      <c r="H134" s="40"/>
    </row>
    <row r="135" ht="17.4" customHeight="1" spans="1:8">
      <c r="A135" s="40"/>
      <c r="B135" s="40">
        <v>22</v>
      </c>
      <c r="C135" s="40" t="s">
        <v>242</v>
      </c>
      <c r="D135" s="40">
        <v>0</v>
      </c>
      <c r="E135" s="40">
        <v>38</v>
      </c>
      <c r="F135" s="68">
        <f t="shared" si="7"/>
        <v>0</v>
      </c>
      <c r="G135" s="40">
        <f t="shared" si="8"/>
        <v>1</v>
      </c>
      <c r="H135" s="40"/>
    </row>
    <row r="136" ht="17.4" customHeight="1" spans="1:8">
      <c r="A136" s="40"/>
      <c r="B136" s="40">
        <v>23</v>
      </c>
      <c r="C136" s="40" t="s">
        <v>243</v>
      </c>
      <c r="D136" s="40">
        <v>0</v>
      </c>
      <c r="E136" s="40">
        <v>29</v>
      </c>
      <c r="F136" s="68">
        <f t="shared" si="7"/>
        <v>0</v>
      </c>
      <c r="G136" s="40">
        <f t="shared" si="8"/>
        <v>36</v>
      </c>
      <c r="H136" s="40"/>
    </row>
    <row r="137" ht="17.4" customHeight="1" spans="1:8">
      <c r="A137" s="40"/>
      <c r="B137" s="40">
        <v>24</v>
      </c>
      <c r="C137" s="40" t="s">
        <v>244</v>
      </c>
      <c r="D137" s="40">
        <v>0</v>
      </c>
      <c r="E137" s="40">
        <v>37</v>
      </c>
      <c r="F137" s="68">
        <f t="shared" si="7"/>
        <v>0</v>
      </c>
      <c r="G137" s="40">
        <f t="shared" si="8"/>
        <v>1</v>
      </c>
      <c r="H137" s="40"/>
    </row>
    <row r="138" ht="17.4" customHeight="1" spans="1:8">
      <c r="A138" s="40"/>
      <c r="B138" s="40">
        <v>25</v>
      </c>
      <c r="C138" s="40" t="s">
        <v>245</v>
      </c>
      <c r="D138" s="40">
        <v>0</v>
      </c>
      <c r="E138" s="40">
        <v>36</v>
      </c>
      <c r="F138" s="68">
        <f t="shared" si="7"/>
        <v>0</v>
      </c>
      <c r="G138" s="40">
        <f t="shared" si="8"/>
        <v>1</v>
      </c>
      <c r="H138" s="40"/>
    </row>
    <row r="139" ht="17.4" customHeight="1" spans="1:8">
      <c r="A139" s="40"/>
      <c r="B139" s="40">
        <v>26</v>
      </c>
      <c r="C139" s="40" t="s">
        <v>246</v>
      </c>
      <c r="D139" s="40">
        <v>0</v>
      </c>
      <c r="E139" s="40">
        <v>29</v>
      </c>
      <c r="F139" s="68">
        <f t="shared" si="7"/>
        <v>0</v>
      </c>
      <c r="G139" s="40">
        <f t="shared" si="8"/>
        <v>1</v>
      </c>
      <c r="H139" s="40"/>
    </row>
    <row r="140" ht="17.4" customHeight="1" spans="1:8">
      <c r="A140" s="40"/>
      <c r="B140" s="40">
        <v>27</v>
      </c>
      <c r="C140" s="40" t="s">
        <v>247</v>
      </c>
      <c r="D140" s="40">
        <v>0</v>
      </c>
      <c r="E140" s="40">
        <v>34</v>
      </c>
      <c r="F140" s="68">
        <f t="shared" si="7"/>
        <v>0</v>
      </c>
      <c r="G140" s="40">
        <f t="shared" si="8"/>
        <v>1</v>
      </c>
      <c r="H140" s="40"/>
    </row>
    <row r="141" ht="17.4" customHeight="1" spans="1:8">
      <c r="A141" s="40"/>
      <c r="B141" s="40">
        <v>28</v>
      </c>
      <c r="C141" s="40" t="s">
        <v>248</v>
      </c>
      <c r="D141" s="40">
        <v>0</v>
      </c>
      <c r="E141" s="40">
        <v>42</v>
      </c>
      <c r="F141" s="68">
        <f t="shared" si="7"/>
        <v>0</v>
      </c>
      <c r="G141" s="40">
        <f t="shared" si="8"/>
        <v>39</v>
      </c>
      <c r="H141" s="40"/>
    </row>
    <row r="142" ht="17.4" customHeight="1" spans="1:8">
      <c r="A142" s="40"/>
      <c r="B142" s="40">
        <v>29</v>
      </c>
      <c r="C142" s="40" t="s">
        <v>249</v>
      </c>
      <c r="D142" s="40">
        <v>0</v>
      </c>
      <c r="E142" s="40">
        <v>42</v>
      </c>
      <c r="F142" s="68">
        <f t="shared" si="7"/>
        <v>0</v>
      </c>
      <c r="G142" s="40">
        <f t="shared" si="8"/>
        <v>30</v>
      </c>
      <c r="H142" s="40"/>
    </row>
    <row r="143" ht="17.4" customHeight="1" spans="1:8">
      <c r="A143" s="40"/>
      <c r="B143" s="40">
        <v>30</v>
      </c>
      <c r="C143" s="40" t="s">
        <v>250</v>
      </c>
      <c r="D143" s="40">
        <v>0</v>
      </c>
      <c r="E143" s="40">
        <v>45</v>
      </c>
      <c r="F143" s="68">
        <f t="shared" si="7"/>
        <v>0</v>
      </c>
      <c r="G143" s="40">
        <f t="shared" si="8"/>
        <v>32</v>
      </c>
      <c r="H143" s="40"/>
    </row>
    <row r="144" ht="17.4" customHeight="1" spans="1:8">
      <c r="A144" s="40"/>
      <c r="B144" s="40">
        <v>31</v>
      </c>
      <c r="C144" s="40" t="s">
        <v>251</v>
      </c>
      <c r="D144" s="40">
        <v>0</v>
      </c>
      <c r="E144" s="40">
        <v>44</v>
      </c>
      <c r="F144" s="68">
        <f t="shared" si="7"/>
        <v>0</v>
      </c>
      <c r="G144" s="40">
        <f t="shared" si="8"/>
        <v>39</v>
      </c>
      <c r="H144" s="40"/>
    </row>
    <row r="145" ht="17.4" customHeight="1" spans="1:8">
      <c r="A145" s="40"/>
      <c r="B145" s="40">
        <v>32</v>
      </c>
      <c r="C145" s="40" t="s">
        <v>252</v>
      </c>
      <c r="D145" s="40">
        <v>0</v>
      </c>
      <c r="E145" s="40">
        <v>40</v>
      </c>
      <c r="F145" s="68">
        <f t="shared" si="7"/>
        <v>0</v>
      </c>
      <c r="G145" s="40">
        <f t="shared" si="8"/>
        <v>32</v>
      </c>
      <c r="H145" s="40"/>
    </row>
    <row r="146" ht="17.4" customHeight="1" spans="1:8">
      <c r="A146" s="40"/>
      <c r="B146" s="40">
        <v>33</v>
      </c>
      <c r="C146" s="40" t="s">
        <v>253</v>
      </c>
      <c r="D146" s="40">
        <v>0</v>
      </c>
      <c r="E146" s="40">
        <v>40</v>
      </c>
      <c r="F146" s="68">
        <f t="shared" si="7"/>
        <v>0</v>
      </c>
      <c r="G146" s="40">
        <f t="shared" si="8"/>
        <v>1</v>
      </c>
      <c r="H146" s="40"/>
    </row>
    <row r="147" ht="17.4" customHeight="1" spans="1:8">
      <c r="A147" s="40"/>
      <c r="B147" s="40">
        <v>34</v>
      </c>
      <c r="C147" s="40" t="s">
        <v>254</v>
      </c>
      <c r="D147" s="40">
        <v>0</v>
      </c>
      <c r="E147" s="40">
        <v>40</v>
      </c>
      <c r="F147" s="68">
        <f t="shared" si="7"/>
        <v>0</v>
      </c>
      <c r="G147" s="40">
        <f t="shared" si="8"/>
        <v>29</v>
      </c>
      <c r="H147" s="40"/>
    </row>
    <row r="148" ht="17.4" customHeight="1" spans="1:8">
      <c r="A148" s="40"/>
      <c r="B148" s="40">
        <v>35</v>
      </c>
      <c r="C148" s="40" t="s">
        <v>255</v>
      </c>
      <c r="D148" s="40">
        <v>0</v>
      </c>
      <c r="E148" s="40">
        <v>40</v>
      </c>
      <c r="F148" s="68">
        <f t="shared" si="7"/>
        <v>0</v>
      </c>
      <c r="G148" s="40">
        <f t="shared" si="8"/>
        <v>1</v>
      </c>
      <c r="H148" s="40"/>
    </row>
    <row r="149" ht="17.4" customHeight="1" spans="1:8">
      <c r="A149" s="40"/>
      <c r="B149" s="40">
        <v>36</v>
      </c>
      <c r="C149" s="40" t="s">
        <v>256</v>
      </c>
      <c r="D149" s="40">
        <v>0</v>
      </c>
      <c r="E149" s="40">
        <v>40</v>
      </c>
      <c r="F149" s="68">
        <f t="shared" si="7"/>
        <v>0</v>
      </c>
      <c r="G149" s="40">
        <f t="shared" si="8"/>
        <v>32</v>
      </c>
      <c r="H149" s="40"/>
    </row>
    <row r="150" ht="17.4" customHeight="1" spans="1:8">
      <c r="A150" s="40"/>
      <c r="B150" s="40">
        <v>37</v>
      </c>
      <c r="C150" s="40" t="s">
        <v>257</v>
      </c>
      <c r="D150" s="40">
        <v>0</v>
      </c>
      <c r="E150" s="40">
        <v>45</v>
      </c>
      <c r="F150" s="68">
        <f t="shared" si="7"/>
        <v>0</v>
      </c>
      <c r="G150" s="40">
        <f t="shared" si="8"/>
        <v>1</v>
      </c>
      <c r="H150" s="40"/>
    </row>
    <row r="151" ht="17.4" customHeight="1" spans="1:8">
      <c r="A151" s="40"/>
      <c r="B151" s="40">
        <v>38</v>
      </c>
      <c r="C151" s="40" t="s">
        <v>258</v>
      </c>
      <c r="D151" s="40">
        <v>6</v>
      </c>
      <c r="E151" s="40">
        <v>51</v>
      </c>
      <c r="F151" s="68">
        <f t="shared" si="7"/>
        <v>0.117647058823529</v>
      </c>
      <c r="G151" s="40">
        <f t="shared" si="8"/>
        <v>40</v>
      </c>
      <c r="H151" s="40"/>
    </row>
    <row r="152" ht="17.4" customHeight="1" spans="1:8">
      <c r="A152" s="40"/>
      <c r="B152" s="40">
        <v>39</v>
      </c>
      <c r="C152" s="40" t="s">
        <v>259</v>
      </c>
      <c r="D152" s="40">
        <v>0</v>
      </c>
      <c r="E152" s="40">
        <v>51</v>
      </c>
      <c r="F152" s="68">
        <f t="shared" si="7"/>
        <v>0</v>
      </c>
      <c r="G152" s="40">
        <f t="shared" si="8"/>
        <v>27</v>
      </c>
      <c r="H152" s="40"/>
    </row>
    <row r="153" ht="17.4" customHeight="1" spans="1:8">
      <c r="A153" s="40"/>
      <c r="B153" s="40">
        <v>40</v>
      </c>
      <c r="C153" s="40" t="s">
        <v>260</v>
      </c>
      <c r="D153" s="40">
        <v>5</v>
      </c>
      <c r="E153" s="40">
        <v>35</v>
      </c>
      <c r="F153" s="68">
        <f t="shared" si="7"/>
        <v>0.142857142857143</v>
      </c>
      <c r="G153" s="40">
        <f t="shared" si="8"/>
        <v>1</v>
      </c>
      <c r="H153" s="40"/>
    </row>
    <row r="154" ht="17.4" customHeight="1" spans="1:8">
      <c r="A154" s="40" t="s">
        <v>6</v>
      </c>
      <c r="B154" s="40">
        <v>1</v>
      </c>
      <c r="C154" s="36" t="s">
        <v>261</v>
      </c>
      <c r="D154" s="40">
        <v>0</v>
      </c>
      <c r="E154" s="40">
        <v>41</v>
      </c>
      <c r="F154" s="70">
        <f t="shared" si="7"/>
        <v>0</v>
      </c>
      <c r="G154" s="40">
        <f t="shared" ref="G154:G198" si="9">_xlfn.RANK.EQ(F154,F110:F154,1)</f>
        <v>1</v>
      </c>
      <c r="H154" s="40"/>
    </row>
    <row r="155" ht="17.4" customHeight="1" spans="1:8">
      <c r="A155" s="40"/>
      <c r="B155" s="40">
        <v>2</v>
      </c>
      <c r="C155" s="36" t="s">
        <v>262</v>
      </c>
      <c r="D155" s="40">
        <v>0</v>
      </c>
      <c r="E155" s="40">
        <v>42</v>
      </c>
      <c r="F155" s="70">
        <f t="shared" ref="F155:F198" si="10">D155/E155</f>
        <v>0</v>
      </c>
      <c r="G155" s="40">
        <f t="shared" si="9"/>
        <v>1</v>
      </c>
      <c r="H155" s="40"/>
    </row>
    <row r="156" ht="17.4" customHeight="1" spans="1:8">
      <c r="A156" s="40"/>
      <c r="B156" s="40">
        <v>3</v>
      </c>
      <c r="C156" s="36" t="s">
        <v>263</v>
      </c>
      <c r="D156" s="40">
        <v>0</v>
      </c>
      <c r="E156" s="40">
        <v>40</v>
      </c>
      <c r="F156" s="70">
        <f t="shared" si="10"/>
        <v>0</v>
      </c>
      <c r="G156" s="40">
        <f t="shared" si="9"/>
        <v>1</v>
      </c>
      <c r="H156" s="40"/>
    </row>
    <row r="157" ht="17.4" customHeight="1" spans="1:8">
      <c r="A157" s="40"/>
      <c r="B157" s="40">
        <v>4</v>
      </c>
      <c r="C157" s="36" t="s">
        <v>264</v>
      </c>
      <c r="D157" s="40">
        <v>0</v>
      </c>
      <c r="E157" s="40">
        <v>39</v>
      </c>
      <c r="F157" s="70">
        <f t="shared" si="10"/>
        <v>0</v>
      </c>
      <c r="G157" s="40">
        <f t="shared" si="9"/>
        <v>1</v>
      </c>
      <c r="H157" s="40"/>
    </row>
    <row r="158" ht="17.4" customHeight="1" spans="1:8">
      <c r="A158" s="40"/>
      <c r="B158" s="40">
        <v>5</v>
      </c>
      <c r="C158" s="36" t="s">
        <v>265</v>
      </c>
      <c r="D158" s="40">
        <v>0</v>
      </c>
      <c r="E158" s="40">
        <v>43</v>
      </c>
      <c r="F158" s="70">
        <f t="shared" si="10"/>
        <v>0</v>
      </c>
      <c r="G158" s="40">
        <f t="shared" si="9"/>
        <v>1</v>
      </c>
      <c r="H158" s="40"/>
    </row>
    <row r="159" ht="17.4" customHeight="1" spans="1:8">
      <c r="A159" s="40"/>
      <c r="B159" s="40">
        <v>6</v>
      </c>
      <c r="C159" s="36" t="s">
        <v>266</v>
      </c>
      <c r="D159" s="40">
        <v>0</v>
      </c>
      <c r="E159" s="40">
        <v>50</v>
      </c>
      <c r="F159" s="70">
        <f t="shared" si="10"/>
        <v>0</v>
      </c>
      <c r="G159" s="40">
        <f t="shared" si="9"/>
        <v>1</v>
      </c>
      <c r="H159" s="40"/>
    </row>
    <row r="160" ht="17.4" customHeight="1" spans="1:8">
      <c r="A160" s="40"/>
      <c r="B160" s="40">
        <v>7</v>
      </c>
      <c r="C160" s="36" t="s">
        <v>267</v>
      </c>
      <c r="D160" s="40">
        <v>0</v>
      </c>
      <c r="E160" s="40">
        <v>39</v>
      </c>
      <c r="F160" s="70">
        <f t="shared" si="10"/>
        <v>0</v>
      </c>
      <c r="G160" s="40">
        <f t="shared" si="9"/>
        <v>1</v>
      </c>
      <c r="H160" s="40"/>
    </row>
    <row r="161" ht="17.4" customHeight="1" spans="1:8">
      <c r="A161" s="40"/>
      <c r="B161" s="40">
        <v>8</v>
      </c>
      <c r="C161" s="36" t="s">
        <v>268</v>
      </c>
      <c r="D161" s="40">
        <v>0</v>
      </c>
      <c r="E161" s="40">
        <v>34</v>
      </c>
      <c r="F161" s="70">
        <f t="shared" si="10"/>
        <v>0</v>
      </c>
      <c r="G161" s="40">
        <f t="shared" si="9"/>
        <v>1</v>
      </c>
      <c r="H161" s="40"/>
    </row>
    <row r="162" ht="17.4" customHeight="1" spans="1:8">
      <c r="A162" s="40"/>
      <c r="B162" s="40">
        <v>9</v>
      </c>
      <c r="C162" s="36" t="s">
        <v>269</v>
      </c>
      <c r="D162" s="40">
        <v>0</v>
      </c>
      <c r="E162" s="40">
        <v>40</v>
      </c>
      <c r="F162" s="70">
        <f t="shared" si="10"/>
        <v>0</v>
      </c>
      <c r="G162" s="40">
        <f t="shared" si="9"/>
        <v>1</v>
      </c>
      <c r="H162" s="40"/>
    </row>
    <row r="163" ht="17.4" customHeight="1" spans="1:8">
      <c r="A163" s="40"/>
      <c r="B163" s="40">
        <v>10</v>
      </c>
      <c r="C163" s="36" t="s">
        <v>270</v>
      </c>
      <c r="D163" s="40">
        <v>0</v>
      </c>
      <c r="E163" s="40">
        <v>36</v>
      </c>
      <c r="F163" s="70">
        <f t="shared" si="10"/>
        <v>0</v>
      </c>
      <c r="G163" s="40">
        <f t="shared" si="9"/>
        <v>1</v>
      </c>
      <c r="H163" s="40"/>
    </row>
    <row r="164" ht="17.4" customHeight="1" spans="1:8">
      <c r="A164" s="40"/>
      <c r="B164" s="40">
        <v>11</v>
      </c>
      <c r="C164" s="36" t="s">
        <v>271</v>
      </c>
      <c r="D164" s="40">
        <v>0</v>
      </c>
      <c r="E164" s="40">
        <v>27</v>
      </c>
      <c r="F164" s="70">
        <f t="shared" si="10"/>
        <v>0</v>
      </c>
      <c r="G164" s="40">
        <f t="shared" si="9"/>
        <v>1</v>
      </c>
      <c r="H164" s="40"/>
    </row>
    <row r="165" ht="17.4" customHeight="1" spans="1:8">
      <c r="A165" s="40"/>
      <c r="B165" s="40">
        <v>12</v>
      </c>
      <c r="C165" s="36" t="s">
        <v>272</v>
      </c>
      <c r="D165" s="40">
        <v>0</v>
      </c>
      <c r="E165" s="40">
        <v>26</v>
      </c>
      <c r="F165" s="70">
        <f t="shared" si="10"/>
        <v>0</v>
      </c>
      <c r="G165" s="40">
        <f t="shared" si="9"/>
        <v>1</v>
      </c>
      <c r="H165" s="40"/>
    </row>
    <row r="166" ht="17.4" customHeight="1" spans="1:8">
      <c r="A166" s="40"/>
      <c r="B166" s="40">
        <v>13</v>
      </c>
      <c r="C166" s="36" t="s">
        <v>273</v>
      </c>
      <c r="D166" s="40">
        <v>4</v>
      </c>
      <c r="E166" s="40">
        <v>50</v>
      </c>
      <c r="F166" s="70">
        <f t="shared" si="10"/>
        <v>0.08</v>
      </c>
      <c r="G166" s="40">
        <f t="shared" si="9"/>
        <v>42</v>
      </c>
      <c r="H166" s="40"/>
    </row>
    <row r="167" ht="17.4" customHeight="1" spans="1:8">
      <c r="A167" s="40"/>
      <c r="B167" s="40">
        <v>14</v>
      </c>
      <c r="C167" s="36" t="s">
        <v>274</v>
      </c>
      <c r="D167" s="40">
        <v>0</v>
      </c>
      <c r="E167" s="40">
        <v>50</v>
      </c>
      <c r="F167" s="70">
        <f t="shared" si="10"/>
        <v>0</v>
      </c>
      <c r="G167" s="40">
        <f t="shared" si="9"/>
        <v>1</v>
      </c>
      <c r="H167" s="40"/>
    </row>
    <row r="168" ht="17.4" customHeight="1" spans="1:8">
      <c r="A168" s="40"/>
      <c r="B168" s="40">
        <v>15</v>
      </c>
      <c r="C168" s="36" t="s">
        <v>275</v>
      </c>
      <c r="D168" s="40">
        <v>0</v>
      </c>
      <c r="E168" s="40">
        <v>49</v>
      </c>
      <c r="F168" s="70">
        <f t="shared" si="10"/>
        <v>0</v>
      </c>
      <c r="G168" s="40">
        <f t="shared" si="9"/>
        <v>1</v>
      </c>
      <c r="H168" s="40"/>
    </row>
    <row r="169" ht="17.4" customHeight="1" spans="1:8">
      <c r="A169" s="40"/>
      <c r="B169" s="40">
        <v>16</v>
      </c>
      <c r="C169" s="36" t="s">
        <v>276</v>
      </c>
      <c r="D169" s="40">
        <v>0</v>
      </c>
      <c r="E169" s="40">
        <v>49</v>
      </c>
      <c r="F169" s="70">
        <f t="shared" si="10"/>
        <v>0</v>
      </c>
      <c r="G169" s="40">
        <f t="shared" si="9"/>
        <v>1</v>
      </c>
      <c r="H169" s="40"/>
    </row>
    <row r="170" ht="17.4" customHeight="1" spans="1:8">
      <c r="A170" s="40"/>
      <c r="B170" s="40">
        <v>17</v>
      </c>
      <c r="C170" s="36" t="s">
        <v>277</v>
      </c>
      <c r="D170" s="40">
        <v>0</v>
      </c>
      <c r="E170" s="40">
        <v>49</v>
      </c>
      <c r="F170" s="70">
        <f t="shared" si="10"/>
        <v>0</v>
      </c>
      <c r="G170" s="40">
        <f t="shared" si="9"/>
        <v>1</v>
      </c>
      <c r="H170" s="40"/>
    </row>
    <row r="171" ht="17.4" customHeight="1" spans="1:8">
      <c r="A171" s="40"/>
      <c r="B171" s="40">
        <v>18</v>
      </c>
      <c r="C171" s="36" t="s">
        <v>278</v>
      </c>
      <c r="D171" s="40">
        <v>7</v>
      </c>
      <c r="E171" s="40">
        <v>33</v>
      </c>
      <c r="F171" s="70">
        <f t="shared" si="10"/>
        <v>0.212121212121212</v>
      </c>
      <c r="G171" s="40">
        <f t="shared" si="9"/>
        <v>45</v>
      </c>
      <c r="H171" s="40"/>
    </row>
    <row r="172" ht="17.4" customHeight="1" spans="1:8">
      <c r="A172" s="40"/>
      <c r="B172" s="40">
        <v>19</v>
      </c>
      <c r="C172" s="36" t="s">
        <v>279</v>
      </c>
      <c r="D172" s="40">
        <v>1</v>
      </c>
      <c r="E172" s="40">
        <v>35</v>
      </c>
      <c r="F172" s="70">
        <f t="shared" si="10"/>
        <v>0.0285714285714286</v>
      </c>
      <c r="G172" s="40">
        <f t="shared" si="9"/>
        <v>40</v>
      </c>
      <c r="H172" s="40"/>
    </row>
    <row r="173" ht="17.4" customHeight="1" spans="1:8">
      <c r="A173" s="40"/>
      <c r="B173" s="40">
        <v>20</v>
      </c>
      <c r="C173" s="36" t="s">
        <v>280</v>
      </c>
      <c r="D173" s="40">
        <v>2</v>
      </c>
      <c r="E173" s="40">
        <v>30</v>
      </c>
      <c r="F173" s="70">
        <f t="shared" si="10"/>
        <v>0.0666666666666667</v>
      </c>
      <c r="G173" s="40">
        <f t="shared" si="9"/>
        <v>41</v>
      </c>
      <c r="H173" s="40"/>
    </row>
    <row r="174" ht="17.4" customHeight="1" spans="1:8">
      <c r="A174" s="40"/>
      <c r="B174" s="40">
        <v>21</v>
      </c>
      <c r="C174" s="36" t="s">
        <v>281</v>
      </c>
      <c r="D174" s="40">
        <v>9</v>
      </c>
      <c r="E174" s="40">
        <v>39</v>
      </c>
      <c r="F174" s="70">
        <f t="shared" si="10"/>
        <v>0.230769230769231</v>
      </c>
      <c r="G174" s="40">
        <f t="shared" si="9"/>
        <v>45</v>
      </c>
      <c r="H174" s="40"/>
    </row>
    <row r="175" ht="17.4" customHeight="1" spans="1:8">
      <c r="A175" s="40"/>
      <c r="B175" s="40">
        <v>22</v>
      </c>
      <c r="C175" s="36" t="s">
        <v>282</v>
      </c>
      <c r="D175" s="40">
        <v>2</v>
      </c>
      <c r="E175" s="40">
        <v>27</v>
      </c>
      <c r="F175" s="70">
        <f t="shared" si="10"/>
        <v>0.0740740740740741</v>
      </c>
      <c r="G175" s="40">
        <f t="shared" si="9"/>
        <v>40</v>
      </c>
      <c r="H175" s="40"/>
    </row>
    <row r="176" ht="17.4" customHeight="1" spans="1:8">
      <c r="A176" s="40"/>
      <c r="B176" s="40">
        <v>23</v>
      </c>
      <c r="C176" s="36" t="s">
        <v>283</v>
      </c>
      <c r="D176" s="40">
        <v>0</v>
      </c>
      <c r="E176" s="40">
        <v>34</v>
      </c>
      <c r="F176" s="70">
        <f t="shared" si="10"/>
        <v>0</v>
      </c>
      <c r="G176" s="40">
        <f t="shared" si="9"/>
        <v>1</v>
      </c>
      <c r="H176" s="40"/>
    </row>
    <row r="177" ht="17.4" customHeight="1" spans="1:8">
      <c r="A177" s="40"/>
      <c r="B177" s="40">
        <v>24</v>
      </c>
      <c r="C177" s="36" t="s">
        <v>284</v>
      </c>
      <c r="D177" s="40">
        <v>2</v>
      </c>
      <c r="E177" s="40">
        <v>34</v>
      </c>
      <c r="F177" s="70">
        <f t="shared" si="10"/>
        <v>0.0588235294117647</v>
      </c>
      <c r="G177" s="40">
        <f t="shared" si="9"/>
        <v>38</v>
      </c>
      <c r="H177" s="40"/>
    </row>
    <row r="178" ht="17.4" customHeight="1" spans="1:8">
      <c r="A178" s="40"/>
      <c r="B178" s="40">
        <v>25</v>
      </c>
      <c r="C178" s="36" t="s">
        <v>285</v>
      </c>
      <c r="D178" s="40">
        <v>0</v>
      </c>
      <c r="E178" s="40">
        <v>34</v>
      </c>
      <c r="F178" s="70">
        <f t="shared" si="10"/>
        <v>0</v>
      </c>
      <c r="G178" s="40">
        <f t="shared" si="9"/>
        <v>1</v>
      </c>
      <c r="H178" s="40"/>
    </row>
    <row r="179" ht="17.4" customHeight="1" spans="1:8">
      <c r="A179" s="40"/>
      <c r="B179" s="40">
        <v>26</v>
      </c>
      <c r="C179" s="36" t="s">
        <v>286</v>
      </c>
      <c r="D179" s="40">
        <v>3</v>
      </c>
      <c r="E179" s="40">
        <v>33</v>
      </c>
      <c r="F179" s="70">
        <f t="shared" si="10"/>
        <v>0.0909090909090909</v>
      </c>
      <c r="G179" s="40">
        <f t="shared" si="9"/>
        <v>41</v>
      </c>
      <c r="H179" s="40"/>
    </row>
    <row r="180" ht="17.4" customHeight="1" spans="1:8">
      <c r="A180" s="40"/>
      <c r="B180" s="40">
        <v>27</v>
      </c>
      <c r="C180" s="36" t="s">
        <v>287</v>
      </c>
      <c r="D180" s="40">
        <v>0</v>
      </c>
      <c r="E180" s="40">
        <v>45</v>
      </c>
      <c r="F180" s="70">
        <f t="shared" si="10"/>
        <v>0</v>
      </c>
      <c r="G180" s="40">
        <f t="shared" si="9"/>
        <v>1</v>
      </c>
      <c r="H180" s="40"/>
    </row>
    <row r="181" ht="17.4" customHeight="1" spans="1:8">
      <c r="A181" s="40"/>
      <c r="B181" s="40">
        <v>28</v>
      </c>
      <c r="C181" s="36" t="s">
        <v>288</v>
      </c>
      <c r="D181" s="40">
        <v>29</v>
      </c>
      <c r="E181" s="40">
        <v>45</v>
      </c>
      <c r="F181" s="70">
        <f t="shared" si="10"/>
        <v>0.644444444444444</v>
      </c>
      <c r="G181" s="40">
        <f t="shared" si="9"/>
        <v>45</v>
      </c>
      <c r="H181" s="40"/>
    </row>
    <row r="182" ht="17.4" customHeight="1" spans="1:8">
      <c r="A182" s="40"/>
      <c r="B182" s="40">
        <v>29</v>
      </c>
      <c r="C182" s="36" t="s">
        <v>289</v>
      </c>
      <c r="D182" s="40">
        <v>2</v>
      </c>
      <c r="E182" s="40">
        <v>50</v>
      </c>
      <c r="F182" s="70">
        <f t="shared" si="10"/>
        <v>0.04</v>
      </c>
      <c r="G182" s="40">
        <f t="shared" si="9"/>
        <v>35</v>
      </c>
      <c r="H182" s="40"/>
    </row>
    <row r="183" ht="17.4" customHeight="1" spans="1:8">
      <c r="A183" s="40"/>
      <c r="B183" s="40">
        <v>30</v>
      </c>
      <c r="C183" s="36" t="s">
        <v>290</v>
      </c>
      <c r="D183" s="40">
        <v>0</v>
      </c>
      <c r="E183" s="40">
        <v>35</v>
      </c>
      <c r="F183" s="70">
        <f t="shared" si="10"/>
        <v>0</v>
      </c>
      <c r="G183" s="40">
        <f t="shared" si="9"/>
        <v>1</v>
      </c>
      <c r="H183" s="40"/>
    </row>
    <row r="184" ht="17.4" customHeight="1" spans="1:8">
      <c r="A184" s="40"/>
      <c r="B184" s="40">
        <v>31</v>
      </c>
      <c r="C184" s="36" t="s">
        <v>291</v>
      </c>
      <c r="D184" s="40">
        <v>12</v>
      </c>
      <c r="E184" s="40">
        <v>35</v>
      </c>
      <c r="F184" s="70">
        <f t="shared" si="10"/>
        <v>0.342857142857143</v>
      </c>
      <c r="G184" s="40">
        <f t="shared" si="9"/>
        <v>44</v>
      </c>
      <c r="H184" s="40"/>
    </row>
    <row r="185" ht="17.4" customHeight="1" spans="1:8">
      <c r="A185" s="40"/>
      <c r="B185" s="40">
        <v>32</v>
      </c>
      <c r="C185" s="36" t="s">
        <v>292</v>
      </c>
      <c r="D185" s="40">
        <v>0</v>
      </c>
      <c r="E185" s="40">
        <v>35</v>
      </c>
      <c r="F185" s="70">
        <f t="shared" si="10"/>
        <v>0</v>
      </c>
      <c r="G185" s="40">
        <f t="shared" si="9"/>
        <v>1</v>
      </c>
      <c r="H185" s="40"/>
    </row>
    <row r="186" ht="17.4" customHeight="1" spans="1:8">
      <c r="A186" s="40"/>
      <c r="B186" s="40">
        <v>33</v>
      </c>
      <c r="C186" s="36" t="s">
        <v>293</v>
      </c>
      <c r="D186" s="40">
        <v>4</v>
      </c>
      <c r="E186" s="40">
        <v>38</v>
      </c>
      <c r="F186" s="70">
        <f t="shared" si="10"/>
        <v>0.105263157894737</v>
      </c>
      <c r="G186" s="40">
        <f t="shared" si="9"/>
        <v>39</v>
      </c>
      <c r="H186" s="40"/>
    </row>
    <row r="187" ht="17.4" customHeight="1" spans="1:8">
      <c r="A187" s="40"/>
      <c r="B187" s="40">
        <v>34</v>
      </c>
      <c r="C187" s="36" t="s">
        <v>294</v>
      </c>
      <c r="D187" s="40">
        <v>10</v>
      </c>
      <c r="E187" s="40">
        <v>30</v>
      </c>
      <c r="F187" s="70">
        <f t="shared" si="10"/>
        <v>0.333333333333333</v>
      </c>
      <c r="G187" s="40">
        <f t="shared" si="9"/>
        <v>43</v>
      </c>
      <c r="H187" s="40"/>
    </row>
    <row r="188" ht="17.4" customHeight="1" spans="1:8">
      <c r="A188" s="40"/>
      <c r="B188" s="40">
        <v>35</v>
      </c>
      <c r="C188" s="36" t="s">
        <v>295</v>
      </c>
      <c r="D188" s="40">
        <v>0</v>
      </c>
      <c r="E188" s="40">
        <v>30</v>
      </c>
      <c r="F188" s="70">
        <f t="shared" si="10"/>
        <v>0</v>
      </c>
      <c r="G188" s="40">
        <f t="shared" si="9"/>
        <v>1</v>
      </c>
      <c r="H188" s="40"/>
    </row>
    <row r="189" ht="17.4" customHeight="1" spans="1:8">
      <c r="A189" s="40"/>
      <c r="B189" s="40">
        <v>36</v>
      </c>
      <c r="C189" s="36" t="s">
        <v>296</v>
      </c>
      <c r="D189" s="40">
        <v>8</v>
      </c>
      <c r="E189" s="40">
        <v>30</v>
      </c>
      <c r="F189" s="70">
        <f t="shared" si="10"/>
        <v>0.266666666666667</v>
      </c>
      <c r="G189" s="40">
        <f t="shared" si="9"/>
        <v>42</v>
      </c>
      <c r="H189" s="40"/>
    </row>
    <row r="190" ht="17.4" customHeight="1" spans="1:8">
      <c r="A190" s="40"/>
      <c r="B190" s="40">
        <v>37</v>
      </c>
      <c r="C190" s="36" t="s">
        <v>297</v>
      </c>
      <c r="D190" s="40">
        <v>0</v>
      </c>
      <c r="E190" s="40">
        <v>30</v>
      </c>
      <c r="F190" s="70">
        <f t="shared" si="10"/>
        <v>0</v>
      </c>
      <c r="G190" s="40">
        <f t="shared" si="9"/>
        <v>1</v>
      </c>
      <c r="H190" s="40"/>
    </row>
    <row r="191" ht="17.4" customHeight="1" spans="1:8">
      <c r="A191" s="40"/>
      <c r="B191" s="40">
        <v>38</v>
      </c>
      <c r="C191" s="36" t="s">
        <v>298</v>
      </c>
      <c r="D191" s="40">
        <v>0</v>
      </c>
      <c r="E191" s="40">
        <v>30</v>
      </c>
      <c r="F191" s="70">
        <f t="shared" si="10"/>
        <v>0</v>
      </c>
      <c r="G191" s="40">
        <f t="shared" si="9"/>
        <v>1</v>
      </c>
      <c r="H191" s="40"/>
    </row>
    <row r="192" ht="17.4" customHeight="1" spans="1:8">
      <c r="A192" s="40"/>
      <c r="B192" s="40">
        <v>39</v>
      </c>
      <c r="C192" s="36" t="s">
        <v>299</v>
      </c>
      <c r="D192" s="40">
        <v>2</v>
      </c>
      <c r="E192" s="40">
        <v>30</v>
      </c>
      <c r="F192" s="70">
        <f t="shared" si="10"/>
        <v>0.0666666666666667</v>
      </c>
      <c r="G192" s="40">
        <f t="shared" si="9"/>
        <v>32</v>
      </c>
      <c r="H192" s="40"/>
    </row>
    <row r="193" ht="17.4" customHeight="1" spans="1:8">
      <c r="A193" s="40"/>
      <c r="B193" s="40">
        <v>40</v>
      </c>
      <c r="C193" s="36" t="s">
        <v>300</v>
      </c>
      <c r="D193" s="40">
        <v>5</v>
      </c>
      <c r="E193" s="40">
        <v>30</v>
      </c>
      <c r="F193" s="70">
        <f t="shared" si="10"/>
        <v>0.166666666666667</v>
      </c>
      <c r="G193" s="40">
        <f t="shared" si="9"/>
        <v>39</v>
      </c>
      <c r="H193" s="40"/>
    </row>
    <row r="194" ht="17.4" customHeight="1" spans="1:8">
      <c r="A194" s="40"/>
      <c r="B194" s="40">
        <v>41</v>
      </c>
      <c r="C194" s="36" t="s">
        <v>301</v>
      </c>
      <c r="D194" s="40">
        <v>1</v>
      </c>
      <c r="E194" s="40">
        <v>30</v>
      </c>
      <c r="F194" s="70">
        <f t="shared" si="10"/>
        <v>0.0333333333333333</v>
      </c>
      <c r="G194" s="40">
        <f t="shared" si="9"/>
        <v>28</v>
      </c>
      <c r="H194" s="40"/>
    </row>
    <row r="195" ht="17.4" customHeight="1" spans="1:8">
      <c r="A195" s="40"/>
      <c r="B195" s="40">
        <v>42</v>
      </c>
      <c r="C195" s="40" t="s">
        <v>302</v>
      </c>
      <c r="D195" s="40">
        <v>0</v>
      </c>
      <c r="E195" s="40">
        <v>42</v>
      </c>
      <c r="F195" s="70">
        <f t="shared" si="10"/>
        <v>0</v>
      </c>
      <c r="G195" s="40">
        <f t="shared" si="9"/>
        <v>1</v>
      </c>
      <c r="H195" s="40"/>
    </row>
    <row r="196" ht="17.4" customHeight="1" spans="1:8">
      <c r="A196" s="40"/>
      <c r="B196" s="40">
        <v>43</v>
      </c>
      <c r="C196" s="36" t="s">
        <v>303</v>
      </c>
      <c r="D196" s="40">
        <v>3</v>
      </c>
      <c r="E196" s="40">
        <v>42</v>
      </c>
      <c r="F196" s="70">
        <f t="shared" si="10"/>
        <v>0.0714285714285714</v>
      </c>
      <c r="G196" s="40">
        <f t="shared" si="9"/>
        <v>33</v>
      </c>
      <c r="H196" s="40"/>
    </row>
    <row r="197" ht="17.4" customHeight="1" spans="1:8">
      <c r="A197" s="40"/>
      <c r="B197" s="40">
        <v>44</v>
      </c>
      <c r="C197" s="36" t="s">
        <v>304</v>
      </c>
      <c r="D197" s="40">
        <v>16</v>
      </c>
      <c r="E197" s="40">
        <v>30</v>
      </c>
      <c r="F197" s="70">
        <f t="shared" si="10"/>
        <v>0.533333333333333</v>
      </c>
      <c r="G197" s="40">
        <f t="shared" si="9"/>
        <v>44</v>
      </c>
      <c r="H197" s="40"/>
    </row>
    <row r="198" ht="17.4" customHeight="1" spans="1:8">
      <c r="A198" s="40"/>
      <c r="B198" s="40">
        <v>45</v>
      </c>
      <c r="C198" s="36" t="s">
        <v>305</v>
      </c>
      <c r="D198" s="40">
        <v>0</v>
      </c>
      <c r="E198" s="40">
        <v>30</v>
      </c>
      <c r="F198" s="70">
        <f t="shared" si="10"/>
        <v>0</v>
      </c>
      <c r="G198" s="40">
        <f t="shared" si="9"/>
        <v>1</v>
      </c>
      <c r="H198" s="40"/>
    </row>
    <row r="199" ht="17.4" customHeight="1" spans="1:8">
      <c r="A199" s="40" t="s">
        <v>7</v>
      </c>
      <c r="B199" s="40">
        <v>1</v>
      </c>
      <c r="C199" s="36" t="s">
        <v>306</v>
      </c>
      <c r="D199" s="40">
        <v>0</v>
      </c>
      <c r="E199" s="36">
        <v>47</v>
      </c>
      <c r="F199" s="67">
        <v>0.0638297872340425</v>
      </c>
      <c r="G199" s="40">
        <f>_xlfn.RANK.EQ(F199,F199:F219,1)</f>
        <v>19</v>
      </c>
      <c r="H199" s="40"/>
    </row>
    <row r="200" ht="17.4" customHeight="1" spans="1:8">
      <c r="A200" s="40"/>
      <c r="B200" s="40">
        <v>2</v>
      </c>
      <c r="C200" s="36" t="s">
        <v>307</v>
      </c>
      <c r="D200" s="40">
        <v>0</v>
      </c>
      <c r="E200" s="36">
        <v>45</v>
      </c>
      <c r="F200" s="67">
        <v>0.0666666666666667</v>
      </c>
      <c r="G200" s="40">
        <f t="shared" ref="G200:G218" si="11">_xlfn.RANK.EQ(F200,F200:F220,1)</f>
        <v>19</v>
      </c>
      <c r="H200" s="40"/>
    </row>
    <row r="201" ht="17.4" customHeight="1" spans="1:8">
      <c r="A201" s="40"/>
      <c r="B201" s="40">
        <v>3</v>
      </c>
      <c r="C201" s="36" t="s">
        <v>308</v>
      </c>
      <c r="D201" s="40">
        <v>0</v>
      </c>
      <c r="E201" s="36">
        <v>34</v>
      </c>
      <c r="F201" s="67">
        <v>0</v>
      </c>
      <c r="G201" s="40">
        <f t="shared" si="11"/>
        <v>1</v>
      </c>
      <c r="H201" s="40"/>
    </row>
    <row r="202" ht="17.4" customHeight="1" spans="1:8">
      <c r="A202" s="40"/>
      <c r="B202" s="40">
        <v>4</v>
      </c>
      <c r="C202" s="36" t="s">
        <v>309</v>
      </c>
      <c r="D202" s="40">
        <v>0</v>
      </c>
      <c r="E202" s="36">
        <v>31</v>
      </c>
      <c r="F202" s="67">
        <v>0</v>
      </c>
      <c r="G202" s="40">
        <f t="shared" si="11"/>
        <v>1</v>
      </c>
      <c r="H202" s="40"/>
    </row>
    <row r="203" ht="17.4" customHeight="1" spans="1:8">
      <c r="A203" s="40"/>
      <c r="B203" s="40">
        <v>5</v>
      </c>
      <c r="C203" s="36" t="s">
        <v>310</v>
      </c>
      <c r="D203" s="40">
        <v>2</v>
      </c>
      <c r="E203" s="36">
        <v>40</v>
      </c>
      <c r="F203" s="67">
        <v>0.025</v>
      </c>
      <c r="G203" s="40">
        <f t="shared" si="11"/>
        <v>13</v>
      </c>
      <c r="H203" s="40"/>
    </row>
    <row r="204" ht="17.4" customHeight="1" spans="1:8">
      <c r="A204" s="40"/>
      <c r="B204" s="40">
        <v>6</v>
      </c>
      <c r="C204" s="36" t="s">
        <v>311</v>
      </c>
      <c r="D204" s="40">
        <v>2</v>
      </c>
      <c r="E204" s="36">
        <v>41</v>
      </c>
      <c r="F204" s="67">
        <v>0.024390243902439</v>
      </c>
      <c r="G204" s="40">
        <f t="shared" si="11"/>
        <v>12</v>
      </c>
      <c r="H204" s="40"/>
    </row>
    <row r="205" ht="17.4" customHeight="1" spans="1:8">
      <c r="A205" s="40"/>
      <c r="B205" s="40">
        <v>7</v>
      </c>
      <c r="C205" s="36" t="s">
        <v>312</v>
      </c>
      <c r="D205" s="40">
        <v>7</v>
      </c>
      <c r="E205" s="36">
        <v>41</v>
      </c>
      <c r="F205" s="67">
        <v>0.0731707317073171</v>
      </c>
      <c r="G205" s="40">
        <f t="shared" si="11"/>
        <v>16</v>
      </c>
      <c r="H205" s="40"/>
    </row>
    <row r="206" ht="17.4" customHeight="1" spans="1:8">
      <c r="A206" s="40"/>
      <c r="B206" s="40">
        <v>8</v>
      </c>
      <c r="C206" s="36" t="s">
        <v>313</v>
      </c>
      <c r="D206" s="40">
        <v>2</v>
      </c>
      <c r="E206" s="36">
        <v>39</v>
      </c>
      <c r="F206" s="67">
        <v>0.0256410256410256</v>
      </c>
      <c r="G206" s="40">
        <f t="shared" si="11"/>
        <v>12</v>
      </c>
      <c r="H206" s="40"/>
    </row>
    <row r="207" ht="17.4" customHeight="1" spans="1:8">
      <c r="A207" s="40"/>
      <c r="B207" s="40">
        <v>9</v>
      </c>
      <c r="C207" s="36" t="s">
        <v>44</v>
      </c>
      <c r="D207" s="40">
        <v>1</v>
      </c>
      <c r="E207" s="36">
        <v>36</v>
      </c>
      <c r="F207" s="67">
        <v>0</v>
      </c>
      <c r="G207" s="40">
        <f t="shared" si="11"/>
        <v>1</v>
      </c>
      <c r="H207" s="40"/>
    </row>
    <row r="208" ht="17.4" customHeight="1" spans="1:8">
      <c r="A208" s="40"/>
      <c r="B208" s="40">
        <v>10</v>
      </c>
      <c r="C208" s="36" t="s">
        <v>314</v>
      </c>
      <c r="D208" s="40">
        <v>2</v>
      </c>
      <c r="E208" s="36">
        <v>36</v>
      </c>
      <c r="F208" s="67">
        <v>0</v>
      </c>
      <c r="G208" s="40">
        <f t="shared" si="11"/>
        <v>1</v>
      </c>
      <c r="H208" s="40"/>
    </row>
    <row r="209" ht="17.4" customHeight="1" spans="1:8">
      <c r="A209" s="40"/>
      <c r="B209" s="40">
        <v>11</v>
      </c>
      <c r="C209" s="36" t="s">
        <v>315</v>
      </c>
      <c r="D209" s="40">
        <v>11</v>
      </c>
      <c r="E209" s="36">
        <v>36</v>
      </c>
      <c r="F209" s="67">
        <v>0.0277777777777778</v>
      </c>
      <c r="G209" s="40">
        <f t="shared" si="11"/>
        <v>10</v>
      </c>
      <c r="H209" s="40"/>
    </row>
    <row r="210" ht="17.4" customHeight="1" spans="1:8">
      <c r="A210" s="40"/>
      <c r="B210" s="40">
        <v>12</v>
      </c>
      <c r="C210" s="36" t="s">
        <v>316</v>
      </c>
      <c r="D210" s="40">
        <v>2</v>
      </c>
      <c r="E210" s="36">
        <v>36</v>
      </c>
      <c r="F210" s="67">
        <v>0</v>
      </c>
      <c r="G210" s="40">
        <f t="shared" si="11"/>
        <v>1</v>
      </c>
      <c r="H210" s="40"/>
    </row>
    <row r="211" ht="17.4" customHeight="1" spans="1:8">
      <c r="A211" s="40"/>
      <c r="B211" s="40">
        <v>13</v>
      </c>
      <c r="C211" s="36" t="s">
        <v>317</v>
      </c>
      <c r="D211" s="40">
        <v>5</v>
      </c>
      <c r="E211" s="36">
        <v>35</v>
      </c>
      <c r="F211" s="67">
        <v>0.0285714285714286</v>
      </c>
      <c r="G211" s="40">
        <f t="shared" si="11"/>
        <v>9</v>
      </c>
      <c r="H211" s="40"/>
    </row>
    <row r="212" ht="17.4" spans="1:8">
      <c r="A212" s="40"/>
      <c r="B212" s="40">
        <v>14</v>
      </c>
      <c r="C212" s="36" t="s">
        <v>318</v>
      </c>
      <c r="D212" s="40">
        <v>0</v>
      </c>
      <c r="E212" s="36">
        <v>44</v>
      </c>
      <c r="F212" s="67">
        <v>0.0227272727272727</v>
      </c>
      <c r="G212" s="40">
        <f t="shared" si="11"/>
        <v>8</v>
      </c>
      <c r="H212" s="40"/>
    </row>
    <row r="213" ht="17.4" spans="1:8">
      <c r="A213" s="40"/>
      <c r="B213" s="40">
        <v>15</v>
      </c>
      <c r="C213" s="36" t="s">
        <v>319</v>
      </c>
      <c r="D213" s="40">
        <v>0</v>
      </c>
      <c r="E213" s="36">
        <v>37</v>
      </c>
      <c r="F213" s="67">
        <v>0</v>
      </c>
      <c r="G213" s="40">
        <f t="shared" si="11"/>
        <v>1</v>
      </c>
      <c r="H213" s="40"/>
    </row>
    <row r="214" ht="17.4" spans="1:8">
      <c r="A214" s="40"/>
      <c r="B214" s="40">
        <v>16</v>
      </c>
      <c r="C214" s="36" t="s">
        <v>320</v>
      </c>
      <c r="D214" s="40">
        <v>0</v>
      </c>
      <c r="E214" s="36">
        <v>32</v>
      </c>
      <c r="F214" s="67">
        <v>0</v>
      </c>
      <c r="G214" s="40">
        <f t="shared" si="11"/>
        <v>1</v>
      </c>
      <c r="H214" s="40"/>
    </row>
    <row r="215" ht="17.4" spans="1:8">
      <c r="A215" s="40"/>
      <c r="B215" s="40">
        <v>17</v>
      </c>
      <c r="C215" s="36" t="s">
        <v>321</v>
      </c>
      <c r="D215" s="40">
        <v>2</v>
      </c>
      <c r="E215" s="36">
        <v>32</v>
      </c>
      <c r="F215" s="67">
        <v>0</v>
      </c>
      <c r="G215" s="40">
        <f t="shared" si="11"/>
        <v>1</v>
      </c>
      <c r="H215" s="40"/>
    </row>
    <row r="216" ht="17.4" spans="1:8">
      <c r="A216" s="40"/>
      <c r="B216" s="40">
        <v>18</v>
      </c>
      <c r="C216" s="36" t="s">
        <v>322</v>
      </c>
      <c r="D216" s="40">
        <v>0</v>
      </c>
      <c r="E216" s="36">
        <v>33</v>
      </c>
      <c r="F216" s="67">
        <v>0</v>
      </c>
      <c r="G216" s="40">
        <f t="shared" si="11"/>
        <v>1</v>
      </c>
      <c r="H216" s="40"/>
    </row>
    <row r="217" ht="17.4" spans="1:8">
      <c r="A217" s="40"/>
      <c r="B217" s="40">
        <v>19</v>
      </c>
      <c r="C217" s="36" t="s">
        <v>323</v>
      </c>
      <c r="D217" s="40">
        <v>0</v>
      </c>
      <c r="E217" s="36">
        <v>33</v>
      </c>
      <c r="F217" s="67">
        <v>0</v>
      </c>
      <c r="G217" s="40">
        <f t="shared" si="11"/>
        <v>1</v>
      </c>
      <c r="H217" s="40"/>
    </row>
    <row r="218" ht="17.4" spans="1:8">
      <c r="A218" s="40"/>
      <c r="B218" s="40">
        <v>20</v>
      </c>
      <c r="C218" s="36" t="s">
        <v>324</v>
      </c>
      <c r="D218" s="40">
        <v>0</v>
      </c>
      <c r="E218" s="36">
        <v>33</v>
      </c>
      <c r="F218" s="67">
        <v>0</v>
      </c>
      <c r="G218" s="40">
        <f t="shared" si="11"/>
        <v>1</v>
      </c>
      <c r="H218" s="40"/>
    </row>
    <row r="219" ht="17.4" spans="1:8">
      <c r="A219" s="40"/>
      <c r="B219" s="40">
        <v>21</v>
      </c>
      <c r="C219" s="36" t="s">
        <v>84</v>
      </c>
      <c r="D219" s="40">
        <v>1</v>
      </c>
      <c r="E219" s="36">
        <v>34</v>
      </c>
      <c r="F219" s="67">
        <v>0</v>
      </c>
      <c r="G219" s="40">
        <f t="shared" ref="G219" si="12">_xlfn.RANK.EQ(F219,F175:F219,1)</f>
        <v>1</v>
      </c>
      <c r="H219" s="40"/>
    </row>
    <row r="220" ht="17.4" spans="1:8">
      <c r="A220" s="40" t="s">
        <v>8</v>
      </c>
      <c r="B220" s="40">
        <v>1</v>
      </c>
      <c r="C220" s="40" t="s">
        <v>325</v>
      </c>
      <c r="D220" s="40">
        <v>9</v>
      </c>
      <c r="E220" s="40">
        <v>46</v>
      </c>
      <c r="F220" s="68">
        <f>D220/E220</f>
        <v>0.195652173913043</v>
      </c>
      <c r="G220" s="40">
        <v>1</v>
      </c>
      <c r="H220" s="40"/>
    </row>
    <row r="221" ht="17.4" spans="1:8">
      <c r="A221" s="40"/>
      <c r="B221" s="40">
        <v>2</v>
      </c>
      <c r="C221" s="40" t="s">
        <v>326</v>
      </c>
      <c r="D221" s="40">
        <v>3</v>
      </c>
      <c r="E221" s="40">
        <v>45</v>
      </c>
      <c r="F221" s="68">
        <f>D221/E221</f>
        <v>0.0666666666666667</v>
      </c>
      <c r="G221" s="40">
        <v>2</v>
      </c>
      <c r="H221" s="40"/>
    </row>
  </sheetData>
  <mergeCells count="8">
    <mergeCell ref="A1:H1"/>
    <mergeCell ref="A3:A34"/>
    <mergeCell ref="A35:A70"/>
    <mergeCell ref="A71:A113"/>
    <mergeCell ref="A114:A153"/>
    <mergeCell ref="A154:A198"/>
    <mergeCell ref="A199:A219"/>
    <mergeCell ref="A220:A221"/>
  </mergeCells>
  <pageMargins left="0.75" right="0.75" top="1" bottom="1" header="0.5" footer="0.5"/>
  <headerFooter/>
  <ignoredErrors>
    <ignoredError sqref="E35:E20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3"/>
  <sheetViews>
    <sheetView zoomScale="63" zoomScaleNormal="63" workbookViewId="0">
      <selection activeCell="E417" sqref="E417"/>
    </sheetView>
  </sheetViews>
  <sheetFormatPr defaultColWidth="8.72222222222222" defaultRowHeight="14.4" outlineLevelCol="6"/>
  <cols>
    <col min="1" max="2" width="21.2685185185185" customWidth="1"/>
    <col min="3" max="3" width="17" customWidth="1"/>
    <col min="4" max="4" width="11.0925925925926" customWidth="1"/>
    <col min="5" max="5" width="59.3611111111111" customWidth="1"/>
    <col min="6" max="6" width="28.2685185185185" customWidth="1"/>
    <col min="7" max="7" width="14.5462962962963" customWidth="1"/>
  </cols>
  <sheetData>
    <row r="1" ht="23" customHeight="1" spans="1:7">
      <c r="A1" s="1" t="s">
        <v>331</v>
      </c>
      <c r="B1" s="1"/>
      <c r="C1" s="1"/>
      <c r="D1" s="1"/>
      <c r="E1" s="1"/>
      <c r="F1" s="1"/>
      <c r="G1" s="1"/>
    </row>
    <row r="2" ht="21" customHeight="1" spans="1:7">
      <c r="A2" s="59" t="s">
        <v>22</v>
      </c>
      <c r="B2" s="59" t="s">
        <v>23</v>
      </c>
      <c r="C2" s="59" t="s">
        <v>24</v>
      </c>
      <c r="D2" s="59" t="s">
        <v>25</v>
      </c>
      <c r="E2" s="59" t="s">
        <v>26</v>
      </c>
      <c r="F2" s="60" t="s">
        <v>332</v>
      </c>
      <c r="G2" s="59" t="s">
        <v>50</v>
      </c>
    </row>
    <row r="3" ht="17.4" customHeight="1" spans="1:7">
      <c r="A3" s="36" t="s">
        <v>30</v>
      </c>
      <c r="B3" s="40" t="s">
        <v>31</v>
      </c>
      <c r="C3" s="40">
        <v>2023363104</v>
      </c>
      <c r="D3" s="40" t="s">
        <v>333</v>
      </c>
      <c r="E3" s="40" t="s">
        <v>334</v>
      </c>
      <c r="F3" s="40" t="s">
        <v>65</v>
      </c>
      <c r="G3" s="40">
        <v>15</v>
      </c>
    </row>
    <row r="4" ht="17.4" customHeight="1" spans="1:7">
      <c r="A4" s="36"/>
      <c r="B4" s="40"/>
      <c r="C4" s="40"/>
      <c r="D4" s="40"/>
      <c r="E4" s="40" t="s">
        <v>335</v>
      </c>
      <c r="F4" s="40" t="s">
        <v>57</v>
      </c>
      <c r="G4" s="40"/>
    </row>
    <row r="5" ht="17.4" customHeight="1" spans="1:7">
      <c r="A5" s="36"/>
      <c r="B5" s="40"/>
      <c r="C5" s="40"/>
      <c r="D5" s="40"/>
      <c r="E5" s="40" t="s">
        <v>33</v>
      </c>
      <c r="F5" s="40" t="s">
        <v>87</v>
      </c>
      <c r="G5" s="40"/>
    </row>
    <row r="6" ht="17.4" customHeight="1" spans="1:7">
      <c r="A6" s="36"/>
      <c r="B6" s="40"/>
      <c r="C6" s="40"/>
      <c r="D6" s="40"/>
      <c r="E6" s="40" t="s">
        <v>335</v>
      </c>
      <c r="F6" s="40" t="s">
        <v>336</v>
      </c>
      <c r="G6" s="40"/>
    </row>
    <row r="7" ht="17.4" customHeight="1" spans="1:7">
      <c r="A7" s="36"/>
      <c r="B7" s="40"/>
      <c r="C7" s="40"/>
      <c r="D7" s="40"/>
      <c r="E7" s="40" t="s">
        <v>334</v>
      </c>
      <c r="F7" s="40" t="s">
        <v>337</v>
      </c>
      <c r="G7" s="40"/>
    </row>
    <row r="8" ht="17.4" customHeight="1" spans="1:7">
      <c r="A8" s="36"/>
      <c r="B8" s="40"/>
      <c r="C8" s="40"/>
      <c r="D8" s="40"/>
      <c r="E8" s="40" t="s">
        <v>38</v>
      </c>
      <c r="F8" s="40" t="s">
        <v>338</v>
      </c>
      <c r="G8" s="40"/>
    </row>
    <row r="9" ht="17.4" customHeight="1" spans="1:7">
      <c r="A9" s="36"/>
      <c r="B9" s="40" t="s">
        <v>120</v>
      </c>
      <c r="C9" s="40">
        <v>2023263715</v>
      </c>
      <c r="D9" s="40" t="s">
        <v>339</v>
      </c>
      <c r="E9" s="40" t="s">
        <v>33</v>
      </c>
      <c r="F9" s="40" t="s">
        <v>65</v>
      </c>
      <c r="G9" s="40">
        <v>3</v>
      </c>
    </row>
    <row r="10" ht="17.4" customHeight="1" spans="1:7">
      <c r="A10" s="36"/>
      <c r="B10" s="40"/>
      <c r="C10" s="40">
        <v>2023363725</v>
      </c>
      <c r="D10" s="40" t="s">
        <v>340</v>
      </c>
      <c r="E10" s="40" t="s">
        <v>33</v>
      </c>
      <c r="F10" s="40" t="s">
        <v>65</v>
      </c>
      <c r="G10" s="40">
        <v>3</v>
      </c>
    </row>
    <row r="11" ht="17.4" customHeight="1" spans="1:7">
      <c r="A11" s="36"/>
      <c r="B11" s="40"/>
      <c r="C11" s="40">
        <v>2023363727</v>
      </c>
      <c r="D11" s="40" t="s">
        <v>341</v>
      </c>
      <c r="E11" s="40" t="s">
        <v>33</v>
      </c>
      <c r="F11" s="40" t="s">
        <v>65</v>
      </c>
      <c r="G11" s="40">
        <v>3</v>
      </c>
    </row>
    <row r="12" ht="17.4" customHeight="1" spans="1:7">
      <c r="A12" s="36"/>
      <c r="B12" s="40"/>
      <c r="C12" s="40">
        <v>2023363734</v>
      </c>
      <c r="D12" s="40" t="s">
        <v>342</v>
      </c>
      <c r="E12" s="40" t="s">
        <v>33</v>
      </c>
      <c r="F12" s="40" t="s">
        <v>65</v>
      </c>
      <c r="G12" s="40">
        <v>3</v>
      </c>
    </row>
    <row r="13" ht="17.4" customHeight="1" spans="1:7">
      <c r="A13" s="36"/>
      <c r="B13" s="40" t="s">
        <v>110</v>
      </c>
      <c r="C13" s="40">
        <v>2022363626</v>
      </c>
      <c r="D13" s="40" t="s">
        <v>343</v>
      </c>
      <c r="E13" s="40" t="s">
        <v>33</v>
      </c>
      <c r="F13" s="40" t="s">
        <v>57</v>
      </c>
      <c r="G13" s="40">
        <v>2</v>
      </c>
    </row>
    <row r="14" ht="17.4" customHeight="1" spans="1:7">
      <c r="A14" s="36"/>
      <c r="B14" s="40"/>
      <c r="C14" s="40">
        <v>2022363638</v>
      </c>
      <c r="D14" s="40" t="s">
        <v>344</v>
      </c>
      <c r="E14" s="40" t="s">
        <v>33</v>
      </c>
      <c r="F14" s="40" t="s">
        <v>57</v>
      </c>
      <c r="G14" s="40">
        <v>2</v>
      </c>
    </row>
    <row r="15" ht="17.4" customHeight="1" spans="1:7">
      <c r="A15" s="36"/>
      <c r="B15" s="40" t="s">
        <v>111</v>
      </c>
      <c r="C15" s="40">
        <v>2022363734</v>
      </c>
      <c r="D15" s="40" t="s">
        <v>345</v>
      </c>
      <c r="E15" s="40" t="s">
        <v>346</v>
      </c>
      <c r="F15" s="40" t="s">
        <v>338</v>
      </c>
      <c r="G15" s="40">
        <v>4</v>
      </c>
    </row>
    <row r="16" ht="17.4" customHeight="1" spans="1:7">
      <c r="A16" s="36"/>
      <c r="B16" s="40"/>
      <c r="C16" s="40"/>
      <c r="D16" s="40"/>
      <c r="E16" s="40" t="s">
        <v>347</v>
      </c>
      <c r="F16" s="40" t="s">
        <v>338</v>
      </c>
      <c r="G16" s="40"/>
    </row>
    <row r="17" ht="17.4" customHeight="1" spans="1:7">
      <c r="A17" s="36"/>
      <c r="B17" s="40" t="s">
        <v>113</v>
      </c>
      <c r="C17" s="40">
        <v>20223634221</v>
      </c>
      <c r="D17" s="40" t="s">
        <v>348</v>
      </c>
      <c r="E17" s="40" t="s">
        <v>349</v>
      </c>
      <c r="F17" s="40" t="s">
        <v>65</v>
      </c>
      <c r="G17" s="40">
        <v>3</v>
      </c>
    </row>
    <row r="18" ht="17.4" customHeight="1" spans="1:7">
      <c r="A18" s="36"/>
      <c r="B18" s="40"/>
      <c r="C18" s="40">
        <v>2022364235</v>
      </c>
      <c r="D18" s="40" t="s">
        <v>350</v>
      </c>
      <c r="E18" s="40" t="s">
        <v>349</v>
      </c>
      <c r="F18" s="40" t="s">
        <v>65</v>
      </c>
      <c r="G18" s="40">
        <v>3</v>
      </c>
    </row>
    <row r="19" ht="17.4" customHeight="1" spans="1:7">
      <c r="A19" s="40" t="s">
        <v>3</v>
      </c>
      <c r="B19" s="40" t="s">
        <v>141</v>
      </c>
      <c r="C19" s="40">
        <v>2022273225</v>
      </c>
      <c r="D19" s="40" t="s">
        <v>351</v>
      </c>
      <c r="E19" s="40" t="s">
        <v>352</v>
      </c>
      <c r="F19" s="40" t="s">
        <v>353</v>
      </c>
      <c r="G19" s="40">
        <v>5</v>
      </c>
    </row>
    <row r="20" ht="17.4" customHeight="1" spans="1:7">
      <c r="A20" s="40"/>
      <c r="B20" s="40"/>
      <c r="C20" s="40"/>
      <c r="D20" s="40"/>
      <c r="E20" s="40" t="s">
        <v>354</v>
      </c>
      <c r="F20" s="40" t="s">
        <v>355</v>
      </c>
      <c r="G20" s="40"/>
    </row>
    <row r="21" ht="17.4" customHeight="1" spans="1:7">
      <c r="A21" s="40"/>
      <c r="B21" s="40" t="s">
        <v>143</v>
      </c>
      <c r="C21" s="40">
        <v>2022283129</v>
      </c>
      <c r="D21" s="40" t="s">
        <v>356</v>
      </c>
      <c r="E21" s="40" t="s">
        <v>357</v>
      </c>
      <c r="F21" s="40" t="s">
        <v>353</v>
      </c>
      <c r="G21" s="40">
        <v>5</v>
      </c>
    </row>
    <row r="22" ht="17.4" customHeight="1" spans="1:7">
      <c r="A22" s="40"/>
      <c r="B22" s="40"/>
      <c r="C22" s="40"/>
      <c r="D22" s="40"/>
      <c r="E22" s="40" t="s">
        <v>358</v>
      </c>
      <c r="F22" s="40" t="s">
        <v>355</v>
      </c>
      <c r="G22" s="40"/>
    </row>
    <row r="23" ht="17.4" customHeight="1" spans="1:7">
      <c r="A23" s="40"/>
      <c r="B23" s="40"/>
      <c r="C23" s="40">
        <v>2022283118</v>
      </c>
      <c r="D23" s="40" t="s">
        <v>359</v>
      </c>
      <c r="E23" s="40" t="s">
        <v>360</v>
      </c>
      <c r="F23" s="40" t="s">
        <v>361</v>
      </c>
      <c r="G23" s="36">
        <v>7</v>
      </c>
    </row>
    <row r="24" ht="17.4" customHeight="1" spans="1:7">
      <c r="A24" s="40"/>
      <c r="B24" s="40"/>
      <c r="C24" s="40"/>
      <c r="D24" s="40"/>
      <c r="E24" s="40" t="s">
        <v>362</v>
      </c>
      <c r="F24" s="40" t="s">
        <v>338</v>
      </c>
      <c r="G24" s="36"/>
    </row>
    <row r="25" ht="17.4" customHeight="1" spans="1:7">
      <c r="A25" s="40"/>
      <c r="B25" s="40"/>
      <c r="C25" s="40"/>
      <c r="D25" s="40"/>
      <c r="E25" s="40" t="s">
        <v>61</v>
      </c>
      <c r="F25" s="40" t="s">
        <v>338</v>
      </c>
      <c r="G25" s="36"/>
    </row>
    <row r="26" ht="17.4" customHeight="1" spans="1:7">
      <c r="A26" s="40"/>
      <c r="B26" s="40" t="s">
        <v>54</v>
      </c>
      <c r="C26" s="40">
        <v>2023283344</v>
      </c>
      <c r="D26" s="40" t="s">
        <v>363</v>
      </c>
      <c r="E26" s="40" t="s">
        <v>38</v>
      </c>
      <c r="F26" s="40" t="s">
        <v>63</v>
      </c>
      <c r="G26" s="40">
        <v>6</v>
      </c>
    </row>
    <row r="27" ht="17.4" customHeight="1" spans="1:7">
      <c r="A27" s="40"/>
      <c r="B27" s="40"/>
      <c r="C27" s="40"/>
      <c r="D27" s="40"/>
      <c r="E27" s="40" t="s">
        <v>33</v>
      </c>
      <c r="F27" s="40" t="s">
        <v>63</v>
      </c>
      <c r="G27" s="40"/>
    </row>
    <row r="28" ht="17.4" customHeight="1" spans="1:7">
      <c r="A28" s="40"/>
      <c r="B28" s="40"/>
      <c r="C28" s="40"/>
      <c r="D28" s="40"/>
      <c r="E28" s="40" t="s">
        <v>364</v>
      </c>
      <c r="F28" s="40" t="s">
        <v>63</v>
      </c>
      <c r="G28" s="40"/>
    </row>
    <row r="29" ht="17.4" customHeight="1" spans="1:7">
      <c r="A29" s="40"/>
      <c r="B29" s="40"/>
      <c r="C29" s="40">
        <v>2023283329</v>
      </c>
      <c r="D29" s="40" t="s">
        <v>365</v>
      </c>
      <c r="E29" s="40" t="s">
        <v>366</v>
      </c>
      <c r="F29" s="40" t="s">
        <v>338</v>
      </c>
      <c r="G29" s="40">
        <v>9</v>
      </c>
    </row>
    <row r="30" ht="17.4" customHeight="1" spans="1:7">
      <c r="A30" s="40"/>
      <c r="B30" s="40"/>
      <c r="C30" s="40"/>
      <c r="D30" s="40"/>
      <c r="E30" s="40" t="s">
        <v>367</v>
      </c>
      <c r="F30" s="40" t="s">
        <v>353</v>
      </c>
      <c r="G30" s="40"/>
    </row>
    <row r="31" ht="17.4" customHeight="1" spans="1:7">
      <c r="A31" s="40"/>
      <c r="B31" s="40"/>
      <c r="C31" s="40"/>
      <c r="D31" s="40"/>
      <c r="E31" s="40" t="s">
        <v>33</v>
      </c>
      <c r="F31" s="40" t="s">
        <v>355</v>
      </c>
      <c r="G31" s="40"/>
    </row>
    <row r="32" ht="17.4" customHeight="1" spans="1:7">
      <c r="A32" s="40"/>
      <c r="B32" s="40"/>
      <c r="C32" s="40"/>
      <c r="D32" s="40"/>
      <c r="E32" s="40" t="s">
        <v>42</v>
      </c>
      <c r="F32" s="40" t="s">
        <v>355</v>
      </c>
      <c r="G32" s="40"/>
    </row>
    <row r="33" ht="17.4" customHeight="1" spans="1:7">
      <c r="A33" s="40"/>
      <c r="B33" s="40" t="s">
        <v>161</v>
      </c>
      <c r="C33" s="40">
        <v>2023283445</v>
      </c>
      <c r="D33" s="40" t="s">
        <v>368</v>
      </c>
      <c r="E33" s="40" t="s">
        <v>38</v>
      </c>
      <c r="F33" s="40" t="s">
        <v>355</v>
      </c>
      <c r="G33" s="40">
        <v>4</v>
      </c>
    </row>
    <row r="34" ht="17.4" customHeight="1" spans="1:7">
      <c r="A34" s="40"/>
      <c r="B34" s="40"/>
      <c r="C34" s="40"/>
      <c r="D34" s="40"/>
      <c r="E34" s="40" t="s">
        <v>42</v>
      </c>
      <c r="F34" s="40" t="s">
        <v>355</v>
      </c>
      <c r="G34" s="40"/>
    </row>
    <row r="35" ht="17.4" customHeight="1" spans="1:7">
      <c r="A35" s="40"/>
      <c r="B35" s="40" t="s">
        <v>135</v>
      </c>
      <c r="C35" s="40">
        <v>2021273133</v>
      </c>
      <c r="D35" s="40" t="s">
        <v>369</v>
      </c>
      <c r="E35" s="40" t="s">
        <v>370</v>
      </c>
      <c r="F35" s="40" t="s">
        <v>63</v>
      </c>
      <c r="G35" s="40">
        <v>6</v>
      </c>
    </row>
    <row r="36" ht="17.4" customHeight="1" spans="1:7">
      <c r="A36" s="40"/>
      <c r="B36" s="40"/>
      <c r="C36" s="40"/>
      <c r="D36" s="40"/>
      <c r="E36" s="40" t="s">
        <v>371</v>
      </c>
      <c r="F36" s="40" t="s">
        <v>63</v>
      </c>
      <c r="G36" s="40"/>
    </row>
    <row r="37" ht="17.4" customHeight="1" spans="1:7">
      <c r="A37" s="40"/>
      <c r="B37" s="40"/>
      <c r="C37" s="40"/>
      <c r="D37" s="40"/>
      <c r="E37" s="40" t="s">
        <v>372</v>
      </c>
      <c r="F37" s="40" t="s">
        <v>63</v>
      </c>
      <c r="G37" s="40"/>
    </row>
    <row r="38" ht="17.4" customHeight="1" spans="1:7">
      <c r="A38" s="40"/>
      <c r="B38" s="40"/>
      <c r="C38" s="40">
        <v>2021273113</v>
      </c>
      <c r="D38" s="40" t="s">
        <v>373</v>
      </c>
      <c r="E38" s="40" t="s">
        <v>374</v>
      </c>
      <c r="F38" s="40" t="s">
        <v>65</v>
      </c>
      <c r="G38" s="40">
        <v>5</v>
      </c>
    </row>
    <row r="39" ht="17.4" customHeight="1" spans="1:7">
      <c r="A39" s="40"/>
      <c r="B39" s="40"/>
      <c r="C39" s="40"/>
      <c r="D39" s="40"/>
      <c r="E39" s="40" t="s">
        <v>371</v>
      </c>
      <c r="F39" s="40" t="s">
        <v>57</v>
      </c>
      <c r="G39" s="40"/>
    </row>
    <row r="40" ht="17.4" customHeight="1" spans="1:7">
      <c r="A40" s="40"/>
      <c r="B40" s="40" t="s">
        <v>164</v>
      </c>
      <c r="C40" s="40">
        <v>2023284127</v>
      </c>
      <c r="D40" s="40" t="s">
        <v>375</v>
      </c>
      <c r="E40" s="40" t="s">
        <v>360</v>
      </c>
      <c r="F40" s="40" t="s">
        <v>87</v>
      </c>
      <c r="G40" s="40">
        <v>3</v>
      </c>
    </row>
    <row r="41" ht="17.4" customHeight="1" spans="1:7">
      <c r="A41" s="40"/>
      <c r="B41" s="40" t="s">
        <v>36</v>
      </c>
      <c r="C41" s="40">
        <v>2022293141</v>
      </c>
      <c r="D41" s="40" t="s">
        <v>376</v>
      </c>
      <c r="E41" s="40" t="s">
        <v>364</v>
      </c>
      <c r="F41" s="40" t="s">
        <v>87</v>
      </c>
      <c r="G41" s="40">
        <v>3</v>
      </c>
    </row>
    <row r="42" ht="17.4" customHeight="1" spans="1:7">
      <c r="A42" s="40"/>
      <c r="B42" s="36" t="s">
        <v>148</v>
      </c>
      <c r="C42" s="36">
        <v>2022283411</v>
      </c>
      <c r="D42" s="36" t="s">
        <v>377</v>
      </c>
      <c r="E42" s="36" t="s">
        <v>378</v>
      </c>
      <c r="F42" s="36" t="s">
        <v>57</v>
      </c>
      <c r="G42" s="36">
        <v>9</v>
      </c>
    </row>
    <row r="43" ht="17.4" customHeight="1" spans="1:7">
      <c r="A43" s="40"/>
      <c r="B43" s="36"/>
      <c r="C43" s="36"/>
      <c r="D43" s="36"/>
      <c r="E43" s="36" t="s">
        <v>379</v>
      </c>
      <c r="F43" s="36" t="s">
        <v>65</v>
      </c>
      <c r="G43" s="36"/>
    </row>
    <row r="44" ht="17.4" customHeight="1" spans="1:7">
      <c r="A44" s="40"/>
      <c r="B44" s="36"/>
      <c r="C44" s="36"/>
      <c r="D44" s="36"/>
      <c r="E44" s="36" t="s">
        <v>380</v>
      </c>
      <c r="F44" s="36" t="s">
        <v>57</v>
      </c>
      <c r="G44" s="36"/>
    </row>
    <row r="45" ht="17.4" customHeight="1" spans="1:7">
      <c r="A45" s="40"/>
      <c r="B45" s="36"/>
      <c r="C45" s="36"/>
      <c r="D45" s="36"/>
      <c r="E45" s="36" t="s">
        <v>381</v>
      </c>
      <c r="F45" s="36" t="s">
        <v>57</v>
      </c>
      <c r="G45" s="36"/>
    </row>
    <row r="46" ht="17.4" customHeight="1" spans="1:7">
      <c r="A46" s="40"/>
      <c r="B46" s="36"/>
      <c r="C46" s="36">
        <v>2022283405</v>
      </c>
      <c r="D46" s="36" t="s">
        <v>382</v>
      </c>
      <c r="E46" s="36" t="s">
        <v>378</v>
      </c>
      <c r="F46" s="36" t="s">
        <v>338</v>
      </c>
      <c r="G46" s="36">
        <v>5</v>
      </c>
    </row>
    <row r="47" ht="17.4" customHeight="1" spans="1:7">
      <c r="A47" s="40"/>
      <c r="B47" s="36"/>
      <c r="C47" s="36"/>
      <c r="D47" s="36"/>
      <c r="E47" s="36" t="s">
        <v>381</v>
      </c>
      <c r="F47" s="36" t="s">
        <v>361</v>
      </c>
      <c r="G47" s="36"/>
    </row>
    <row r="48" ht="17.4" customHeight="1" spans="1:7">
      <c r="A48" s="40"/>
      <c r="B48" s="36" t="s">
        <v>151</v>
      </c>
      <c r="C48" s="36">
        <v>2022283710</v>
      </c>
      <c r="D48" s="36" t="s">
        <v>383</v>
      </c>
      <c r="E48" s="36" t="s">
        <v>362</v>
      </c>
      <c r="F48" s="36" t="s">
        <v>338</v>
      </c>
      <c r="G48" s="36">
        <v>5</v>
      </c>
    </row>
    <row r="49" ht="17.4" customHeight="1" spans="1:7">
      <c r="A49" s="40"/>
      <c r="B49" s="36"/>
      <c r="C49" s="36"/>
      <c r="D49" s="36"/>
      <c r="E49" s="36" t="s">
        <v>360</v>
      </c>
      <c r="F49" s="36" t="s">
        <v>361</v>
      </c>
      <c r="G49" s="36"/>
    </row>
    <row r="50" ht="17.4" customHeight="1" spans="1:7">
      <c r="A50" s="40"/>
      <c r="B50" s="36"/>
      <c r="C50" s="36">
        <v>2022283711</v>
      </c>
      <c r="D50" s="36" t="s">
        <v>384</v>
      </c>
      <c r="E50" s="36" t="s">
        <v>362</v>
      </c>
      <c r="F50" s="36" t="s">
        <v>338</v>
      </c>
      <c r="G50" s="36">
        <v>5</v>
      </c>
    </row>
    <row r="51" ht="17.4" customHeight="1" spans="1:7">
      <c r="A51" s="40"/>
      <c r="B51" s="36"/>
      <c r="C51" s="36"/>
      <c r="D51" s="36"/>
      <c r="E51" s="36" t="s">
        <v>360</v>
      </c>
      <c r="F51" s="36" t="s">
        <v>361</v>
      </c>
      <c r="G51" s="36"/>
    </row>
    <row r="52" ht="17.4" customHeight="1" spans="1:7">
      <c r="A52" s="40"/>
      <c r="B52" s="36"/>
      <c r="C52" s="36">
        <v>2022283737</v>
      </c>
      <c r="D52" s="36" t="s">
        <v>385</v>
      </c>
      <c r="E52" s="36" t="s">
        <v>362</v>
      </c>
      <c r="F52" s="36" t="s">
        <v>63</v>
      </c>
      <c r="G52" s="36">
        <v>6</v>
      </c>
    </row>
    <row r="53" ht="17.4" customHeight="1" spans="1:7">
      <c r="A53" s="40"/>
      <c r="B53" s="36"/>
      <c r="C53" s="36"/>
      <c r="D53" s="36"/>
      <c r="E53" s="36" t="s">
        <v>386</v>
      </c>
      <c r="F53" s="36" t="s">
        <v>63</v>
      </c>
      <c r="G53" s="36"/>
    </row>
    <row r="54" ht="17.4" customHeight="1" spans="1:7">
      <c r="A54" s="40"/>
      <c r="B54" s="36"/>
      <c r="C54" s="36"/>
      <c r="D54" s="36"/>
      <c r="E54" s="36" t="s">
        <v>387</v>
      </c>
      <c r="F54" s="36" t="s">
        <v>336</v>
      </c>
      <c r="G54" s="36"/>
    </row>
    <row r="55" ht="17.4" customHeight="1" spans="1:7">
      <c r="A55" s="40"/>
      <c r="B55" s="40" t="s">
        <v>169</v>
      </c>
      <c r="C55" s="36">
        <v>2023284604</v>
      </c>
      <c r="D55" s="36" t="s">
        <v>388</v>
      </c>
      <c r="E55" s="40" t="s">
        <v>389</v>
      </c>
      <c r="F55" s="40" t="s">
        <v>57</v>
      </c>
      <c r="G55" s="40">
        <v>2</v>
      </c>
    </row>
    <row r="56" ht="17.4" customHeight="1" spans="1:7">
      <c r="A56" s="40"/>
      <c r="B56" s="40"/>
      <c r="C56" s="36">
        <v>2023284602</v>
      </c>
      <c r="D56" s="36" t="s">
        <v>390</v>
      </c>
      <c r="E56" s="40" t="s">
        <v>364</v>
      </c>
      <c r="F56" s="40" t="s">
        <v>338</v>
      </c>
      <c r="G56" s="40">
        <v>6</v>
      </c>
    </row>
    <row r="57" ht="17.4" customHeight="1" spans="1:7">
      <c r="A57" s="40"/>
      <c r="B57" s="40"/>
      <c r="C57" s="36"/>
      <c r="D57" s="36"/>
      <c r="E57" s="40" t="s">
        <v>391</v>
      </c>
      <c r="F57" s="40" t="s">
        <v>392</v>
      </c>
      <c r="G57" s="40"/>
    </row>
    <row r="58" ht="17.4" customHeight="1" spans="1:7">
      <c r="A58" s="40"/>
      <c r="B58" s="40"/>
      <c r="C58" s="36">
        <v>2023284623</v>
      </c>
      <c r="D58" s="36" t="s">
        <v>393</v>
      </c>
      <c r="E58" s="40" t="s">
        <v>379</v>
      </c>
      <c r="F58" s="40" t="s">
        <v>57</v>
      </c>
      <c r="G58" s="40">
        <v>2</v>
      </c>
    </row>
    <row r="59" ht="17.4" customHeight="1" spans="1:7">
      <c r="A59" s="40"/>
      <c r="B59" s="40" t="s">
        <v>170</v>
      </c>
      <c r="C59" s="36">
        <v>2023284708</v>
      </c>
      <c r="D59" s="61" t="s">
        <v>394</v>
      </c>
      <c r="E59" s="40" t="s">
        <v>395</v>
      </c>
      <c r="F59" s="40" t="s">
        <v>63</v>
      </c>
      <c r="G59" s="40">
        <v>12</v>
      </c>
    </row>
    <row r="60" ht="17.4" customHeight="1" spans="1:7">
      <c r="A60" s="40"/>
      <c r="B60" s="40"/>
      <c r="C60" s="36"/>
      <c r="D60" s="61"/>
      <c r="E60" s="40" t="s">
        <v>364</v>
      </c>
      <c r="F60" s="40" t="s">
        <v>63</v>
      </c>
      <c r="G60" s="40"/>
    </row>
    <row r="61" ht="17.4" customHeight="1" spans="1:7">
      <c r="A61" s="40"/>
      <c r="B61" s="40"/>
      <c r="C61" s="36"/>
      <c r="D61" s="61"/>
      <c r="E61" s="40" t="s">
        <v>55</v>
      </c>
      <c r="F61" s="40" t="s">
        <v>63</v>
      </c>
      <c r="G61" s="40"/>
    </row>
    <row r="62" ht="17.4" customHeight="1" spans="1:7">
      <c r="A62" s="40"/>
      <c r="B62" s="40"/>
      <c r="C62" s="36"/>
      <c r="D62" s="61"/>
      <c r="E62" s="40" t="s">
        <v>360</v>
      </c>
      <c r="F62" s="40" t="s">
        <v>361</v>
      </c>
      <c r="G62" s="40"/>
    </row>
    <row r="63" ht="17.4" customHeight="1" spans="1:7">
      <c r="A63" s="40"/>
      <c r="B63" s="40"/>
      <c r="C63" s="36"/>
      <c r="D63" s="61"/>
      <c r="E63" s="40" t="s">
        <v>364</v>
      </c>
      <c r="F63" s="40" t="s">
        <v>353</v>
      </c>
      <c r="G63" s="40"/>
    </row>
    <row r="64" ht="17.4" customHeight="1" spans="1:7">
      <c r="A64" s="40"/>
      <c r="B64" s="40" t="s">
        <v>168</v>
      </c>
      <c r="C64" s="36">
        <v>2023284510</v>
      </c>
      <c r="D64" s="40" t="s">
        <v>396</v>
      </c>
      <c r="E64" s="40" t="s">
        <v>55</v>
      </c>
      <c r="F64" s="40" t="s">
        <v>57</v>
      </c>
      <c r="G64" s="40">
        <v>4</v>
      </c>
    </row>
    <row r="65" ht="17.4" customHeight="1" spans="1:7">
      <c r="A65" s="40"/>
      <c r="B65" s="40"/>
      <c r="C65" s="36"/>
      <c r="D65" s="40"/>
      <c r="E65" s="40" t="s">
        <v>395</v>
      </c>
      <c r="F65" s="40" t="s">
        <v>57</v>
      </c>
      <c r="G65" s="40"/>
    </row>
    <row r="66" ht="17.4" customHeight="1" spans="1:7">
      <c r="A66" s="40"/>
      <c r="B66" s="40"/>
      <c r="C66" s="36">
        <v>2023284514</v>
      </c>
      <c r="D66" s="40" t="s">
        <v>397</v>
      </c>
      <c r="E66" s="40" t="s">
        <v>360</v>
      </c>
      <c r="F66" s="40" t="s">
        <v>87</v>
      </c>
      <c r="G66" s="40">
        <v>13</v>
      </c>
    </row>
    <row r="67" ht="17.4" customHeight="1" spans="1:7">
      <c r="A67" s="40"/>
      <c r="B67" s="40"/>
      <c r="C67" s="36"/>
      <c r="D67" s="40"/>
      <c r="E67" s="40" t="s">
        <v>364</v>
      </c>
      <c r="F67" s="40" t="s">
        <v>63</v>
      </c>
      <c r="G67" s="40"/>
    </row>
    <row r="68" ht="17.4" customHeight="1" spans="1:7">
      <c r="A68" s="40"/>
      <c r="B68" s="40"/>
      <c r="C68" s="36"/>
      <c r="D68" s="40"/>
      <c r="E68" s="40" t="s">
        <v>398</v>
      </c>
      <c r="F68" s="40" t="s">
        <v>361</v>
      </c>
      <c r="G68" s="40"/>
    </row>
    <row r="69" ht="17.4" customHeight="1" spans="1:7">
      <c r="A69" s="40"/>
      <c r="B69" s="40"/>
      <c r="C69" s="36"/>
      <c r="D69" s="40"/>
      <c r="E69" s="40" t="s">
        <v>364</v>
      </c>
      <c r="F69" s="40" t="s">
        <v>353</v>
      </c>
      <c r="G69" s="40"/>
    </row>
    <row r="70" ht="17.4" customHeight="1" spans="1:7">
      <c r="A70" s="40"/>
      <c r="B70" s="40"/>
      <c r="C70" s="36"/>
      <c r="D70" s="40"/>
      <c r="E70" s="40" t="s">
        <v>399</v>
      </c>
      <c r="F70" s="40" t="s">
        <v>355</v>
      </c>
      <c r="G70" s="40"/>
    </row>
    <row r="71" ht="17.4" customHeight="1" spans="1:7">
      <c r="A71" s="40"/>
      <c r="B71" s="40"/>
      <c r="C71" s="36">
        <v>2023284529</v>
      </c>
      <c r="D71" s="40" t="s">
        <v>400</v>
      </c>
      <c r="E71" s="40" t="s">
        <v>398</v>
      </c>
      <c r="F71" s="40" t="s">
        <v>361</v>
      </c>
      <c r="G71" s="40">
        <v>8</v>
      </c>
    </row>
    <row r="72" ht="17.4" customHeight="1" spans="1:7">
      <c r="A72" s="40"/>
      <c r="B72" s="40"/>
      <c r="C72" s="36"/>
      <c r="D72" s="40"/>
      <c r="E72" s="40" t="s">
        <v>364</v>
      </c>
      <c r="F72" s="40" t="s">
        <v>353</v>
      </c>
      <c r="G72" s="40"/>
    </row>
    <row r="73" ht="17.4" customHeight="1" spans="1:7">
      <c r="A73" s="40"/>
      <c r="B73" s="40"/>
      <c r="C73" s="36"/>
      <c r="D73" s="40"/>
      <c r="E73" s="40" t="s">
        <v>399</v>
      </c>
      <c r="F73" s="40" t="s">
        <v>355</v>
      </c>
      <c r="G73" s="40"/>
    </row>
    <row r="74" ht="17.4" customHeight="1" spans="1:7">
      <c r="A74" s="40"/>
      <c r="B74" s="40" t="s">
        <v>152</v>
      </c>
      <c r="C74" s="40">
        <v>2022284123</v>
      </c>
      <c r="D74" s="40" t="s">
        <v>401</v>
      </c>
      <c r="E74" s="40" t="s">
        <v>402</v>
      </c>
      <c r="F74" s="40" t="s">
        <v>87</v>
      </c>
      <c r="G74" s="40">
        <v>4</v>
      </c>
    </row>
    <row r="75" ht="17.4" customHeight="1" spans="1:7">
      <c r="A75" s="40"/>
      <c r="B75" s="40"/>
      <c r="C75" s="40"/>
      <c r="D75" s="40"/>
      <c r="E75" s="40" t="s">
        <v>403</v>
      </c>
      <c r="F75" s="40" t="s">
        <v>63</v>
      </c>
      <c r="G75" s="40"/>
    </row>
    <row r="76" ht="17.4" customHeight="1" spans="1:7">
      <c r="A76" s="40"/>
      <c r="B76" s="40"/>
      <c r="C76" s="40">
        <v>2022284128</v>
      </c>
      <c r="D76" s="40" t="s">
        <v>404</v>
      </c>
      <c r="E76" s="40" t="s">
        <v>405</v>
      </c>
      <c r="F76" s="40" t="s">
        <v>338</v>
      </c>
      <c r="G76" s="40">
        <v>4</v>
      </c>
    </row>
    <row r="77" ht="17.4" customHeight="1" spans="1:7">
      <c r="A77" s="40"/>
      <c r="B77" s="40"/>
      <c r="C77" s="40"/>
      <c r="D77" s="40"/>
      <c r="E77" s="40" t="s">
        <v>406</v>
      </c>
      <c r="F77" s="40" t="s">
        <v>338</v>
      </c>
      <c r="G77" s="40"/>
    </row>
    <row r="78" ht="17.4" customHeight="1" spans="1:7">
      <c r="A78" s="40"/>
      <c r="B78" s="40" t="s">
        <v>154</v>
      </c>
      <c r="C78" s="40">
        <v>2022284221</v>
      </c>
      <c r="D78" s="40" t="s">
        <v>407</v>
      </c>
      <c r="E78" s="40" t="s">
        <v>405</v>
      </c>
      <c r="F78" s="40" t="s">
        <v>338</v>
      </c>
      <c r="G78" s="40">
        <v>8</v>
      </c>
    </row>
    <row r="79" ht="17.4" customHeight="1" spans="1:7">
      <c r="A79" s="40"/>
      <c r="B79" s="40"/>
      <c r="C79" s="40"/>
      <c r="D79" s="40"/>
      <c r="E79" s="40" t="s">
        <v>406</v>
      </c>
      <c r="F79" s="40" t="s">
        <v>338</v>
      </c>
      <c r="G79" s="40"/>
    </row>
    <row r="80" ht="17.4" customHeight="1" spans="1:7">
      <c r="A80" s="40"/>
      <c r="B80" s="40"/>
      <c r="C80" s="40"/>
      <c r="D80" s="40"/>
      <c r="E80" s="40" t="s">
        <v>406</v>
      </c>
      <c r="F80" s="40" t="s">
        <v>355</v>
      </c>
      <c r="G80" s="40"/>
    </row>
    <row r="81" ht="17.4" customHeight="1" spans="1:7">
      <c r="A81" s="40"/>
      <c r="B81" s="40"/>
      <c r="C81" s="40"/>
      <c r="D81" s="40"/>
      <c r="E81" s="40" t="s">
        <v>408</v>
      </c>
      <c r="F81" s="40" t="s">
        <v>355</v>
      </c>
      <c r="G81" s="40"/>
    </row>
    <row r="82" ht="17.4" customHeight="1" spans="1:7">
      <c r="A82" s="40"/>
      <c r="B82" s="40"/>
      <c r="C82" s="40">
        <v>2022284211</v>
      </c>
      <c r="D82" s="40" t="s">
        <v>409</v>
      </c>
      <c r="E82" s="40" t="s">
        <v>405</v>
      </c>
      <c r="F82" s="40" t="s">
        <v>57</v>
      </c>
      <c r="G82" s="40">
        <v>12</v>
      </c>
    </row>
    <row r="83" ht="17.4" customHeight="1" spans="1:7">
      <c r="A83" s="40"/>
      <c r="B83" s="40"/>
      <c r="C83" s="40"/>
      <c r="D83" s="40"/>
      <c r="E83" s="40" t="s">
        <v>402</v>
      </c>
      <c r="F83" s="40" t="s">
        <v>63</v>
      </c>
      <c r="G83" s="40"/>
    </row>
    <row r="84" ht="17.4" customHeight="1" spans="1:7">
      <c r="A84" s="40"/>
      <c r="B84" s="40"/>
      <c r="C84" s="40"/>
      <c r="D84" s="40"/>
      <c r="E84" s="40" t="s">
        <v>405</v>
      </c>
      <c r="F84" s="40" t="s">
        <v>338</v>
      </c>
      <c r="G84" s="40"/>
    </row>
    <row r="85" ht="17.4" customHeight="1" spans="1:7">
      <c r="A85" s="40"/>
      <c r="B85" s="40"/>
      <c r="C85" s="40"/>
      <c r="D85" s="40"/>
      <c r="E85" s="40" t="s">
        <v>406</v>
      </c>
      <c r="F85" s="40" t="s">
        <v>338</v>
      </c>
      <c r="G85" s="40"/>
    </row>
    <row r="86" ht="17.4" customHeight="1" spans="1:7">
      <c r="A86" s="40"/>
      <c r="B86" s="40"/>
      <c r="C86" s="40"/>
      <c r="D86" s="40"/>
      <c r="E86" s="40" t="s">
        <v>406</v>
      </c>
      <c r="F86" s="40" t="s">
        <v>355</v>
      </c>
      <c r="G86" s="40"/>
    </row>
    <row r="87" ht="17.4" customHeight="1" spans="1:7">
      <c r="A87" s="40"/>
      <c r="B87" s="40"/>
      <c r="C87" s="40"/>
      <c r="D87" s="40"/>
      <c r="E87" s="40" t="s">
        <v>408</v>
      </c>
      <c r="F87" s="40" t="s">
        <v>355</v>
      </c>
      <c r="G87" s="40"/>
    </row>
    <row r="88" ht="17.4" customHeight="1" spans="1:7">
      <c r="A88" s="40"/>
      <c r="B88" s="40"/>
      <c r="C88" s="40">
        <v>2022284213</v>
      </c>
      <c r="D88" s="40" t="s">
        <v>410</v>
      </c>
      <c r="E88" s="40" t="s">
        <v>405</v>
      </c>
      <c r="F88" s="40" t="s">
        <v>57</v>
      </c>
      <c r="G88" s="40">
        <v>12</v>
      </c>
    </row>
    <row r="89" ht="17.4" customHeight="1" spans="1:7">
      <c r="A89" s="40"/>
      <c r="B89" s="40"/>
      <c r="C89" s="40"/>
      <c r="D89" s="40"/>
      <c r="E89" s="40" t="s">
        <v>402</v>
      </c>
      <c r="F89" s="40" t="s">
        <v>63</v>
      </c>
      <c r="G89" s="40"/>
    </row>
    <row r="90" ht="17.4" customHeight="1" spans="1:7">
      <c r="A90" s="40"/>
      <c r="B90" s="40"/>
      <c r="C90" s="40"/>
      <c r="D90" s="40"/>
      <c r="E90" s="40" t="s">
        <v>405</v>
      </c>
      <c r="F90" s="40" t="s">
        <v>338</v>
      </c>
      <c r="G90" s="40"/>
    </row>
    <row r="91" ht="17.4" customHeight="1" spans="1:7">
      <c r="A91" s="40"/>
      <c r="B91" s="40"/>
      <c r="C91" s="40"/>
      <c r="D91" s="40"/>
      <c r="E91" s="40" t="s">
        <v>406</v>
      </c>
      <c r="F91" s="40" t="s">
        <v>338</v>
      </c>
      <c r="G91" s="40"/>
    </row>
    <row r="92" ht="17.4" customHeight="1" spans="1:7">
      <c r="A92" s="40"/>
      <c r="B92" s="40"/>
      <c r="C92" s="40"/>
      <c r="D92" s="40"/>
      <c r="E92" s="40" t="s">
        <v>406</v>
      </c>
      <c r="F92" s="40" t="s">
        <v>355</v>
      </c>
      <c r="G92" s="40"/>
    </row>
    <row r="93" ht="17.4" customHeight="1" spans="1:7">
      <c r="A93" s="40"/>
      <c r="B93" s="40"/>
      <c r="C93" s="40"/>
      <c r="D93" s="40"/>
      <c r="E93" s="40" t="s">
        <v>408</v>
      </c>
      <c r="F93" s="40" t="s">
        <v>355</v>
      </c>
      <c r="G93" s="40"/>
    </row>
    <row r="94" ht="17.4" customHeight="1" spans="1:7">
      <c r="A94" s="40"/>
      <c r="B94" s="40"/>
      <c r="C94" s="40">
        <v>2022284207</v>
      </c>
      <c r="D94" s="40" t="s">
        <v>411</v>
      </c>
      <c r="E94" s="40" t="s">
        <v>405</v>
      </c>
      <c r="F94" s="40" t="s">
        <v>338</v>
      </c>
      <c r="G94" s="40">
        <v>8</v>
      </c>
    </row>
    <row r="95" ht="17.4" customHeight="1" spans="1:7">
      <c r="A95" s="40"/>
      <c r="B95" s="40"/>
      <c r="C95" s="40"/>
      <c r="D95" s="40"/>
      <c r="E95" s="40" t="s">
        <v>406</v>
      </c>
      <c r="F95" s="40" t="s">
        <v>338</v>
      </c>
      <c r="G95" s="40"/>
    </row>
    <row r="96" ht="17.4" customHeight="1" spans="1:7">
      <c r="A96" s="40"/>
      <c r="B96" s="40"/>
      <c r="C96" s="40"/>
      <c r="D96" s="40"/>
      <c r="E96" s="40" t="s">
        <v>406</v>
      </c>
      <c r="F96" s="40" t="s">
        <v>355</v>
      </c>
      <c r="G96" s="40"/>
    </row>
    <row r="97" ht="17.4" customHeight="1" spans="1:7">
      <c r="A97" s="40"/>
      <c r="B97" s="40"/>
      <c r="C97" s="40"/>
      <c r="D97" s="40"/>
      <c r="E97" s="40" t="s">
        <v>408</v>
      </c>
      <c r="F97" s="40" t="s">
        <v>355</v>
      </c>
      <c r="G97" s="40"/>
    </row>
    <row r="98" ht="17.4" customHeight="1" spans="1:7">
      <c r="A98" s="40"/>
      <c r="B98" s="40"/>
      <c r="C98" s="40">
        <v>2022284215</v>
      </c>
      <c r="D98" s="40" t="s">
        <v>412</v>
      </c>
      <c r="E98" s="40" t="s">
        <v>405</v>
      </c>
      <c r="F98" s="40" t="s">
        <v>338</v>
      </c>
      <c r="G98" s="40">
        <v>8</v>
      </c>
    </row>
    <row r="99" ht="17.4" customHeight="1" spans="1:7">
      <c r="A99" s="40"/>
      <c r="B99" s="40"/>
      <c r="C99" s="40"/>
      <c r="D99" s="40"/>
      <c r="E99" s="40" t="s">
        <v>406</v>
      </c>
      <c r="F99" s="40" t="s">
        <v>338</v>
      </c>
      <c r="G99" s="40"/>
    </row>
    <row r="100" ht="17.4" customHeight="1" spans="1:7">
      <c r="A100" s="40"/>
      <c r="B100" s="40"/>
      <c r="C100" s="40"/>
      <c r="D100" s="40"/>
      <c r="E100" s="40" t="s">
        <v>406</v>
      </c>
      <c r="F100" s="40" t="s">
        <v>355</v>
      </c>
      <c r="G100" s="40"/>
    </row>
    <row r="101" ht="17.4" customHeight="1" spans="1:7">
      <c r="A101" s="40"/>
      <c r="B101" s="40"/>
      <c r="C101" s="40"/>
      <c r="D101" s="40"/>
      <c r="E101" s="40" t="s">
        <v>408</v>
      </c>
      <c r="F101" s="40" t="s">
        <v>355</v>
      </c>
      <c r="G101" s="40"/>
    </row>
    <row r="102" ht="17.4" customHeight="1" spans="1:7">
      <c r="A102" s="40"/>
      <c r="B102" s="40"/>
      <c r="C102" s="40">
        <v>2022284212</v>
      </c>
      <c r="D102" s="40" t="s">
        <v>413</v>
      </c>
      <c r="E102" s="40" t="s">
        <v>405</v>
      </c>
      <c r="F102" s="40" t="s">
        <v>338</v>
      </c>
      <c r="G102" s="40">
        <v>8</v>
      </c>
    </row>
    <row r="103" ht="17.4" customHeight="1" spans="1:7">
      <c r="A103" s="40"/>
      <c r="B103" s="40"/>
      <c r="C103" s="40"/>
      <c r="D103" s="40"/>
      <c r="E103" s="40" t="s">
        <v>406</v>
      </c>
      <c r="F103" s="40" t="s">
        <v>338</v>
      </c>
      <c r="G103" s="40"/>
    </row>
    <row r="104" ht="17.4" customHeight="1" spans="1:7">
      <c r="A104" s="40"/>
      <c r="B104" s="40"/>
      <c r="C104" s="40"/>
      <c r="D104" s="40"/>
      <c r="E104" s="40" t="s">
        <v>406</v>
      </c>
      <c r="F104" s="40" t="s">
        <v>355</v>
      </c>
      <c r="G104" s="40"/>
    </row>
    <row r="105" ht="17.4" customHeight="1" spans="1:7">
      <c r="A105" s="40"/>
      <c r="B105" s="40"/>
      <c r="C105" s="40"/>
      <c r="D105" s="40"/>
      <c r="E105" s="40" t="s">
        <v>408</v>
      </c>
      <c r="F105" s="40" t="s">
        <v>355</v>
      </c>
      <c r="G105" s="40"/>
    </row>
    <row r="106" ht="17.4" customHeight="1" spans="1:7">
      <c r="A106" s="40"/>
      <c r="B106" s="36" t="s">
        <v>160</v>
      </c>
      <c r="C106" s="36">
        <v>2023283124</v>
      </c>
      <c r="D106" s="36" t="s">
        <v>414</v>
      </c>
      <c r="E106" s="36" t="s">
        <v>42</v>
      </c>
      <c r="F106" s="36" t="s">
        <v>336</v>
      </c>
      <c r="G106" s="36">
        <v>2</v>
      </c>
    </row>
    <row r="107" ht="17.4" customHeight="1" spans="1:7">
      <c r="A107" s="40"/>
      <c r="B107" s="36"/>
      <c r="C107" s="36">
        <v>2023283112</v>
      </c>
      <c r="D107" s="36" t="s">
        <v>415</v>
      </c>
      <c r="E107" s="36" t="s">
        <v>364</v>
      </c>
      <c r="F107" s="36" t="s">
        <v>338</v>
      </c>
      <c r="G107" s="36">
        <v>10</v>
      </c>
    </row>
    <row r="108" ht="17.4" customHeight="1" spans="1:7">
      <c r="A108" s="40"/>
      <c r="B108" s="36"/>
      <c r="C108" s="36"/>
      <c r="D108" s="36"/>
      <c r="E108" s="36" t="s">
        <v>366</v>
      </c>
      <c r="F108" s="36" t="s">
        <v>355</v>
      </c>
      <c r="G108" s="36"/>
    </row>
    <row r="109" ht="17.4" customHeight="1" spans="1:7">
      <c r="A109" s="40"/>
      <c r="B109" s="36"/>
      <c r="C109" s="36"/>
      <c r="D109" s="36"/>
      <c r="E109" s="36" t="s">
        <v>416</v>
      </c>
      <c r="F109" s="36" t="s">
        <v>355</v>
      </c>
      <c r="G109" s="36"/>
    </row>
    <row r="110" ht="17.4" customHeight="1" spans="1:7">
      <c r="A110" s="40"/>
      <c r="B110" s="36"/>
      <c r="C110" s="36"/>
      <c r="D110" s="36"/>
      <c r="E110" s="36" t="s">
        <v>42</v>
      </c>
      <c r="F110" s="36" t="s">
        <v>355</v>
      </c>
      <c r="G110" s="36"/>
    </row>
    <row r="111" ht="17.4" customHeight="1" spans="1:7">
      <c r="A111" s="40"/>
      <c r="B111" s="36"/>
      <c r="C111" s="36"/>
      <c r="D111" s="36"/>
      <c r="E111" s="36" t="s">
        <v>417</v>
      </c>
      <c r="F111" s="36" t="s">
        <v>355</v>
      </c>
      <c r="G111" s="36"/>
    </row>
    <row r="112" ht="17.4" customHeight="1" spans="1:7">
      <c r="A112" s="40"/>
      <c r="B112" s="36"/>
      <c r="C112" s="36">
        <v>2023283106</v>
      </c>
      <c r="D112" s="36" t="s">
        <v>418</v>
      </c>
      <c r="E112" s="36" t="s">
        <v>417</v>
      </c>
      <c r="F112" s="36" t="s">
        <v>355</v>
      </c>
      <c r="G112" s="36">
        <v>2</v>
      </c>
    </row>
    <row r="113" ht="17.4" customHeight="1" spans="1:7">
      <c r="A113" s="40"/>
      <c r="B113" s="36" t="s">
        <v>158</v>
      </c>
      <c r="C113" s="36">
        <v>2023273124</v>
      </c>
      <c r="D113" s="36" t="s">
        <v>419</v>
      </c>
      <c r="E113" s="36" t="s">
        <v>42</v>
      </c>
      <c r="F113" s="36" t="s">
        <v>353</v>
      </c>
      <c r="G113" s="36">
        <v>5</v>
      </c>
    </row>
    <row r="114" ht="17.4" customHeight="1" spans="1:7">
      <c r="A114" s="40"/>
      <c r="B114" s="36"/>
      <c r="C114" s="36"/>
      <c r="D114" s="36"/>
      <c r="E114" s="36" t="s">
        <v>367</v>
      </c>
      <c r="F114" s="36" t="s">
        <v>355</v>
      </c>
      <c r="G114" s="36"/>
    </row>
    <row r="115" ht="17.4" customHeight="1" spans="1:7">
      <c r="A115" s="40" t="s">
        <v>171</v>
      </c>
      <c r="B115" s="40" t="s">
        <v>75</v>
      </c>
      <c r="C115" s="40">
        <v>2023303233</v>
      </c>
      <c r="D115" s="40" t="s">
        <v>420</v>
      </c>
      <c r="E115" s="40" t="s">
        <v>360</v>
      </c>
      <c r="F115" s="40">
        <v>3</v>
      </c>
      <c r="G115" s="40">
        <v>25</v>
      </c>
    </row>
    <row r="116" ht="17.4" customHeight="1" spans="1:7">
      <c r="A116" s="40"/>
      <c r="B116" s="40"/>
      <c r="C116" s="40"/>
      <c r="D116" s="40"/>
      <c r="E116" s="40" t="s">
        <v>38</v>
      </c>
      <c r="F116" s="40">
        <v>2</v>
      </c>
      <c r="G116" s="40"/>
    </row>
    <row r="117" ht="17.4" customHeight="1" spans="1:7">
      <c r="A117" s="40"/>
      <c r="B117" s="40"/>
      <c r="C117" s="40"/>
      <c r="D117" s="40"/>
      <c r="E117" s="40" t="s">
        <v>421</v>
      </c>
      <c r="F117" s="40">
        <v>3</v>
      </c>
      <c r="G117" s="40"/>
    </row>
    <row r="118" ht="17.4" customHeight="1" spans="1:7">
      <c r="A118" s="40"/>
      <c r="B118" s="40"/>
      <c r="C118" s="40"/>
      <c r="D118" s="40"/>
      <c r="E118" s="40" t="s">
        <v>76</v>
      </c>
      <c r="F118" s="40">
        <v>2</v>
      </c>
      <c r="G118" s="40"/>
    </row>
    <row r="119" ht="17.4" customHeight="1" spans="1:7">
      <c r="A119" s="40"/>
      <c r="B119" s="40"/>
      <c r="C119" s="40"/>
      <c r="D119" s="40"/>
      <c r="E119" s="40" t="s">
        <v>422</v>
      </c>
      <c r="F119" s="40">
        <v>2</v>
      </c>
      <c r="G119" s="40"/>
    </row>
    <row r="120" ht="17.4" customHeight="1" spans="1:7">
      <c r="A120" s="40"/>
      <c r="B120" s="40"/>
      <c r="C120" s="40"/>
      <c r="D120" s="40"/>
      <c r="E120" s="40" t="s">
        <v>423</v>
      </c>
      <c r="F120" s="40">
        <v>3</v>
      </c>
      <c r="G120" s="40"/>
    </row>
    <row r="121" ht="17.4" customHeight="1" spans="1:7">
      <c r="A121" s="40"/>
      <c r="B121" s="40"/>
      <c r="C121" s="40"/>
      <c r="D121" s="40"/>
      <c r="E121" s="40" t="s">
        <v>424</v>
      </c>
      <c r="F121" s="40">
        <v>2</v>
      </c>
      <c r="G121" s="40"/>
    </row>
    <row r="122" ht="17.4" customHeight="1" spans="1:7">
      <c r="A122" s="40"/>
      <c r="B122" s="40"/>
      <c r="C122" s="40"/>
      <c r="D122" s="40"/>
      <c r="E122" s="40" t="s">
        <v>425</v>
      </c>
      <c r="F122" s="40">
        <v>2</v>
      </c>
      <c r="G122" s="40"/>
    </row>
    <row r="123" ht="17.4" customHeight="1" spans="1:7">
      <c r="A123" s="40"/>
      <c r="B123" s="40"/>
      <c r="C123" s="40"/>
      <c r="D123" s="40"/>
      <c r="E123" s="40" t="s">
        <v>421</v>
      </c>
      <c r="F123" s="40">
        <v>3</v>
      </c>
      <c r="G123" s="40"/>
    </row>
    <row r="124" ht="17.4" customHeight="1" spans="1:7">
      <c r="A124" s="40"/>
      <c r="B124" s="40"/>
      <c r="C124" s="40"/>
      <c r="D124" s="40"/>
      <c r="E124" s="40" t="s">
        <v>426</v>
      </c>
      <c r="F124" s="40">
        <v>3</v>
      </c>
      <c r="G124" s="40"/>
    </row>
    <row r="125" ht="17.4" customHeight="1" spans="1:7">
      <c r="A125" s="40"/>
      <c r="B125" s="40"/>
      <c r="C125" s="40">
        <v>2023303202</v>
      </c>
      <c r="D125" s="40" t="s">
        <v>427</v>
      </c>
      <c r="E125" s="40" t="s">
        <v>423</v>
      </c>
      <c r="F125" s="40">
        <v>3</v>
      </c>
      <c r="G125" s="40">
        <v>10</v>
      </c>
    </row>
    <row r="126" ht="17.4" customHeight="1" spans="1:7">
      <c r="A126" s="40"/>
      <c r="B126" s="40"/>
      <c r="C126" s="40"/>
      <c r="D126" s="40"/>
      <c r="E126" s="40" t="s">
        <v>424</v>
      </c>
      <c r="F126" s="40">
        <v>2</v>
      </c>
      <c r="G126" s="40"/>
    </row>
    <row r="127" ht="17.4" customHeight="1" spans="1:7">
      <c r="A127" s="40"/>
      <c r="B127" s="40"/>
      <c r="C127" s="40"/>
      <c r="D127" s="40"/>
      <c r="E127" s="40" t="s">
        <v>425</v>
      </c>
      <c r="F127" s="40">
        <v>2</v>
      </c>
      <c r="G127" s="40"/>
    </row>
    <row r="128" ht="17.4" customHeight="1" spans="1:7">
      <c r="A128" s="40"/>
      <c r="B128" s="40"/>
      <c r="C128" s="40"/>
      <c r="D128" s="40"/>
      <c r="E128" s="40" t="s">
        <v>421</v>
      </c>
      <c r="F128" s="40">
        <v>3</v>
      </c>
      <c r="G128" s="40"/>
    </row>
    <row r="129" ht="17.4" customHeight="1" spans="1:7">
      <c r="A129" s="40"/>
      <c r="B129" s="40"/>
      <c r="C129" s="40">
        <v>2023303243</v>
      </c>
      <c r="D129" s="40" t="s">
        <v>428</v>
      </c>
      <c r="E129" s="40" t="s">
        <v>38</v>
      </c>
      <c r="F129" s="40">
        <v>2</v>
      </c>
      <c r="G129" s="40">
        <v>5</v>
      </c>
    </row>
    <row r="130" ht="17.4" customHeight="1" spans="1:7">
      <c r="A130" s="40"/>
      <c r="B130" s="40"/>
      <c r="C130" s="40"/>
      <c r="D130" s="40"/>
      <c r="E130" s="40" t="s">
        <v>421</v>
      </c>
      <c r="F130" s="40">
        <v>3</v>
      </c>
      <c r="G130" s="40"/>
    </row>
    <row r="131" ht="17.4" customHeight="1" spans="1:7">
      <c r="A131" s="40"/>
      <c r="B131" s="40" t="s">
        <v>213</v>
      </c>
      <c r="C131" s="40">
        <v>2023233110</v>
      </c>
      <c r="D131" s="40" t="s">
        <v>429</v>
      </c>
      <c r="E131" s="40" t="s">
        <v>430</v>
      </c>
      <c r="F131" s="40">
        <v>2</v>
      </c>
      <c r="G131" s="40">
        <v>2</v>
      </c>
    </row>
    <row r="132" ht="17.4" customHeight="1" spans="1:7">
      <c r="A132" s="40"/>
      <c r="B132" s="40" t="s">
        <v>214</v>
      </c>
      <c r="C132" s="40">
        <v>2023233220</v>
      </c>
      <c r="D132" s="40" t="s">
        <v>431</v>
      </c>
      <c r="E132" s="40" t="s">
        <v>430</v>
      </c>
      <c r="F132" s="40">
        <v>2</v>
      </c>
      <c r="G132" s="40">
        <v>4</v>
      </c>
    </row>
    <row r="133" ht="17.4" customHeight="1" spans="1:7">
      <c r="A133" s="40"/>
      <c r="B133" s="40"/>
      <c r="C133" s="40"/>
      <c r="D133" s="40"/>
      <c r="E133" s="40" t="s">
        <v>432</v>
      </c>
      <c r="F133" s="40">
        <v>2</v>
      </c>
      <c r="G133" s="40"/>
    </row>
    <row r="134" ht="17.4" customHeight="1" spans="1:7">
      <c r="A134" s="40"/>
      <c r="B134" s="40"/>
      <c r="C134" s="40">
        <v>2023233231</v>
      </c>
      <c r="D134" s="40" t="s">
        <v>433</v>
      </c>
      <c r="E134" s="40" t="s">
        <v>430</v>
      </c>
      <c r="F134" s="40">
        <v>2</v>
      </c>
      <c r="G134" s="40">
        <v>4</v>
      </c>
    </row>
    <row r="135" ht="17.4" customHeight="1" spans="1:7">
      <c r="A135" s="40"/>
      <c r="B135" s="40"/>
      <c r="C135" s="40"/>
      <c r="D135" s="40"/>
      <c r="E135" s="40" t="s">
        <v>432</v>
      </c>
      <c r="F135" s="40">
        <v>2</v>
      </c>
      <c r="G135" s="40"/>
    </row>
    <row r="136" ht="17.4" customHeight="1" spans="1:7">
      <c r="A136" s="40"/>
      <c r="B136" s="40"/>
      <c r="C136" s="40">
        <v>2023233228</v>
      </c>
      <c r="D136" s="40" t="s">
        <v>434</v>
      </c>
      <c r="E136" s="40" t="s">
        <v>430</v>
      </c>
      <c r="F136" s="40">
        <v>2</v>
      </c>
      <c r="G136" s="40">
        <v>2</v>
      </c>
    </row>
    <row r="137" ht="17.4" customHeight="1" spans="1:7">
      <c r="A137" s="40"/>
      <c r="B137" s="40"/>
      <c r="C137" s="40">
        <v>2023233232</v>
      </c>
      <c r="D137" s="40" t="s">
        <v>67</v>
      </c>
      <c r="E137" s="40" t="s">
        <v>430</v>
      </c>
      <c r="F137" s="40">
        <v>2</v>
      </c>
      <c r="G137" s="40">
        <v>2</v>
      </c>
    </row>
    <row r="138" ht="17.4" customHeight="1" spans="1:7">
      <c r="A138" s="40"/>
      <c r="B138" s="40" t="s">
        <v>217</v>
      </c>
      <c r="C138" s="40">
        <v>2023293315</v>
      </c>
      <c r="D138" s="40" t="s">
        <v>435</v>
      </c>
      <c r="E138" s="40" t="s">
        <v>436</v>
      </c>
      <c r="F138" s="40">
        <v>2</v>
      </c>
      <c r="G138" s="40">
        <v>2</v>
      </c>
    </row>
    <row r="139" ht="17.4" customHeight="1" spans="1:7">
      <c r="A139" s="40"/>
      <c r="B139" s="40"/>
      <c r="C139" s="40">
        <v>2023293304</v>
      </c>
      <c r="D139" s="40" t="s">
        <v>437</v>
      </c>
      <c r="E139" s="40" t="s">
        <v>422</v>
      </c>
      <c r="F139" s="40">
        <v>2</v>
      </c>
      <c r="G139" s="40">
        <v>6</v>
      </c>
    </row>
    <row r="140" ht="17.4" customHeight="1" spans="1:7">
      <c r="A140" s="40"/>
      <c r="B140" s="40"/>
      <c r="C140" s="40"/>
      <c r="D140" s="40"/>
      <c r="E140" s="40" t="s">
        <v>438</v>
      </c>
      <c r="F140" s="40">
        <v>2</v>
      </c>
      <c r="G140" s="40"/>
    </row>
    <row r="141" ht="17.4" customHeight="1" spans="1:7">
      <c r="A141" s="40"/>
      <c r="B141" s="40"/>
      <c r="C141" s="40"/>
      <c r="D141" s="40"/>
      <c r="E141" s="40" t="s">
        <v>439</v>
      </c>
      <c r="F141" s="40">
        <v>2</v>
      </c>
      <c r="G141" s="40"/>
    </row>
    <row r="142" ht="17.4" customHeight="1" spans="1:7">
      <c r="A142" s="40"/>
      <c r="B142" s="40" t="s">
        <v>211</v>
      </c>
      <c r="C142" s="40">
        <v>2022303229</v>
      </c>
      <c r="D142" s="40" t="s">
        <v>440</v>
      </c>
      <c r="E142" s="40" t="s">
        <v>441</v>
      </c>
      <c r="F142" s="40">
        <v>3</v>
      </c>
      <c r="G142" s="40">
        <v>7</v>
      </c>
    </row>
    <row r="143" ht="17.4" customHeight="1" spans="1:7">
      <c r="A143" s="40"/>
      <c r="B143" s="40"/>
      <c r="C143" s="40"/>
      <c r="D143" s="40"/>
      <c r="E143" s="40" t="s">
        <v>442</v>
      </c>
      <c r="F143" s="40">
        <v>2</v>
      </c>
      <c r="G143" s="40"/>
    </row>
    <row r="144" ht="17.4" customHeight="1" spans="1:7">
      <c r="A144" s="40"/>
      <c r="B144" s="40"/>
      <c r="C144" s="40"/>
      <c r="D144" s="40"/>
      <c r="E144" s="40" t="s">
        <v>443</v>
      </c>
      <c r="F144" s="40">
        <v>2</v>
      </c>
      <c r="G144" s="40"/>
    </row>
    <row r="145" ht="17.4" customHeight="1" spans="1:7">
      <c r="A145" s="40"/>
      <c r="B145" s="40"/>
      <c r="C145" s="40">
        <v>2022303225</v>
      </c>
      <c r="D145" s="40" t="s">
        <v>444</v>
      </c>
      <c r="E145" s="40" t="s">
        <v>442</v>
      </c>
      <c r="F145" s="40">
        <v>2</v>
      </c>
      <c r="G145" s="40">
        <v>2</v>
      </c>
    </row>
    <row r="146" ht="17.4" customHeight="1" spans="1:7">
      <c r="A146" s="40"/>
      <c r="B146" s="40"/>
      <c r="C146" s="40">
        <v>2022303224</v>
      </c>
      <c r="D146" s="40" t="s">
        <v>445</v>
      </c>
      <c r="E146" s="40" t="s">
        <v>443</v>
      </c>
      <c r="F146" s="40">
        <v>2</v>
      </c>
      <c r="G146" s="40">
        <v>2</v>
      </c>
    </row>
    <row r="147" ht="17.4" customHeight="1" spans="1:7">
      <c r="A147" s="40"/>
      <c r="B147" s="40" t="s">
        <v>206</v>
      </c>
      <c r="C147" s="40">
        <v>2022293135</v>
      </c>
      <c r="D147" s="40" t="s">
        <v>446</v>
      </c>
      <c r="E147" s="40" t="s">
        <v>447</v>
      </c>
      <c r="F147" s="40">
        <v>2</v>
      </c>
      <c r="G147" s="40">
        <v>2</v>
      </c>
    </row>
    <row r="148" ht="17.4" customHeight="1" spans="1:7">
      <c r="A148" s="40"/>
      <c r="B148" s="40" t="s">
        <v>68</v>
      </c>
      <c r="C148" s="40">
        <v>2022293240</v>
      </c>
      <c r="D148" s="40" t="s">
        <v>448</v>
      </c>
      <c r="E148" s="40" t="s">
        <v>69</v>
      </c>
      <c r="F148" s="40">
        <v>3</v>
      </c>
      <c r="G148" s="40">
        <v>3</v>
      </c>
    </row>
    <row r="149" ht="17.4" customHeight="1" spans="1:7">
      <c r="A149" s="40"/>
      <c r="B149" s="40" t="s">
        <v>209</v>
      </c>
      <c r="C149" s="40">
        <v>2022294123</v>
      </c>
      <c r="D149" s="40" t="s">
        <v>449</v>
      </c>
      <c r="E149" s="40" t="s">
        <v>450</v>
      </c>
      <c r="F149" s="40">
        <v>2</v>
      </c>
      <c r="G149" s="40">
        <v>13</v>
      </c>
    </row>
    <row r="150" ht="17.4" customHeight="1" spans="1:7">
      <c r="A150" s="40"/>
      <c r="B150" s="40"/>
      <c r="C150" s="40"/>
      <c r="D150" s="40"/>
      <c r="E150" s="40" t="s">
        <v>451</v>
      </c>
      <c r="F150" s="40">
        <v>2</v>
      </c>
      <c r="G150" s="40"/>
    </row>
    <row r="151" ht="17.4" customHeight="1" spans="1:7">
      <c r="A151" s="40"/>
      <c r="B151" s="40"/>
      <c r="C151" s="40"/>
      <c r="D151" s="40"/>
      <c r="E151" s="40" t="s">
        <v>452</v>
      </c>
      <c r="F151" s="40">
        <v>2</v>
      </c>
      <c r="G151" s="40"/>
    </row>
    <row r="152" ht="17.4" customHeight="1" spans="1:7">
      <c r="A152" s="40"/>
      <c r="B152" s="40"/>
      <c r="C152" s="40"/>
      <c r="D152" s="40"/>
      <c r="E152" s="40" t="s">
        <v>453</v>
      </c>
      <c r="F152" s="40">
        <v>3</v>
      </c>
      <c r="G152" s="40"/>
    </row>
    <row r="153" ht="17.4" customHeight="1" spans="1:7">
      <c r="A153" s="40"/>
      <c r="B153" s="40"/>
      <c r="C153" s="40"/>
      <c r="D153" s="40"/>
      <c r="E153" s="40" t="s">
        <v>454</v>
      </c>
      <c r="F153" s="40">
        <v>2</v>
      </c>
      <c r="G153" s="40"/>
    </row>
    <row r="154" ht="17.4" customHeight="1" spans="1:7">
      <c r="A154" s="40"/>
      <c r="B154" s="40"/>
      <c r="C154" s="40"/>
      <c r="D154" s="40"/>
      <c r="E154" s="40" t="s">
        <v>451</v>
      </c>
      <c r="F154" s="40">
        <v>2</v>
      </c>
      <c r="G154" s="40"/>
    </row>
    <row r="155" ht="17.4" customHeight="1" spans="1:7">
      <c r="A155" s="40"/>
      <c r="B155" s="40"/>
      <c r="C155" s="40">
        <v>2022294125</v>
      </c>
      <c r="D155" s="40" t="s">
        <v>455</v>
      </c>
      <c r="E155" s="40" t="s">
        <v>450</v>
      </c>
      <c r="F155" s="40">
        <v>2</v>
      </c>
      <c r="G155" s="40">
        <v>13</v>
      </c>
    </row>
    <row r="156" ht="17.4" customHeight="1" spans="1:7">
      <c r="A156" s="40"/>
      <c r="B156" s="40"/>
      <c r="C156" s="40"/>
      <c r="D156" s="40"/>
      <c r="E156" s="40" t="s">
        <v>451</v>
      </c>
      <c r="F156" s="40">
        <v>2</v>
      </c>
      <c r="G156" s="40"/>
    </row>
    <row r="157" ht="17.4" customHeight="1" spans="1:7">
      <c r="A157" s="40"/>
      <c r="B157" s="40"/>
      <c r="C157" s="40"/>
      <c r="D157" s="40"/>
      <c r="E157" s="40" t="s">
        <v>452</v>
      </c>
      <c r="F157" s="40">
        <v>2</v>
      </c>
      <c r="G157" s="40"/>
    </row>
    <row r="158" ht="17.4" customHeight="1" spans="1:7">
      <c r="A158" s="40"/>
      <c r="B158" s="40"/>
      <c r="C158" s="40"/>
      <c r="D158" s="40"/>
      <c r="E158" s="40" t="s">
        <v>453</v>
      </c>
      <c r="F158" s="40">
        <v>3</v>
      </c>
      <c r="G158" s="40"/>
    </row>
    <row r="159" ht="17.4" customHeight="1" spans="1:7">
      <c r="A159" s="40"/>
      <c r="B159" s="40"/>
      <c r="C159" s="40"/>
      <c r="D159" s="40"/>
      <c r="E159" s="40" t="s">
        <v>454</v>
      </c>
      <c r="F159" s="40">
        <v>2</v>
      </c>
      <c r="G159" s="40"/>
    </row>
    <row r="160" ht="17.4" customHeight="1" spans="1:7">
      <c r="A160" s="40"/>
      <c r="B160" s="40"/>
      <c r="C160" s="40"/>
      <c r="D160" s="40"/>
      <c r="E160" s="40" t="s">
        <v>451</v>
      </c>
      <c r="F160" s="40">
        <v>2</v>
      </c>
      <c r="G160" s="40"/>
    </row>
    <row r="161" ht="17.4" customHeight="1" spans="1:7">
      <c r="A161" s="40"/>
      <c r="B161" s="40"/>
      <c r="C161" s="40">
        <v>2022294136</v>
      </c>
      <c r="D161" s="40" t="s">
        <v>456</v>
      </c>
      <c r="E161" s="40" t="s">
        <v>450</v>
      </c>
      <c r="F161" s="40">
        <v>2</v>
      </c>
      <c r="G161" s="40">
        <v>13</v>
      </c>
    </row>
    <row r="162" ht="17.4" customHeight="1" spans="1:7">
      <c r="A162" s="40"/>
      <c r="B162" s="40"/>
      <c r="C162" s="40"/>
      <c r="D162" s="40"/>
      <c r="E162" s="40" t="s">
        <v>451</v>
      </c>
      <c r="F162" s="40">
        <v>2</v>
      </c>
      <c r="G162" s="40"/>
    </row>
    <row r="163" ht="17.4" customHeight="1" spans="1:7">
      <c r="A163" s="40"/>
      <c r="B163" s="40"/>
      <c r="C163" s="40"/>
      <c r="D163" s="40"/>
      <c r="E163" s="40" t="s">
        <v>452</v>
      </c>
      <c r="F163" s="40">
        <v>2</v>
      </c>
      <c r="G163" s="40"/>
    </row>
    <row r="164" ht="17.4" customHeight="1" spans="1:7">
      <c r="A164" s="40"/>
      <c r="B164" s="40"/>
      <c r="C164" s="40"/>
      <c r="D164" s="40"/>
      <c r="E164" s="40" t="s">
        <v>453</v>
      </c>
      <c r="F164" s="40">
        <v>3</v>
      </c>
      <c r="G164" s="40"/>
    </row>
    <row r="165" ht="17.4" customHeight="1" spans="1:7">
      <c r="A165" s="40"/>
      <c r="B165" s="40"/>
      <c r="C165" s="40"/>
      <c r="D165" s="40"/>
      <c r="E165" s="40" t="s">
        <v>454</v>
      </c>
      <c r="F165" s="40">
        <v>2</v>
      </c>
      <c r="G165" s="40"/>
    </row>
    <row r="166" ht="17.4" customHeight="1" spans="1:7">
      <c r="A166" s="40"/>
      <c r="B166" s="40"/>
      <c r="C166" s="40"/>
      <c r="D166" s="40"/>
      <c r="E166" s="40" t="s">
        <v>451</v>
      </c>
      <c r="F166" s="40">
        <v>2</v>
      </c>
      <c r="G166" s="40"/>
    </row>
    <row r="167" ht="17.4" customHeight="1" spans="1:7">
      <c r="A167" s="40"/>
      <c r="B167" s="40"/>
      <c r="C167" s="40">
        <v>2022294139</v>
      </c>
      <c r="D167" s="40" t="s">
        <v>457</v>
      </c>
      <c r="E167" s="40" t="s">
        <v>450</v>
      </c>
      <c r="F167" s="40">
        <v>2</v>
      </c>
      <c r="G167" s="40">
        <v>13</v>
      </c>
    </row>
    <row r="168" ht="17.4" customHeight="1" spans="1:7">
      <c r="A168" s="40"/>
      <c r="B168" s="40"/>
      <c r="C168" s="40"/>
      <c r="D168" s="40"/>
      <c r="E168" s="40" t="s">
        <v>451</v>
      </c>
      <c r="F168" s="40">
        <v>2</v>
      </c>
      <c r="G168" s="40"/>
    </row>
    <row r="169" ht="17.4" customHeight="1" spans="1:7">
      <c r="A169" s="40"/>
      <c r="B169" s="40"/>
      <c r="C169" s="40"/>
      <c r="D169" s="40"/>
      <c r="E169" s="40" t="s">
        <v>452</v>
      </c>
      <c r="F169" s="40">
        <v>2</v>
      </c>
      <c r="G169" s="40"/>
    </row>
    <row r="170" ht="17.4" customHeight="1" spans="1:7">
      <c r="A170" s="40"/>
      <c r="B170" s="40"/>
      <c r="C170" s="40"/>
      <c r="D170" s="40"/>
      <c r="E170" s="40" t="s">
        <v>453</v>
      </c>
      <c r="F170" s="40">
        <v>3</v>
      </c>
      <c r="G170" s="40"/>
    </row>
    <row r="171" ht="17.4" customHeight="1" spans="1:7">
      <c r="A171" s="40"/>
      <c r="B171" s="40"/>
      <c r="C171" s="40"/>
      <c r="D171" s="40"/>
      <c r="E171" s="40" t="s">
        <v>454</v>
      </c>
      <c r="F171" s="40">
        <v>2</v>
      </c>
      <c r="G171" s="40"/>
    </row>
    <row r="172" ht="17.4" customHeight="1" spans="1:7">
      <c r="A172" s="40"/>
      <c r="B172" s="40"/>
      <c r="C172" s="40"/>
      <c r="D172" s="40"/>
      <c r="E172" s="40" t="s">
        <v>451</v>
      </c>
      <c r="F172" s="40">
        <v>2</v>
      </c>
      <c r="G172" s="40"/>
    </row>
    <row r="173" ht="17.4" customHeight="1" spans="1:7">
      <c r="A173" s="40"/>
      <c r="B173" s="40"/>
      <c r="C173" s="40">
        <v>2022294140</v>
      </c>
      <c r="D173" s="40" t="s">
        <v>458</v>
      </c>
      <c r="E173" s="40" t="s">
        <v>450</v>
      </c>
      <c r="F173" s="40">
        <v>2</v>
      </c>
      <c r="G173" s="40">
        <v>13</v>
      </c>
    </row>
    <row r="174" ht="17.4" customHeight="1" spans="1:7">
      <c r="A174" s="40"/>
      <c r="B174" s="40"/>
      <c r="C174" s="40"/>
      <c r="D174" s="40"/>
      <c r="E174" s="40" t="s">
        <v>451</v>
      </c>
      <c r="F174" s="40">
        <v>2</v>
      </c>
      <c r="G174" s="40"/>
    </row>
    <row r="175" ht="17.4" customHeight="1" spans="1:7">
      <c r="A175" s="40"/>
      <c r="B175" s="40"/>
      <c r="C175" s="40"/>
      <c r="D175" s="40"/>
      <c r="E175" s="40" t="s">
        <v>452</v>
      </c>
      <c r="F175" s="40">
        <v>2</v>
      </c>
      <c r="G175" s="40"/>
    </row>
    <row r="176" ht="17.4" customHeight="1" spans="1:7">
      <c r="A176" s="40"/>
      <c r="B176" s="40"/>
      <c r="C176" s="40"/>
      <c r="D176" s="40"/>
      <c r="E176" s="40" t="s">
        <v>453</v>
      </c>
      <c r="F176" s="40">
        <v>3</v>
      </c>
      <c r="G176" s="40"/>
    </row>
    <row r="177" ht="17.4" customHeight="1" spans="1:7">
      <c r="A177" s="40"/>
      <c r="B177" s="40"/>
      <c r="C177" s="40"/>
      <c r="D177" s="40"/>
      <c r="E177" s="40" t="s">
        <v>454</v>
      </c>
      <c r="F177" s="40">
        <v>2</v>
      </c>
      <c r="G177" s="40"/>
    </row>
    <row r="178" ht="17.4" customHeight="1" spans="1:7">
      <c r="A178" s="40"/>
      <c r="B178" s="40"/>
      <c r="C178" s="40"/>
      <c r="D178" s="40"/>
      <c r="E178" s="40" t="s">
        <v>451</v>
      </c>
      <c r="F178" s="40">
        <v>2</v>
      </c>
      <c r="G178" s="40"/>
    </row>
    <row r="179" ht="17.4" customHeight="1" spans="1:7">
      <c r="A179" s="40"/>
      <c r="B179" s="40"/>
      <c r="C179" s="40">
        <v>2022294141</v>
      </c>
      <c r="D179" s="40" t="s">
        <v>459</v>
      </c>
      <c r="E179" s="40" t="s">
        <v>450</v>
      </c>
      <c r="F179" s="40">
        <v>2</v>
      </c>
      <c r="G179" s="40">
        <v>13</v>
      </c>
    </row>
    <row r="180" ht="17.4" customHeight="1" spans="1:7">
      <c r="A180" s="40"/>
      <c r="B180" s="40"/>
      <c r="C180" s="40"/>
      <c r="D180" s="40"/>
      <c r="E180" s="40" t="s">
        <v>451</v>
      </c>
      <c r="F180" s="40">
        <v>2</v>
      </c>
      <c r="G180" s="40"/>
    </row>
    <row r="181" ht="17.4" customHeight="1" spans="1:7">
      <c r="A181" s="40"/>
      <c r="B181" s="40"/>
      <c r="C181" s="40"/>
      <c r="D181" s="40"/>
      <c r="E181" s="40" t="s">
        <v>452</v>
      </c>
      <c r="F181" s="40">
        <v>2</v>
      </c>
      <c r="G181" s="40"/>
    </row>
    <row r="182" ht="17.4" customHeight="1" spans="1:7">
      <c r="A182" s="40"/>
      <c r="B182" s="40"/>
      <c r="C182" s="40"/>
      <c r="D182" s="40"/>
      <c r="E182" s="40" t="s">
        <v>453</v>
      </c>
      <c r="F182" s="40">
        <v>3</v>
      </c>
      <c r="G182" s="40"/>
    </row>
    <row r="183" ht="17.4" customHeight="1" spans="1:7">
      <c r="A183" s="40"/>
      <c r="B183" s="40"/>
      <c r="C183" s="40"/>
      <c r="D183" s="40"/>
      <c r="E183" s="40" t="s">
        <v>454</v>
      </c>
      <c r="F183" s="40">
        <v>2</v>
      </c>
      <c r="G183" s="40"/>
    </row>
    <row r="184" ht="17.4" customHeight="1" spans="1:7">
      <c r="A184" s="40"/>
      <c r="B184" s="40"/>
      <c r="C184" s="40"/>
      <c r="D184" s="40"/>
      <c r="E184" s="40" t="s">
        <v>451</v>
      </c>
      <c r="F184" s="40">
        <v>2</v>
      </c>
      <c r="G184" s="40"/>
    </row>
    <row r="185" ht="17.4" customHeight="1" spans="1:7">
      <c r="A185" s="40"/>
      <c r="B185" s="40"/>
      <c r="C185" s="40">
        <v>2022294144</v>
      </c>
      <c r="D185" s="40" t="s">
        <v>460</v>
      </c>
      <c r="E185" s="40" t="s">
        <v>450</v>
      </c>
      <c r="F185" s="40">
        <v>2</v>
      </c>
      <c r="G185" s="40">
        <v>13</v>
      </c>
    </row>
    <row r="186" ht="17.4" customHeight="1" spans="1:7">
      <c r="A186" s="40"/>
      <c r="B186" s="40"/>
      <c r="C186" s="40"/>
      <c r="D186" s="40"/>
      <c r="E186" s="40" t="s">
        <v>451</v>
      </c>
      <c r="F186" s="40">
        <v>2</v>
      </c>
      <c r="G186" s="40"/>
    </row>
    <row r="187" ht="17.4" customHeight="1" spans="1:7">
      <c r="A187" s="40"/>
      <c r="B187" s="40"/>
      <c r="C187" s="40"/>
      <c r="D187" s="40"/>
      <c r="E187" s="40" t="s">
        <v>452</v>
      </c>
      <c r="F187" s="40">
        <v>2</v>
      </c>
      <c r="G187" s="40"/>
    </row>
    <row r="188" ht="17.4" customHeight="1" spans="1:7">
      <c r="A188" s="40"/>
      <c r="B188" s="40"/>
      <c r="C188" s="40"/>
      <c r="D188" s="40"/>
      <c r="E188" s="40" t="s">
        <v>453</v>
      </c>
      <c r="F188" s="40">
        <v>3</v>
      </c>
      <c r="G188" s="40"/>
    </row>
    <row r="189" ht="17.4" customHeight="1" spans="1:7">
      <c r="A189" s="40"/>
      <c r="B189" s="40"/>
      <c r="C189" s="40"/>
      <c r="D189" s="40"/>
      <c r="E189" s="40" t="s">
        <v>454</v>
      </c>
      <c r="F189" s="40">
        <v>2</v>
      </c>
      <c r="G189" s="40"/>
    </row>
    <row r="190" ht="17.4" customHeight="1" spans="1:7">
      <c r="A190" s="40"/>
      <c r="B190" s="40"/>
      <c r="C190" s="40"/>
      <c r="D190" s="40"/>
      <c r="E190" s="40" t="s">
        <v>451</v>
      </c>
      <c r="F190" s="40">
        <v>2</v>
      </c>
      <c r="G190" s="40"/>
    </row>
    <row r="191" ht="17.4" customHeight="1" spans="1:7">
      <c r="A191" s="40"/>
      <c r="B191" s="40"/>
      <c r="C191" s="40">
        <v>2022294128</v>
      </c>
      <c r="D191" s="40" t="s">
        <v>461</v>
      </c>
      <c r="E191" s="40" t="s">
        <v>450</v>
      </c>
      <c r="F191" s="40">
        <v>2</v>
      </c>
      <c r="G191" s="40">
        <v>13</v>
      </c>
    </row>
    <row r="192" ht="17.4" customHeight="1" spans="1:7">
      <c r="A192" s="40"/>
      <c r="B192" s="40"/>
      <c r="C192" s="40"/>
      <c r="D192" s="40"/>
      <c r="E192" s="40" t="s">
        <v>451</v>
      </c>
      <c r="F192" s="40">
        <v>2</v>
      </c>
      <c r="G192" s="40"/>
    </row>
    <row r="193" ht="17.4" customHeight="1" spans="1:7">
      <c r="A193" s="40"/>
      <c r="B193" s="40"/>
      <c r="C193" s="40"/>
      <c r="D193" s="40"/>
      <c r="E193" s="40" t="s">
        <v>452</v>
      </c>
      <c r="F193" s="40">
        <v>2</v>
      </c>
      <c r="G193" s="40"/>
    </row>
    <row r="194" ht="17.4" customHeight="1" spans="1:7">
      <c r="A194" s="40"/>
      <c r="B194" s="40"/>
      <c r="C194" s="40"/>
      <c r="D194" s="40"/>
      <c r="E194" s="40" t="s">
        <v>453</v>
      </c>
      <c r="F194" s="40">
        <v>3</v>
      </c>
      <c r="G194" s="40"/>
    </row>
    <row r="195" ht="17.4" customHeight="1" spans="1:7">
      <c r="A195" s="40"/>
      <c r="B195" s="40"/>
      <c r="C195" s="40"/>
      <c r="D195" s="40"/>
      <c r="E195" s="40" t="s">
        <v>454</v>
      </c>
      <c r="F195" s="40">
        <v>2</v>
      </c>
      <c r="G195" s="40"/>
    </row>
    <row r="196" ht="17.4" customHeight="1" spans="1:7">
      <c r="A196" s="40"/>
      <c r="B196" s="40"/>
      <c r="C196" s="40"/>
      <c r="D196" s="40"/>
      <c r="E196" s="40" t="s">
        <v>451</v>
      </c>
      <c r="F196" s="40">
        <v>2</v>
      </c>
      <c r="G196" s="40"/>
    </row>
    <row r="197" ht="17.4" customHeight="1" spans="1:7">
      <c r="A197" s="40"/>
      <c r="B197" s="40"/>
      <c r="C197" s="40">
        <v>2022294113</v>
      </c>
      <c r="D197" s="40" t="s">
        <v>462</v>
      </c>
      <c r="E197" s="40" t="s">
        <v>451</v>
      </c>
      <c r="F197" s="40">
        <v>2</v>
      </c>
      <c r="G197" s="40">
        <v>11</v>
      </c>
    </row>
    <row r="198" ht="17.4" customHeight="1" spans="1:7">
      <c r="A198" s="40"/>
      <c r="B198" s="40"/>
      <c r="C198" s="40"/>
      <c r="D198" s="40"/>
      <c r="E198" s="40" t="s">
        <v>452</v>
      </c>
      <c r="F198" s="40">
        <v>2</v>
      </c>
      <c r="G198" s="40"/>
    </row>
    <row r="199" ht="17.4" customHeight="1" spans="1:7">
      <c r="A199" s="40"/>
      <c r="B199" s="40"/>
      <c r="C199" s="40"/>
      <c r="D199" s="40"/>
      <c r="E199" s="40" t="s">
        <v>453</v>
      </c>
      <c r="F199" s="40">
        <v>3</v>
      </c>
      <c r="G199" s="40"/>
    </row>
    <row r="200" ht="17.4" customHeight="1" spans="1:7">
      <c r="A200" s="40"/>
      <c r="B200" s="40"/>
      <c r="C200" s="40"/>
      <c r="D200" s="40"/>
      <c r="E200" s="40" t="s">
        <v>454</v>
      </c>
      <c r="F200" s="40">
        <v>2</v>
      </c>
      <c r="G200" s="40"/>
    </row>
    <row r="201" ht="17.4" customHeight="1" spans="1:7">
      <c r="A201" s="40"/>
      <c r="B201" s="40"/>
      <c r="C201" s="40"/>
      <c r="D201" s="40"/>
      <c r="E201" s="40" t="s">
        <v>451</v>
      </c>
      <c r="F201" s="40">
        <v>2</v>
      </c>
      <c r="G201" s="40"/>
    </row>
    <row r="202" ht="17.4" customHeight="1" spans="1:7">
      <c r="A202" s="40"/>
      <c r="B202" s="40"/>
      <c r="C202" s="40">
        <v>2022294120</v>
      </c>
      <c r="D202" s="40" t="s">
        <v>463</v>
      </c>
      <c r="E202" s="40" t="s">
        <v>450</v>
      </c>
      <c r="F202" s="40">
        <v>2</v>
      </c>
      <c r="G202" s="40">
        <v>13</v>
      </c>
    </row>
    <row r="203" ht="17.4" customHeight="1" spans="1:7">
      <c r="A203" s="40"/>
      <c r="B203" s="40"/>
      <c r="C203" s="40"/>
      <c r="D203" s="40"/>
      <c r="E203" s="40" t="s">
        <v>451</v>
      </c>
      <c r="F203" s="40">
        <v>2</v>
      </c>
      <c r="G203" s="40"/>
    </row>
    <row r="204" ht="17.4" customHeight="1" spans="1:7">
      <c r="A204" s="40"/>
      <c r="B204" s="40"/>
      <c r="C204" s="40"/>
      <c r="D204" s="40"/>
      <c r="E204" s="40" t="s">
        <v>452</v>
      </c>
      <c r="F204" s="40">
        <v>2</v>
      </c>
      <c r="G204" s="40"/>
    </row>
    <row r="205" ht="17.4" customHeight="1" spans="1:7">
      <c r="A205" s="40"/>
      <c r="B205" s="40"/>
      <c r="C205" s="40"/>
      <c r="D205" s="40"/>
      <c r="E205" s="40" t="s">
        <v>453</v>
      </c>
      <c r="F205" s="40">
        <v>3</v>
      </c>
      <c r="G205" s="40"/>
    </row>
    <row r="206" ht="17.4" customHeight="1" spans="1:7">
      <c r="A206" s="40"/>
      <c r="B206" s="40"/>
      <c r="C206" s="40"/>
      <c r="D206" s="40"/>
      <c r="E206" s="40" t="s">
        <v>454</v>
      </c>
      <c r="F206" s="40">
        <v>2</v>
      </c>
      <c r="G206" s="40"/>
    </row>
    <row r="207" ht="17.4" customHeight="1" spans="1:7">
      <c r="A207" s="40"/>
      <c r="B207" s="40"/>
      <c r="C207" s="40"/>
      <c r="D207" s="40"/>
      <c r="E207" s="40" t="s">
        <v>451</v>
      </c>
      <c r="F207" s="40">
        <v>2</v>
      </c>
      <c r="G207" s="40"/>
    </row>
    <row r="208" ht="17.4" customHeight="1" spans="1:7">
      <c r="A208" s="40"/>
      <c r="B208" s="40"/>
      <c r="C208" s="40">
        <v>2022294116</v>
      </c>
      <c r="D208" s="40" t="s">
        <v>464</v>
      </c>
      <c r="E208" s="40" t="s">
        <v>453</v>
      </c>
      <c r="F208" s="40">
        <v>3</v>
      </c>
      <c r="G208" s="40">
        <v>7</v>
      </c>
    </row>
    <row r="209" ht="17.4" customHeight="1" spans="1:7">
      <c r="A209" s="40"/>
      <c r="B209" s="40"/>
      <c r="C209" s="40"/>
      <c r="D209" s="40"/>
      <c r="E209" s="40" t="s">
        <v>454</v>
      </c>
      <c r="F209" s="40">
        <v>2</v>
      </c>
      <c r="G209" s="40"/>
    </row>
    <row r="210" ht="17.4" customHeight="1" spans="1:7">
      <c r="A210" s="40"/>
      <c r="B210" s="40"/>
      <c r="C210" s="40"/>
      <c r="D210" s="40"/>
      <c r="E210" s="40" t="s">
        <v>451</v>
      </c>
      <c r="F210" s="40">
        <v>2</v>
      </c>
      <c r="G210" s="40"/>
    </row>
    <row r="211" ht="17.4" customHeight="1" spans="1:7">
      <c r="A211" s="40"/>
      <c r="B211" s="40"/>
      <c r="C211" s="40">
        <v>2022294112</v>
      </c>
      <c r="D211" s="40" t="s">
        <v>465</v>
      </c>
      <c r="E211" s="40" t="s">
        <v>450</v>
      </c>
      <c r="F211" s="40">
        <v>2</v>
      </c>
      <c r="G211" s="40">
        <v>2</v>
      </c>
    </row>
    <row r="212" ht="17.4" customHeight="1" spans="1:7">
      <c r="A212" s="40"/>
      <c r="B212" s="40"/>
      <c r="C212" s="40">
        <v>2022294131</v>
      </c>
      <c r="D212" s="40" t="s">
        <v>466</v>
      </c>
      <c r="E212" s="40" t="s">
        <v>454</v>
      </c>
      <c r="F212" s="40">
        <v>2</v>
      </c>
      <c r="G212" s="40">
        <v>4</v>
      </c>
    </row>
    <row r="213" ht="17.4" customHeight="1" spans="1:7">
      <c r="A213" s="40"/>
      <c r="B213" s="40"/>
      <c r="C213" s="40"/>
      <c r="D213" s="40"/>
      <c r="E213" s="40" t="s">
        <v>451</v>
      </c>
      <c r="F213" s="40">
        <v>2</v>
      </c>
      <c r="G213" s="40"/>
    </row>
    <row r="214" ht="17.4" customHeight="1" spans="1:7">
      <c r="A214" s="40"/>
      <c r="B214" s="40"/>
      <c r="C214" s="40">
        <v>2022294109</v>
      </c>
      <c r="D214" s="40" t="s">
        <v>467</v>
      </c>
      <c r="E214" s="40" t="s">
        <v>450</v>
      </c>
      <c r="F214" s="40">
        <v>2</v>
      </c>
      <c r="G214" s="40">
        <v>13</v>
      </c>
    </row>
    <row r="215" ht="17.4" customHeight="1" spans="1:7">
      <c r="A215" s="40"/>
      <c r="B215" s="40"/>
      <c r="C215" s="40"/>
      <c r="D215" s="40"/>
      <c r="E215" s="40" t="s">
        <v>451</v>
      </c>
      <c r="F215" s="40">
        <v>2</v>
      </c>
      <c r="G215" s="40"/>
    </row>
    <row r="216" ht="17.4" customHeight="1" spans="1:7">
      <c r="A216" s="40"/>
      <c r="B216" s="40"/>
      <c r="C216" s="40"/>
      <c r="D216" s="40"/>
      <c r="E216" s="40" t="s">
        <v>452</v>
      </c>
      <c r="F216" s="40">
        <v>2</v>
      </c>
      <c r="G216" s="40"/>
    </row>
    <row r="217" ht="17.4" customHeight="1" spans="1:7">
      <c r="A217" s="40"/>
      <c r="B217" s="40"/>
      <c r="C217" s="40"/>
      <c r="D217" s="40"/>
      <c r="E217" s="40" t="s">
        <v>453</v>
      </c>
      <c r="F217" s="40">
        <v>3</v>
      </c>
      <c r="G217" s="40"/>
    </row>
    <row r="218" ht="17.4" customHeight="1" spans="1:7">
      <c r="A218" s="40"/>
      <c r="B218" s="40"/>
      <c r="C218" s="40"/>
      <c r="D218" s="40"/>
      <c r="E218" s="40" t="s">
        <v>454</v>
      </c>
      <c r="F218" s="40">
        <v>2</v>
      </c>
      <c r="G218" s="40"/>
    </row>
    <row r="219" ht="17.4" customHeight="1" spans="1:7">
      <c r="A219" s="40"/>
      <c r="B219" s="40"/>
      <c r="C219" s="40"/>
      <c r="D219" s="40"/>
      <c r="E219" s="40" t="s">
        <v>451</v>
      </c>
      <c r="F219" s="40">
        <v>2</v>
      </c>
      <c r="G219" s="40"/>
    </row>
    <row r="220" ht="17.4" customHeight="1" spans="1:7">
      <c r="A220" s="40"/>
      <c r="B220" s="40" t="s">
        <v>210</v>
      </c>
      <c r="C220" s="40">
        <v>202125306</v>
      </c>
      <c r="D220" s="40" t="s">
        <v>468</v>
      </c>
      <c r="E220" s="40" t="s">
        <v>469</v>
      </c>
      <c r="F220" s="40">
        <v>2</v>
      </c>
      <c r="G220" s="40">
        <v>2</v>
      </c>
    </row>
    <row r="221" ht="17.4" customHeight="1" spans="1:7">
      <c r="A221" s="40"/>
      <c r="B221" s="40" t="s">
        <v>212</v>
      </c>
      <c r="C221" s="40">
        <v>2022303301</v>
      </c>
      <c r="D221" s="40" t="s">
        <v>470</v>
      </c>
      <c r="E221" s="40" t="s">
        <v>442</v>
      </c>
      <c r="F221" s="40">
        <v>2</v>
      </c>
      <c r="G221" s="40">
        <v>2</v>
      </c>
    </row>
    <row r="222" ht="17.4" customHeight="1" spans="1:7">
      <c r="A222" s="40"/>
      <c r="B222" s="40"/>
      <c r="C222" s="40">
        <v>2022303327</v>
      </c>
      <c r="D222" s="40" t="s">
        <v>471</v>
      </c>
      <c r="E222" s="40" t="s">
        <v>442</v>
      </c>
      <c r="F222" s="40">
        <v>2</v>
      </c>
      <c r="G222" s="40">
        <v>2</v>
      </c>
    </row>
    <row r="223" ht="17.4" customHeight="1" spans="1:7">
      <c r="A223" s="40"/>
      <c r="B223" s="40"/>
      <c r="C223" s="40">
        <v>2022303331</v>
      </c>
      <c r="D223" s="40" t="s">
        <v>472</v>
      </c>
      <c r="E223" s="40" t="s">
        <v>442</v>
      </c>
      <c r="F223" s="40">
        <v>2</v>
      </c>
      <c r="G223" s="40">
        <v>2</v>
      </c>
    </row>
    <row r="224" ht="17.4" customHeight="1" spans="1:7">
      <c r="A224" s="40"/>
      <c r="B224" s="40"/>
      <c r="C224" s="40">
        <v>2022303318</v>
      </c>
      <c r="D224" s="40" t="s">
        <v>473</v>
      </c>
      <c r="E224" s="40" t="s">
        <v>442</v>
      </c>
      <c r="F224" s="40">
        <v>2</v>
      </c>
      <c r="G224" s="40">
        <v>2</v>
      </c>
    </row>
    <row r="225" ht="17.4" customHeight="1" spans="1:7">
      <c r="A225" s="40"/>
      <c r="B225" s="40" t="s">
        <v>196</v>
      </c>
      <c r="C225" s="40">
        <v>2021293214</v>
      </c>
      <c r="D225" s="40" t="s">
        <v>474</v>
      </c>
      <c r="E225" s="40" t="s">
        <v>453</v>
      </c>
      <c r="F225" s="40" t="s">
        <v>353</v>
      </c>
      <c r="G225" s="40">
        <v>3</v>
      </c>
    </row>
    <row r="226" ht="17.4" customHeight="1" spans="1:7">
      <c r="A226" s="40"/>
      <c r="B226" s="40" t="s">
        <v>199</v>
      </c>
      <c r="C226" s="40">
        <v>2021303101</v>
      </c>
      <c r="D226" s="40" t="s">
        <v>475</v>
      </c>
      <c r="E226" s="40" t="s">
        <v>476</v>
      </c>
      <c r="F226" s="40" t="s">
        <v>63</v>
      </c>
      <c r="G226" s="40">
        <v>2</v>
      </c>
    </row>
    <row r="227" ht="17.4" customHeight="1" spans="1:7">
      <c r="A227" s="40"/>
      <c r="B227" s="40"/>
      <c r="C227" s="40">
        <v>2021213724</v>
      </c>
      <c r="D227" s="40" t="s">
        <v>477</v>
      </c>
      <c r="E227" s="40" t="s">
        <v>476</v>
      </c>
      <c r="F227" s="40" t="s">
        <v>63</v>
      </c>
      <c r="G227" s="40">
        <v>2</v>
      </c>
    </row>
    <row r="228" ht="17.4" customHeight="1" spans="1:7">
      <c r="A228" s="40" t="s">
        <v>5</v>
      </c>
      <c r="B228" s="40" t="s">
        <v>230</v>
      </c>
      <c r="C228" s="40">
        <v>2021213139</v>
      </c>
      <c r="D228" s="40" t="s">
        <v>478</v>
      </c>
      <c r="E228" s="40" t="s">
        <v>479</v>
      </c>
      <c r="F228" s="40" t="s">
        <v>65</v>
      </c>
      <c r="G228" s="40">
        <v>7</v>
      </c>
    </row>
    <row r="229" ht="17.4" customHeight="1" spans="1:7">
      <c r="A229" s="40"/>
      <c r="B229" s="40"/>
      <c r="C229" s="40"/>
      <c r="D229" s="40"/>
      <c r="E229" s="40" t="s">
        <v>480</v>
      </c>
      <c r="F229" s="40" t="s">
        <v>63</v>
      </c>
      <c r="G229" s="40"/>
    </row>
    <row r="230" ht="17.4" customHeight="1" spans="1:7">
      <c r="A230" s="40"/>
      <c r="B230" s="40"/>
      <c r="C230" s="40"/>
      <c r="D230" s="40"/>
      <c r="E230" s="40" t="s">
        <v>481</v>
      </c>
      <c r="F230" s="40" t="s">
        <v>336</v>
      </c>
      <c r="G230" s="40"/>
    </row>
    <row r="231" ht="17.4" customHeight="1" spans="1:7">
      <c r="A231" s="40"/>
      <c r="B231" s="40"/>
      <c r="C231" s="40">
        <v>2021213113</v>
      </c>
      <c r="D231" s="40" t="s">
        <v>482</v>
      </c>
      <c r="E231" s="40" t="s">
        <v>483</v>
      </c>
      <c r="F231" s="40" t="s">
        <v>338</v>
      </c>
      <c r="G231" s="40">
        <v>5</v>
      </c>
    </row>
    <row r="232" ht="17.4" customHeight="1" spans="1:7">
      <c r="A232" s="40"/>
      <c r="B232" s="40"/>
      <c r="C232" s="40"/>
      <c r="D232" s="40"/>
      <c r="E232" s="40" t="s">
        <v>484</v>
      </c>
      <c r="F232" s="40" t="s">
        <v>361</v>
      </c>
      <c r="G232" s="40"/>
    </row>
    <row r="233" ht="17.4" customHeight="1" spans="1:7">
      <c r="A233" s="40"/>
      <c r="B233" s="40" t="s">
        <v>237</v>
      </c>
      <c r="C233" s="40">
        <v>2021213832</v>
      </c>
      <c r="D233" s="40" t="s">
        <v>485</v>
      </c>
      <c r="E233" s="40" t="s">
        <v>486</v>
      </c>
      <c r="F233" s="40" t="s">
        <v>338</v>
      </c>
      <c r="G233" s="40">
        <v>4</v>
      </c>
    </row>
    <row r="234" ht="17.4" customHeight="1" spans="1:7">
      <c r="A234" s="40"/>
      <c r="B234" s="40"/>
      <c r="C234" s="40"/>
      <c r="D234" s="40"/>
      <c r="E234" s="40" t="s">
        <v>487</v>
      </c>
      <c r="F234" s="40" t="s">
        <v>338</v>
      </c>
      <c r="G234" s="40"/>
    </row>
    <row r="235" ht="17.4" customHeight="1" spans="1:7">
      <c r="A235" s="40"/>
      <c r="B235" s="40" t="s">
        <v>258</v>
      </c>
      <c r="C235" s="40">
        <v>2023214115</v>
      </c>
      <c r="D235" s="40" t="s">
        <v>488</v>
      </c>
      <c r="E235" s="40" t="s">
        <v>489</v>
      </c>
      <c r="F235" s="40" t="s">
        <v>87</v>
      </c>
      <c r="G235" s="40">
        <v>9</v>
      </c>
    </row>
    <row r="236" ht="17.4" customHeight="1" spans="1:7">
      <c r="A236" s="40"/>
      <c r="B236" s="40"/>
      <c r="C236" s="40"/>
      <c r="D236" s="40"/>
      <c r="E236" s="40" t="s">
        <v>490</v>
      </c>
      <c r="F236" s="40" t="s">
        <v>337</v>
      </c>
      <c r="G236" s="40"/>
    </row>
    <row r="237" ht="17.4" customHeight="1" spans="1:7">
      <c r="A237" s="40"/>
      <c r="B237" s="40"/>
      <c r="C237" s="40"/>
      <c r="D237" s="40"/>
      <c r="E237" s="40" t="s">
        <v>491</v>
      </c>
      <c r="F237" s="40" t="s">
        <v>337</v>
      </c>
      <c r="G237" s="40"/>
    </row>
    <row r="238" ht="17.4" customHeight="1" spans="1:7">
      <c r="A238" s="40"/>
      <c r="B238" s="40"/>
      <c r="C238" s="40">
        <v>2023214136</v>
      </c>
      <c r="D238" s="40" t="s">
        <v>492</v>
      </c>
      <c r="E238" s="40" t="s">
        <v>360</v>
      </c>
      <c r="F238" s="40" t="s">
        <v>361</v>
      </c>
      <c r="G238" s="40">
        <v>7</v>
      </c>
    </row>
    <row r="239" ht="17.4" customHeight="1" spans="1:7">
      <c r="A239" s="40"/>
      <c r="B239" s="40"/>
      <c r="C239" s="40"/>
      <c r="D239" s="40"/>
      <c r="E239" s="40" t="s">
        <v>493</v>
      </c>
      <c r="F239" s="40" t="s">
        <v>338</v>
      </c>
      <c r="G239" s="40"/>
    </row>
    <row r="240" ht="17.4" customHeight="1" spans="1:7">
      <c r="A240" s="40"/>
      <c r="B240" s="40"/>
      <c r="C240" s="40"/>
      <c r="D240" s="40"/>
      <c r="E240" s="40" t="s">
        <v>481</v>
      </c>
      <c r="F240" s="40" t="s">
        <v>338</v>
      </c>
      <c r="G240" s="40"/>
    </row>
    <row r="241" ht="17.4" customHeight="1" spans="1:7">
      <c r="A241" s="40"/>
      <c r="B241" s="40" t="s">
        <v>260</v>
      </c>
      <c r="C241" s="40">
        <v>2023214303</v>
      </c>
      <c r="D241" s="40" t="s">
        <v>494</v>
      </c>
      <c r="E241" s="40" t="s">
        <v>489</v>
      </c>
      <c r="F241" s="40" t="s">
        <v>63</v>
      </c>
      <c r="G241" s="40">
        <v>2</v>
      </c>
    </row>
    <row r="242" ht="17.4" customHeight="1" spans="1:7">
      <c r="A242" s="40"/>
      <c r="B242" s="40"/>
      <c r="C242" s="40">
        <v>2023214326</v>
      </c>
      <c r="D242" s="40" t="s">
        <v>495</v>
      </c>
      <c r="E242" s="40" t="s">
        <v>360</v>
      </c>
      <c r="F242" s="40" t="s">
        <v>65</v>
      </c>
      <c r="G242" s="40">
        <v>3</v>
      </c>
    </row>
    <row r="243" ht="17.4" customHeight="1" spans="1:7">
      <c r="A243" s="40"/>
      <c r="B243" s="40"/>
      <c r="C243" s="40">
        <v>2023214335</v>
      </c>
      <c r="D243" s="40" t="s">
        <v>496</v>
      </c>
      <c r="E243" s="40" t="s">
        <v>360</v>
      </c>
      <c r="F243" s="40" t="s">
        <v>65</v>
      </c>
      <c r="G243" s="40">
        <v>7</v>
      </c>
    </row>
    <row r="244" ht="17.4" customHeight="1" spans="1:7">
      <c r="A244" s="40"/>
      <c r="B244" s="40"/>
      <c r="C244" s="40"/>
      <c r="D244" s="40"/>
      <c r="E244" s="40" t="s">
        <v>497</v>
      </c>
      <c r="F244" s="40" t="s">
        <v>63</v>
      </c>
      <c r="G244" s="40"/>
    </row>
    <row r="245" ht="17.4" customHeight="1" spans="1:7">
      <c r="A245" s="40"/>
      <c r="B245" s="40"/>
      <c r="C245" s="40"/>
      <c r="D245" s="40"/>
      <c r="E245" s="40" t="s">
        <v>489</v>
      </c>
      <c r="F245" s="40" t="s">
        <v>63</v>
      </c>
      <c r="G245" s="40"/>
    </row>
    <row r="246" ht="17.4" customHeight="1" spans="1:7">
      <c r="A246" s="36" t="s">
        <v>6</v>
      </c>
      <c r="B246" s="40" t="s">
        <v>273</v>
      </c>
      <c r="C246" s="40">
        <v>2021243117</v>
      </c>
      <c r="D246" s="40" t="s">
        <v>498</v>
      </c>
      <c r="E246" s="40" t="s">
        <v>499</v>
      </c>
      <c r="F246" s="40" t="s">
        <v>57</v>
      </c>
      <c r="G246" s="40">
        <v>2</v>
      </c>
    </row>
    <row r="247" ht="17.4" customHeight="1" spans="1:7">
      <c r="A247" s="36"/>
      <c r="B247" s="40"/>
      <c r="C247" s="40">
        <v>2021243131</v>
      </c>
      <c r="D247" s="40" t="s">
        <v>500</v>
      </c>
      <c r="E247" s="40" t="s">
        <v>499</v>
      </c>
      <c r="F247" s="40" t="s">
        <v>57</v>
      </c>
      <c r="G247" s="40">
        <v>2</v>
      </c>
    </row>
    <row r="248" ht="17.4" customHeight="1" spans="1:7">
      <c r="A248" s="36"/>
      <c r="B248" s="40"/>
      <c r="C248" s="40">
        <v>2019213328</v>
      </c>
      <c r="D248" s="40" t="s">
        <v>501</v>
      </c>
      <c r="E248" s="40" t="s">
        <v>499</v>
      </c>
      <c r="F248" s="40" t="s">
        <v>57</v>
      </c>
      <c r="G248" s="40">
        <v>2</v>
      </c>
    </row>
    <row r="249" ht="17.4" customHeight="1" spans="1:7">
      <c r="A249" s="36"/>
      <c r="B249" s="40"/>
      <c r="C249" s="40">
        <v>2021243141</v>
      </c>
      <c r="D249" s="40" t="s">
        <v>502</v>
      </c>
      <c r="E249" s="40" t="s">
        <v>503</v>
      </c>
      <c r="F249" s="40" t="s">
        <v>57</v>
      </c>
      <c r="G249" s="40">
        <v>2</v>
      </c>
    </row>
    <row r="250" ht="17.4" customHeight="1" spans="1:7">
      <c r="A250" s="36"/>
      <c r="B250" s="40" t="s">
        <v>278</v>
      </c>
      <c r="C250" s="40">
        <v>2021253103</v>
      </c>
      <c r="D250" s="40" t="s">
        <v>504</v>
      </c>
      <c r="E250" s="40" t="s">
        <v>505</v>
      </c>
      <c r="F250" s="40" t="s">
        <v>336</v>
      </c>
      <c r="G250" s="40">
        <v>2</v>
      </c>
    </row>
    <row r="251" ht="17.4" customHeight="1" spans="1:7">
      <c r="A251" s="36"/>
      <c r="B251" s="40"/>
      <c r="C251" s="40">
        <v>2021253128</v>
      </c>
      <c r="D251" s="40" t="s">
        <v>506</v>
      </c>
      <c r="E251" s="40" t="s">
        <v>505</v>
      </c>
      <c r="F251" s="40" t="s">
        <v>336</v>
      </c>
      <c r="G251" s="40">
        <v>4</v>
      </c>
    </row>
    <row r="252" ht="17.4" customHeight="1" spans="1:7">
      <c r="A252" s="36"/>
      <c r="B252" s="40"/>
      <c r="C252" s="40"/>
      <c r="D252" s="40"/>
      <c r="E252" s="40" t="s">
        <v>507</v>
      </c>
      <c r="F252" s="40" t="s">
        <v>355</v>
      </c>
      <c r="G252" s="40"/>
    </row>
    <row r="253" ht="17.4" customHeight="1" spans="1:7">
      <c r="A253" s="36"/>
      <c r="B253" s="40"/>
      <c r="C253" s="40">
        <v>2021253119</v>
      </c>
      <c r="D253" s="40" t="s">
        <v>508</v>
      </c>
      <c r="E253" s="40" t="s">
        <v>509</v>
      </c>
      <c r="F253" s="40" t="s">
        <v>355</v>
      </c>
      <c r="G253" s="40">
        <v>6</v>
      </c>
    </row>
    <row r="254" ht="17.4" customHeight="1" spans="1:7">
      <c r="A254" s="36"/>
      <c r="B254" s="40"/>
      <c r="C254" s="40"/>
      <c r="D254" s="40"/>
      <c r="E254" s="40" t="s">
        <v>507</v>
      </c>
      <c r="F254" s="40" t="s">
        <v>355</v>
      </c>
      <c r="G254" s="40"/>
    </row>
    <row r="255" ht="17.4" customHeight="1" spans="1:7">
      <c r="A255" s="36"/>
      <c r="B255" s="40"/>
      <c r="C255" s="40"/>
      <c r="D255" s="40"/>
      <c r="E255" s="40" t="s">
        <v>510</v>
      </c>
      <c r="F255" s="40" t="s">
        <v>355</v>
      </c>
      <c r="G255" s="40"/>
    </row>
    <row r="256" ht="17.4" customHeight="1" spans="1:7">
      <c r="A256" s="36"/>
      <c r="B256" s="40"/>
      <c r="C256" s="40">
        <v>2021253124</v>
      </c>
      <c r="D256" s="40" t="s">
        <v>511</v>
      </c>
      <c r="E256" s="40" t="s">
        <v>509</v>
      </c>
      <c r="F256" s="40" t="s">
        <v>355</v>
      </c>
      <c r="G256" s="40">
        <v>2</v>
      </c>
    </row>
    <row r="257" ht="17.4" customHeight="1" spans="1:7">
      <c r="A257" s="36"/>
      <c r="B257" s="40" t="s">
        <v>279</v>
      </c>
      <c r="C257" s="40">
        <v>2021253230</v>
      </c>
      <c r="D257" s="40" t="s">
        <v>512</v>
      </c>
      <c r="E257" s="40" t="s">
        <v>513</v>
      </c>
      <c r="F257" s="40" t="s">
        <v>87</v>
      </c>
      <c r="G257" s="40">
        <v>3</v>
      </c>
    </row>
    <row r="258" ht="17.4" customHeight="1" spans="1:7">
      <c r="A258" s="36"/>
      <c r="B258" s="40" t="s">
        <v>280</v>
      </c>
      <c r="C258" s="40">
        <v>2021253317</v>
      </c>
      <c r="D258" s="40" t="s">
        <v>514</v>
      </c>
      <c r="E258" s="40" t="s">
        <v>515</v>
      </c>
      <c r="F258" s="40" t="s">
        <v>57</v>
      </c>
      <c r="G258" s="40">
        <v>2</v>
      </c>
    </row>
    <row r="259" ht="17.4" customHeight="1" spans="1:7">
      <c r="A259" s="36"/>
      <c r="B259" s="40"/>
      <c r="C259" s="40">
        <v>2021253324</v>
      </c>
      <c r="D259" s="40" t="s">
        <v>516</v>
      </c>
      <c r="E259" s="40" t="s">
        <v>517</v>
      </c>
      <c r="F259" s="40" t="s">
        <v>338</v>
      </c>
      <c r="G259" s="40">
        <v>2</v>
      </c>
    </row>
    <row r="260" ht="17.4" customHeight="1" spans="1:7">
      <c r="A260" s="36"/>
      <c r="B260" s="40" t="s">
        <v>281</v>
      </c>
      <c r="C260" s="40">
        <v>2021253414</v>
      </c>
      <c r="D260" s="40" t="s">
        <v>518</v>
      </c>
      <c r="E260" s="40" t="s">
        <v>519</v>
      </c>
      <c r="F260" s="40" t="s">
        <v>520</v>
      </c>
      <c r="G260" s="40">
        <v>1</v>
      </c>
    </row>
    <row r="261" ht="17.4" customHeight="1" spans="1:7">
      <c r="A261" s="36"/>
      <c r="B261" s="40"/>
      <c r="C261" s="40">
        <v>2021253438</v>
      </c>
      <c r="D261" s="40" t="s">
        <v>521</v>
      </c>
      <c r="E261" s="40" t="s">
        <v>507</v>
      </c>
      <c r="F261" s="40" t="s">
        <v>522</v>
      </c>
      <c r="G261" s="40">
        <v>1</v>
      </c>
    </row>
    <row r="262" ht="17.4" customHeight="1" spans="1:7">
      <c r="A262" s="36"/>
      <c r="B262" s="40"/>
      <c r="C262" s="40">
        <v>2021253415</v>
      </c>
      <c r="D262" s="40" t="s">
        <v>523</v>
      </c>
      <c r="E262" s="40" t="s">
        <v>524</v>
      </c>
      <c r="F262" s="40" t="s">
        <v>525</v>
      </c>
      <c r="G262" s="40">
        <v>1</v>
      </c>
    </row>
    <row r="263" ht="17.4" customHeight="1" spans="1:7">
      <c r="A263" s="36"/>
      <c r="B263" s="40"/>
      <c r="C263" s="40">
        <v>2021253433</v>
      </c>
      <c r="D263" s="40" t="s">
        <v>526</v>
      </c>
      <c r="E263" s="40" t="s">
        <v>524</v>
      </c>
      <c r="F263" s="40" t="s">
        <v>527</v>
      </c>
      <c r="G263" s="40">
        <v>12</v>
      </c>
    </row>
    <row r="264" ht="17.4" customHeight="1" spans="1:7">
      <c r="A264" s="36"/>
      <c r="B264" s="40"/>
      <c r="C264" s="40"/>
      <c r="D264" s="40"/>
      <c r="E264" s="40" t="s">
        <v>507</v>
      </c>
      <c r="F264" s="40" t="s">
        <v>336</v>
      </c>
      <c r="G264" s="40"/>
    </row>
    <row r="265" ht="17.4" customHeight="1" spans="1:7">
      <c r="A265" s="36"/>
      <c r="B265" s="40"/>
      <c r="C265" s="40"/>
      <c r="D265" s="40"/>
      <c r="E265" s="40" t="s">
        <v>528</v>
      </c>
      <c r="F265" s="40" t="s">
        <v>529</v>
      </c>
      <c r="G265" s="40"/>
    </row>
    <row r="266" ht="17.4" customHeight="1" spans="1:7">
      <c r="A266" s="36"/>
      <c r="B266" s="40"/>
      <c r="C266" s="40"/>
      <c r="D266" s="40"/>
      <c r="E266" s="40" t="s">
        <v>510</v>
      </c>
      <c r="F266" s="40" t="s">
        <v>529</v>
      </c>
      <c r="G266" s="40"/>
    </row>
    <row r="267" ht="17.4" customHeight="1" spans="1:7">
      <c r="A267" s="36"/>
      <c r="B267" s="40"/>
      <c r="C267" s="40"/>
      <c r="D267" s="40"/>
      <c r="E267" s="40" t="s">
        <v>530</v>
      </c>
      <c r="F267" s="40" t="s">
        <v>531</v>
      </c>
      <c r="G267" s="40"/>
    </row>
    <row r="268" ht="17.4" customHeight="1" spans="1:7">
      <c r="A268" s="36"/>
      <c r="B268" s="40"/>
      <c r="C268" s="40"/>
      <c r="D268" s="40"/>
      <c r="E268" s="40" t="s">
        <v>519</v>
      </c>
      <c r="F268" s="40" t="s">
        <v>355</v>
      </c>
      <c r="G268" s="40"/>
    </row>
    <row r="269" ht="17.4" customHeight="1" spans="1:7">
      <c r="A269" s="36"/>
      <c r="B269" s="40" t="s">
        <v>282</v>
      </c>
      <c r="C269" s="40">
        <v>2021253512</v>
      </c>
      <c r="D269" s="40" t="s">
        <v>532</v>
      </c>
      <c r="E269" s="40" t="s">
        <v>533</v>
      </c>
      <c r="F269" s="40" t="s">
        <v>87</v>
      </c>
      <c r="G269" s="40">
        <v>3</v>
      </c>
    </row>
    <row r="270" ht="17.4" customHeight="1" spans="1:7">
      <c r="A270" s="36"/>
      <c r="B270" s="40"/>
      <c r="C270" s="40">
        <v>2021253533</v>
      </c>
      <c r="D270" s="40" t="s">
        <v>534</v>
      </c>
      <c r="E270" s="40" t="s">
        <v>535</v>
      </c>
      <c r="F270" s="40" t="s">
        <v>63</v>
      </c>
      <c r="G270" s="40">
        <v>2</v>
      </c>
    </row>
    <row r="271" ht="17.4" customHeight="1" spans="1:7">
      <c r="A271" s="36"/>
      <c r="B271" s="40" t="s">
        <v>284</v>
      </c>
      <c r="C271" s="40">
        <v>2022243208</v>
      </c>
      <c r="D271" s="40" t="s">
        <v>536</v>
      </c>
      <c r="E271" s="40" t="s">
        <v>537</v>
      </c>
      <c r="F271" s="40" t="s">
        <v>355</v>
      </c>
      <c r="G271" s="40">
        <v>2</v>
      </c>
    </row>
    <row r="272" ht="17.4" customHeight="1" spans="1:7">
      <c r="A272" s="36"/>
      <c r="B272" s="40"/>
      <c r="C272" s="40">
        <v>2022213112</v>
      </c>
      <c r="D272" s="40" t="s">
        <v>538</v>
      </c>
      <c r="E272" s="40" t="s">
        <v>537</v>
      </c>
      <c r="F272" s="40" t="s">
        <v>355</v>
      </c>
      <c r="G272" s="40">
        <v>2</v>
      </c>
    </row>
    <row r="273" ht="17.4" customHeight="1" spans="1:7">
      <c r="A273" s="36"/>
      <c r="B273" s="40" t="s">
        <v>286</v>
      </c>
      <c r="C273" s="40">
        <v>2022243407</v>
      </c>
      <c r="D273" s="40" t="s">
        <v>539</v>
      </c>
      <c r="E273" s="40" t="s">
        <v>540</v>
      </c>
      <c r="F273" s="40" t="s">
        <v>338</v>
      </c>
      <c r="G273" s="40">
        <v>2</v>
      </c>
    </row>
    <row r="274" ht="17.4" customHeight="1" spans="1:7">
      <c r="A274" s="36"/>
      <c r="B274" s="40"/>
      <c r="C274" s="40">
        <v>2022243430</v>
      </c>
      <c r="D274" s="40" t="s">
        <v>541</v>
      </c>
      <c r="E274" s="40" t="s">
        <v>443</v>
      </c>
      <c r="F274" s="40" t="s">
        <v>355</v>
      </c>
      <c r="G274" s="40">
        <v>2</v>
      </c>
    </row>
    <row r="275" ht="17.4" customHeight="1" spans="1:7">
      <c r="A275" s="36"/>
      <c r="B275" s="40"/>
      <c r="C275" s="40">
        <v>2022213511</v>
      </c>
      <c r="D275" s="40" t="s">
        <v>542</v>
      </c>
      <c r="E275" s="40" t="s">
        <v>443</v>
      </c>
      <c r="F275" s="40" t="s">
        <v>355</v>
      </c>
      <c r="G275" s="40">
        <v>2</v>
      </c>
    </row>
    <row r="276" ht="17.4" customHeight="1" spans="1:7">
      <c r="A276" s="36"/>
      <c r="B276" s="40" t="s">
        <v>291</v>
      </c>
      <c r="C276" s="40">
        <v>2022253214</v>
      </c>
      <c r="D276" s="40" t="s">
        <v>543</v>
      </c>
      <c r="E276" s="40" t="s">
        <v>544</v>
      </c>
      <c r="F276" s="40" t="s">
        <v>545</v>
      </c>
      <c r="G276" s="40">
        <v>8</v>
      </c>
    </row>
    <row r="277" ht="17.4" customHeight="1" spans="1:7">
      <c r="A277" s="36"/>
      <c r="B277" s="40"/>
      <c r="C277" s="40">
        <v>2022253214</v>
      </c>
      <c r="D277" s="40"/>
      <c r="E277" s="40" t="s">
        <v>546</v>
      </c>
      <c r="F277" s="40" t="s">
        <v>545</v>
      </c>
      <c r="G277" s="40"/>
    </row>
    <row r="278" ht="17.4" customHeight="1" spans="1:7">
      <c r="A278" s="36"/>
      <c r="B278" s="40"/>
      <c r="C278" s="40">
        <v>2022253214</v>
      </c>
      <c r="D278" s="40"/>
      <c r="E278" s="40" t="s">
        <v>547</v>
      </c>
      <c r="F278" s="40" t="s">
        <v>545</v>
      </c>
      <c r="G278" s="40"/>
    </row>
    <row r="279" ht="17.4" customHeight="1" spans="1:7">
      <c r="A279" s="36"/>
      <c r="B279" s="40"/>
      <c r="C279" s="40">
        <v>2022253214</v>
      </c>
      <c r="D279" s="40"/>
      <c r="E279" s="40" t="s">
        <v>548</v>
      </c>
      <c r="F279" s="40" t="s">
        <v>545</v>
      </c>
      <c r="G279" s="40"/>
    </row>
    <row r="280" ht="17.4" customHeight="1" spans="1:7">
      <c r="A280" s="36"/>
      <c r="B280" s="40"/>
      <c r="C280" s="40">
        <v>2022253206</v>
      </c>
      <c r="D280" s="40" t="s">
        <v>549</v>
      </c>
      <c r="E280" s="40" t="s">
        <v>544</v>
      </c>
      <c r="F280" s="40" t="s">
        <v>57</v>
      </c>
      <c r="G280" s="40">
        <v>4</v>
      </c>
    </row>
    <row r="281" ht="17.4" customHeight="1" spans="1:7">
      <c r="A281" s="36"/>
      <c r="B281" s="40"/>
      <c r="C281" s="40">
        <v>2022253206</v>
      </c>
      <c r="D281" s="40"/>
      <c r="E281" s="40" t="s">
        <v>546</v>
      </c>
      <c r="F281" s="40" t="s">
        <v>57</v>
      </c>
      <c r="G281" s="40"/>
    </row>
    <row r="282" ht="17.4" customHeight="1" spans="1:7">
      <c r="A282" s="36"/>
      <c r="B282" s="40"/>
      <c r="C282" s="40">
        <v>2022253227</v>
      </c>
      <c r="D282" s="40" t="s">
        <v>550</v>
      </c>
      <c r="E282" s="40" t="s">
        <v>551</v>
      </c>
      <c r="F282" s="40" t="s">
        <v>57</v>
      </c>
      <c r="G282" s="40">
        <v>4</v>
      </c>
    </row>
    <row r="283" ht="17.4" customHeight="1" spans="1:7">
      <c r="A283" s="36"/>
      <c r="B283" s="40"/>
      <c r="C283" s="40">
        <v>2022253227</v>
      </c>
      <c r="D283" s="40"/>
      <c r="E283" s="40" t="s">
        <v>552</v>
      </c>
      <c r="F283" s="40" t="s">
        <v>57</v>
      </c>
      <c r="G283" s="40"/>
    </row>
    <row r="284" ht="17.4" customHeight="1" spans="1:7">
      <c r="A284" s="36"/>
      <c r="B284" s="40"/>
      <c r="C284" s="40">
        <v>2022253214</v>
      </c>
      <c r="D284" s="40" t="s">
        <v>543</v>
      </c>
      <c r="E284" s="40" t="s">
        <v>544</v>
      </c>
      <c r="F284" s="40" t="s">
        <v>57</v>
      </c>
      <c r="G284" s="40">
        <v>8</v>
      </c>
    </row>
    <row r="285" ht="17.4" customHeight="1" spans="1:7">
      <c r="A285" s="36"/>
      <c r="B285" s="40"/>
      <c r="C285" s="40">
        <v>2022253214</v>
      </c>
      <c r="D285" s="40"/>
      <c r="E285" s="40" t="s">
        <v>546</v>
      </c>
      <c r="F285" s="40" t="s">
        <v>57</v>
      </c>
      <c r="G285" s="40"/>
    </row>
    <row r="286" ht="17.4" customHeight="1" spans="1:7">
      <c r="A286" s="36"/>
      <c r="B286" s="40"/>
      <c r="C286" s="40">
        <v>2022253214</v>
      </c>
      <c r="D286" s="40"/>
      <c r="E286" s="40" t="s">
        <v>547</v>
      </c>
      <c r="F286" s="40" t="s">
        <v>57</v>
      </c>
      <c r="G286" s="40"/>
    </row>
    <row r="287" ht="17.4" customHeight="1" spans="1:7">
      <c r="A287" s="36"/>
      <c r="B287" s="40"/>
      <c r="C287" s="40">
        <v>2022253214</v>
      </c>
      <c r="D287" s="40"/>
      <c r="E287" s="40" t="s">
        <v>548</v>
      </c>
      <c r="F287" s="40" t="s">
        <v>57</v>
      </c>
      <c r="G287" s="40"/>
    </row>
    <row r="288" ht="17.4" customHeight="1" spans="1:7">
      <c r="A288" s="36"/>
      <c r="B288" s="40" t="s">
        <v>288</v>
      </c>
      <c r="C288" s="40">
        <v>2022243628</v>
      </c>
      <c r="D288" s="40" t="s">
        <v>553</v>
      </c>
      <c r="E288" s="40" t="s">
        <v>360</v>
      </c>
      <c r="F288" s="40" t="s">
        <v>338</v>
      </c>
      <c r="G288" s="40">
        <v>2</v>
      </c>
    </row>
    <row r="289" ht="17.4" customHeight="1" spans="1:7">
      <c r="A289" s="36"/>
      <c r="B289" s="40"/>
      <c r="C289" s="40">
        <v>2022243643</v>
      </c>
      <c r="D289" s="40" t="s">
        <v>554</v>
      </c>
      <c r="E289" s="36" t="s">
        <v>555</v>
      </c>
      <c r="F289" s="40" t="s">
        <v>87</v>
      </c>
      <c r="G289" s="40">
        <v>3</v>
      </c>
    </row>
    <row r="290" ht="17.4" customHeight="1" spans="1:7">
      <c r="A290" s="36"/>
      <c r="B290" s="40"/>
      <c r="C290" s="40">
        <v>2022243621</v>
      </c>
      <c r="D290" s="40" t="s">
        <v>556</v>
      </c>
      <c r="E290" s="40" t="s">
        <v>557</v>
      </c>
      <c r="F290" s="40" t="s">
        <v>338</v>
      </c>
      <c r="G290" s="40">
        <v>6</v>
      </c>
    </row>
    <row r="291" ht="17.4" customHeight="1" spans="1:7">
      <c r="A291" s="36"/>
      <c r="B291" s="40"/>
      <c r="C291" s="40"/>
      <c r="D291" s="40"/>
      <c r="E291" s="40" t="s">
        <v>360</v>
      </c>
      <c r="F291" s="40" t="s">
        <v>338</v>
      </c>
      <c r="G291" s="40"/>
    </row>
    <row r="292" ht="17.4" customHeight="1" spans="1:7">
      <c r="A292" s="36"/>
      <c r="B292" s="40"/>
      <c r="C292" s="40"/>
      <c r="D292" s="40"/>
      <c r="E292" s="40" t="s">
        <v>558</v>
      </c>
      <c r="F292" s="40" t="s">
        <v>338</v>
      </c>
      <c r="G292" s="40"/>
    </row>
    <row r="293" ht="17.4" customHeight="1" spans="1:7">
      <c r="A293" s="36"/>
      <c r="B293" s="40"/>
      <c r="C293" s="40">
        <v>2022243617</v>
      </c>
      <c r="D293" s="40" t="s">
        <v>559</v>
      </c>
      <c r="E293" s="40" t="s">
        <v>557</v>
      </c>
      <c r="F293" s="40" t="s">
        <v>338</v>
      </c>
      <c r="G293" s="40">
        <v>4</v>
      </c>
    </row>
    <row r="294" ht="17.4" customHeight="1" spans="1:7">
      <c r="A294" s="36"/>
      <c r="B294" s="40"/>
      <c r="C294" s="40"/>
      <c r="D294" s="40"/>
      <c r="E294" s="40" t="s">
        <v>558</v>
      </c>
      <c r="F294" s="40" t="s">
        <v>338</v>
      </c>
      <c r="G294" s="40"/>
    </row>
    <row r="295" ht="17.4" customHeight="1" spans="1:7">
      <c r="A295" s="36"/>
      <c r="B295" s="40"/>
      <c r="C295" s="40">
        <v>2022243612</v>
      </c>
      <c r="D295" s="40" t="s">
        <v>560</v>
      </c>
      <c r="E295" s="36" t="s">
        <v>557</v>
      </c>
      <c r="F295" s="40" t="s">
        <v>338</v>
      </c>
      <c r="G295" s="40">
        <v>13</v>
      </c>
    </row>
    <row r="296" ht="17.4" customHeight="1" spans="1:7">
      <c r="A296" s="36"/>
      <c r="B296" s="40"/>
      <c r="C296" s="40"/>
      <c r="D296" s="40"/>
      <c r="E296" s="40" t="s">
        <v>360</v>
      </c>
      <c r="F296" s="40" t="s">
        <v>338</v>
      </c>
      <c r="G296" s="40"/>
    </row>
    <row r="297" ht="17.4" customHeight="1" spans="1:7">
      <c r="A297" s="36"/>
      <c r="B297" s="40"/>
      <c r="C297" s="40"/>
      <c r="D297" s="40"/>
      <c r="E297" s="40" t="s">
        <v>558</v>
      </c>
      <c r="F297" s="40" t="s">
        <v>338</v>
      </c>
      <c r="G297" s="40"/>
    </row>
    <row r="298" ht="17.4" customHeight="1" spans="1:7">
      <c r="A298" s="36"/>
      <c r="B298" s="40"/>
      <c r="C298" s="40"/>
      <c r="D298" s="40"/>
      <c r="E298" s="40" t="s">
        <v>561</v>
      </c>
      <c r="F298" s="40" t="s">
        <v>355</v>
      </c>
      <c r="G298" s="40"/>
    </row>
    <row r="299" ht="17.4" customHeight="1" spans="1:7">
      <c r="A299" s="36"/>
      <c r="B299" s="40"/>
      <c r="C299" s="40"/>
      <c r="D299" s="40"/>
      <c r="E299" s="40" t="s">
        <v>562</v>
      </c>
      <c r="F299" s="40" t="s">
        <v>361</v>
      </c>
      <c r="G299" s="40"/>
    </row>
    <row r="300" ht="17.4" customHeight="1" spans="1:7">
      <c r="A300" s="36"/>
      <c r="B300" s="40"/>
      <c r="C300" s="40"/>
      <c r="D300" s="40"/>
      <c r="E300" s="40" t="s">
        <v>557</v>
      </c>
      <c r="F300" s="40" t="s">
        <v>338</v>
      </c>
      <c r="G300" s="40"/>
    </row>
    <row r="301" ht="17.4" customHeight="1" spans="1:7">
      <c r="A301" s="36"/>
      <c r="B301" s="40"/>
      <c r="C301" s="40">
        <v>2022243634</v>
      </c>
      <c r="D301" s="40" t="s">
        <v>563</v>
      </c>
      <c r="E301" s="40" t="s">
        <v>561</v>
      </c>
      <c r="F301" s="40" t="s">
        <v>355</v>
      </c>
      <c r="G301" s="40">
        <v>7</v>
      </c>
    </row>
    <row r="302" ht="17.4" customHeight="1" spans="1:7">
      <c r="A302" s="36"/>
      <c r="B302" s="40"/>
      <c r="C302" s="40"/>
      <c r="D302" s="40"/>
      <c r="E302" s="40" t="s">
        <v>557</v>
      </c>
      <c r="F302" s="40" t="s">
        <v>355</v>
      </c>
      <c r="G302" s="40"/>
    </row>
    <row r="303" ht="17.4" customHeight="1" spans="1:7">
      <c r="A303" s="36"/>
      <c r="B303" s="40"/>
      <c r="C303" s="40"/>
      <c r="D303" s="40"/>
      <c r="E303" s="40" t="s">
        <v>562</v>
      </c>
      <c r="F303" s="40" t="s">
        <v>353</v>
      </c>
      <c r="G303" s="40"/>
    </row>
    <row r="304" ht="17.4" customHeight="1" spans="1:7">
      <c r="A304" s="36"/>
      <c r="B304" s="40"/>
      <c r="C304" s="40">
        <v>2022243619</v>
      </c>
      <c r="D304" s="40" t="s">
        <v>564</v>
      </c>
      <c r="E304" s="40" t="s">
        <v>360</v>
      </c>
      <c r="F304" s="40" t="s">
        <v>338</v>
      </c>
      <c r="G304" s="40">
        <v>2</v>
      </c>
    </row>
    <row r="305" ht="17.4" customHeight="1" spans="1:7">
      <c r="A305" s="36"/>
      <c r="B305" s="40"/>
      <c r="C305" s="40">
        <v>2022243621</v>
      </c>
      <c r="D305" s="40" t="s">
        <v>556</v>
      </c>
      <c r="E305" s="40" t="s">
        <v>561</v>
      </c>
      <c r="F305" s="40" t="s">
        <v>355</v>
      </c>
      <c r="G305" s="40">
        <v>7</v>
      </c>
    </row>
    <row r="306" ht="17.4" customHeight="1" spans="1:7">
      <c r="A306" s="36"/>
      <c r="B306" s="40"/>
      <c r="C306" s="40"/>
      <c r="D306" s="40"/>
      <c r="E306" s="40" t="s">
        <v>562</v>
      </c>
      <c r="F306" s="40" t="s">
        <v>353</v>
      </c>
      <c r="G306" s="40"/>
    </row>
    <row r="307" ht="17.4" customHeight="1" spans="1:7">
      <c r="A307" s="36"/>
      <c r="B307" s="40"/>
      <c r="C307" s="40"/>
      <c r="D307" s="40"/>
      <c r="E307" s="40" t="s">
        <v>557</v>
      </c>
      <c r="F307" s="40" t="s">
        <v>355</v>
      </c>
      <c r="G307" s="40"/>
    </row>
    <row r="308" ht="17.4" customHeight="1" spans="1:7">
      <c r="A308" s="36"/>
      <c r="B308" s="40"/>
      <c r="C308" s="40">
        <v>2022243613</v>
      </c>
      <c r="D308" s="40" t="s">
        <v>565</v>
      </c>
      <c r="E308" s="40" t="s">
        <v>566</v>
      </c>
      <c r="F308" s="40" t="s">
        <v>336</v>
      </c>
      <c r="G308" s="40">
        <v>14</v>
      </c>
    </row>
    <row r="309" ht="17.4" customHeight="1" spans="1:7">
      <c r="A309" s="36"/>
      <c r="B309" s="40"/>
      <c r="C309" s="40"/>
      <c r="D309" s="40"/>
      <c r="E309" s="40" t="s">
        <v>557</v>
      </c>
      <c r="F309" s="40" t="s">
        <v>338</v>
      </c>
      <c r="G309" s="40"/>
    </row>
    <row r="310" ht="17.4" customHeight="1" spans="1:7">
      <c r="A310" s="36"/>
      <c r="B310" s="40"/>
      <c r="C310" s="40"/>
      <c r="D310" s="40"/>
      <c r="E310" s="40" t="s">
        <v>360</v>
      </c>
      <c r="F310" s="40" t="s">
        <v>338</v>
      </c>
      <c r="G310" s="40"/>
    </row>
    <row r="311" ht="17.4" customHeight="1" spans="1:7">
      <c r="A311" s="36"/>
      <c r="B311" s="40"/>
      <c r="C311" s="40"/>
      <c r="D311" s="40"/>
      <c r="E311" s="40" t="s">
        <v>558</v>
      </c>
      <c r="F311" s="40" t="s">
        <v>338</v>
      </c>
      <c r="G311" s="40"/>
    </row>
    <row r="312" ht="17.4" customHeight="1" spans="1:7">
      <c r="A312" s="36"/>
      <c r="B312" s="40"/>
      <c r="C312" s="40"/>
      <c r="D312" s="40"/>
      <c r="E312" s="40" t="s">
        <v>562</v>
      </c>
      <c r="F312" s="40" t="s">
        <v>355</v>
      </c>
      <c r="G312" s="40"/>
    </row>
    <row r="313" ht="17.4" customHeight="1" spans="1:7">
      <c r="A313" s="36"/>
      <c r="B313" s="40"/>
      <c r="C313" s="40"/>
      <c r="D313" s="40"/>
      <c r="E313" s="40" t="s">
        <v>557</v>
      </c>
      <c r="F313" s="40" t="s">
        <v>355</v>
      </c>
      <c r="G313" s="40"/>
    </row>
    <row r="314" ht="17.4" customHeight="1" spans="1:7">
      <c r="A314" s="36"/>
      <c r="B314" s="40"/>
      <c r="C314" s="40"/>
      <c r="D314" s="40"/>
      <c r="E314" s="40" t="s">
        <v>561</v>
      </c>
      <c r="F314" s="40" t="s">
        <v>355</v>
      </c>
      <c r="G314" s="40"/>
    </row>
    <row r="315" ht="17.4" customHeight="1" spans="1:7">
      <c r="A315" s="36"/>
      <c r="B315" s="40"/>
      <c r="C315" s="40">
        <v>2022243617</v>
      </c>
      <c r="D315" s="40" t="s">
        <v>559</v>
      </c>
      <c r="E315" s="40" t="s">
        <v>561</v>
      </c>
      <c r="F315" s="40" t="s">
        <v>355</v>
      </c>
      <c r="G315" s="40">
        <v>5</v>
      </c>
    </row>
    <row r="316" ht="17.4" customHeight="1" spans="1:7">
      <c r="A316" s="36"/>
      <c r="B316" s="40"/>
      <c r="C316" s="40"/>
      <c r="D316" s="40"/>
      <c r="E316" s="40" t="s">
        <v>562</v>
      </c>
      <c r="F316" s="40" t="s">
        <v>353</v>
      </c>
      <c r="G316" s="40"/>
    </row>
    <row r="317" ht="17.4" customHeight="1" spans="1:7">
      <c r="A317" s="36"/>
      <c r="B317" s="40" t="s">
        <v>289</v>
      </c>
      <c r="C317" s="40">
        <v>2022244107</v>
      </c>
      <c r="D317" s="40" t="s">
        <v>567</v>
      </c>
      <c r="E317" s="40" t="s">
        <v>568</v>
      </c>
      <c r="F317" s="40" t="s">
        <v>569</v>
      </c>
      <c r="G317" s="40">
        <v>4</v>
      </c>
    </row>
    <row r="318" ht="17.4" customHeight="1" spans="1:7">
      <c r="A318" s="36"/>
      <c r="B318" s="40"/>
      <c r="C318" s="40"/>
      <c r="D318" s="40"/>
      <c r="E318" s="40" t="s">
        <v>570</v>
      </c>
      <c r="F318" s="40" t="s">
        <v>569</v>
      </c>
      <c r="G318" s="40"/>
    </row>
    <row r="319" ht="17.4" customHeight="1" spans="1:7">
      <c r="A319" s="36"/>
      <c r="B319" s="40" t="s">
        <v>293</v>
      </c>
      <c r="C319" s="40">
        <v>2022254119</v>
      </c>
      <c r="D319" s="40" t="s">
        <v>571</v>
      </c>
      <c r="E319" s="40" t="s">
        <v>507</v>
      </c>
      <c r="F319" s="40" t="s">
        <v>338</v>
      </c>
      <c r="G319" s="40">
        <v>2</v>
      </c>
    </row>
    <row r="320" ht="17.4" customHeight="1" spans="1:7">
      <c r="A320" s="36"/>
      <c r="B320" s="40"/>
      <c r="C320" s="40">
        <v>2022254115</v>
      </c>
      <c r="D320" s="40" t="s">
        <v>572</v>
      </c>
      <c r="E320" s="40" t="s">
        <v>530</v>
      </c>
      <c r="F320" s="40" t="s">
        <v>63</v>
      </c>
      <c r="G320" s="40">
        <v>7</v>
      </c>
    </row>
    <row r="321" ht="17.4" customHeight="1" spans="1:7">
      <c r="A321" s="36"/>
      <c r="B321" s="40"/>
      <c r="C321" s="40"/>
      <c r="D321" s="40"/>
      <c r="E321" s="40" t="s">
        <v>573</v>
      </c>
      <c r="F321" s="40" t="s">
        <v>57</v>
      </c>
      <c r="G321" s="40"/>
    </row>
    <row r="322" ht="17.4" customHeight="1" spans="1:7">
      <c r="A322" s="36"/>
      <c r="B322" s="40"/>
      <c r="C322" s="40"/>
      <c r="D322" s="40"/>
      <c r="E322" s="40" t="s">
        <v>574</v>
      </c>
      <c r="F322" s="40" t="s">
        <v>87</v>
      </c>
      <c r="G322" s="40"/>
    </row>
    <row r="323" ht="17.4" customHeight="1" spans="1:7">
      <c r="A323" s="36"/>
      <c r="B323" s="40" t="s">
        <v>294</v>
      </c>
      <c r="C323" s="40">
        <v>2023243123</v>
      </c>
      <c r="D323" s="40" t="s">
        <v>575</v>
      </c>
      <c r="E323" s="40" t="s">
        <v>576</v>
      </c>
      <c r="F323" s="40" t="s">
        <v>577</v>
      </c>
      <c r="G323" s="40">
        <v>16</v>
      </c>
    </row>
    <row r="324" ht="17.4" customHeight="1" spans="1:7">
      <c r="A324" s="36"/>
      <c r="B324" s="40"/>
      <c r="C324" s="40"/>
      <c r="D324" s="40"/>
      <c r="E324" s="40" t="s">
        <v>578</v>
      </c>
      <c r="F324" s="40" t="s">
        <v>577</v>
      </c>
      <c r="G324" s="40"/>
    </row>
    <row r="325" ht="17.4" customHeight="1" spans="1:7">
      <c r="A325" s="36"/>
      <c r="B325" s="40"/>
      <c r="C325" s="40"/>
      <c r="D325" s="40"/>
      <c r="E325" s="40" t="s">
        <v>579</v>
      </c>
      <c r="F325" s="40" t="s">
        <v>580</v>
      </c>
      <c r="G325" s="40"/>
    </row>
    <row r="326" ht="17.4" customHeight="1" spans="1:7">
      <c r="A326" s="36"/>
      <c r="B326" s="40"/>
      <c r="C326" s="40"/>
      <c r="D326" s="40"/>
      <c r="E326" s="40" t="s">
        <v>581</v>
      </c>
      <c r="F326" s="40" t="s">
        <v>582</v>
      </c>
      <c r="G326" s="40"/>
    </row>
    <row r="327" ht="17.4" customHeight="1" spans="1:7">
      <c r="A327" s="36"/>
      <c r="B327" s="40"/>
      <c r="C327" s="40"/>
      <c r="D327" s="40"/>
      <c r="E327" s="40" t="s">
        <v>583</v>
      </c>
      <c r="F327" s="40" t="s">
        <v>582</v>
      </c>
      <c r="G327" s="40"/>
    </row>
    <row r="328" ht="17.4" customHeight="1" spans="1:7">
      <c r="A328" s="36"/>
      <c r="B328" s="40"/>
      <c r="C328" s="40"/>
      <c r="D328" s="40"/>
      <c r="E328" s="40" t="s">
        <v>584</v>
      </c>
      <c r="F328" s="40" t="s">
        <v>582</v>
      </c>
      <c r="G328" s="40"/>
    </row>
    <row r="329" ht="17.4" customHeight="1" spans="1:7">
      <c r="A329" s="36"/>
      <c r="B329" s="40"/>
      <c r="C329" s="40"/>
      <c r="D329" s="40"/>
      <c r="E329" s="40" t="s">
        <v>416</v>
      </c>
      <c r="F329" s="40" t="s">
        <v>529</v>
      </c>
      <c r="G329" s="40"/>
    </row>
    <row r="330" ht="17.4" customHeight="1" spans="1:7">
      <c r="A330" s="36"/>
      <c r="B330" s="40"/>
      <c r="C330" s="40"/>
      <c r="D330" s="40"/>
      <c r="E330" s="40" t="s">
        <v>585</v>
      </c>
      <c r="F330" s="40" t="s">
        <v>531</v>
      </c>
      <c r="G330" s="40"/>
    </row>
    <row r="331" ht="17.4" customHeight="1" spans="1:7">
      <c r="A331" s="36"/>
      <c r="B331" s="40"/>
      <c r="C331" s="40">
        <v>2023243126</v>
      </c>
      <c r="D331" s="40" t="s">
        <v>586</v>
      </c>
      <c r="E331" s="40" t="s">
        <v>576</v>
      </c>
      <c r="F331" s="40" t="s">
        <v>577</v>
      </c>
      <c r="G331" s="40">
        <v>2</v>
      </c>
    </row>
    <row r="332" ht="17.4" customHeight="1" spans="1:7">
      <c r="A332" s="36"/>
      <c r="B332" s="40"/>
      <c r="C332" s="40">
        <v>2023243110</v>
      </c>
      <c r="D332" s="40" t="s">
        <v>587</v>
      </c>
      <c r="E332" s="40" t="s">
        <v>585</v>
      </c>
      <c r="F332" s="40" t="s">
        <v>531</v>
      </c>
      <c r="G332" s="40">
        <v>2</v>
      </c>
    </row>
    <row r="333" ht="17.4" customHeight="1" spans="1:7">
      <c r="A333" s="36"/>
      <c r="B333" s="40" t="s">
        <v>296</v>
      </c>
      <c r="C333" s="40">
        <v>2023243303</v>
      </c>
      <c r="D333" s="40" t="s">
        <v>588</v>
      </c>
      <c r="E333" s="40" t="s">
        <v>589</v>
      </c>
      <c r="F333" s="40" t="s">
        <v>63</v>
      </c>
      <c r="G333" s="40">
        <v>16</v>
      </c>
    </row>
    <row r="334" ht="17.4" customHeight="1" spans="1:7">
      <c r="A334" s="36"/>
      <c r="B334" s="40"/>
      <c r="C334" s="40"/>
      <c r="D334" s="40"/>
      <c r="E334" s="40" t="s">
        <v>590</v>
      </c>
      <c r="F334" s="40" t="s">
        <v>87</v>
      </c>
      <c r="G334" s="40"/>
    </row>
    <row r="335" ht="17.4" customHeight="1" spans="1:7">
      <c r="A335" s="36"/>
      <c r="B335" s="40"/>
      <c r="C335" s="40"/>
      <c r="D335" s="40"/>
      <c r="E335" s="40" t="s">
        <v>578</v>
      </c>
      <c r="F335" s="40" t="s">
        <v>63</v>
      </c>
      <c r="G335" s="40"/>
    </row>
    <row r="336" ht="17.4" customHeight="1" spans="1:7">
      <c r="A336" s="36"/>
      <c r="B336" s="40"/>
      <c r="C336" s="40"/>
      <c r="D336" s="40"/>
      <c r="E336" s="40" t="s">
        <v>591</v>
      </c>
      <c r="F336" s="40" t="s">
        <v>336</v>
      </c>
      <c r="G336" s="40"/>
    </row>
    <row r="337" ht="17.4" customHeight="1" spans="1:7">
      <c r="A337" s="36"/>
      <c r="B337" s="40"/>
      <c r="C337" s="40"/>
      <c r="D337" s="40"/>
      <c r="E337" s="40" t="s">
        <v>585</v>
      </c>
      <c r="F337" s="40" t="s">
        <v>336</v>
      </c>
      <c r="G337" s="40"/>
    </row>
    <row r="338" ht="17.4" customHeight="1" spans="1:7">
      <c r="A338" s="36"/>
      <c r="B338" s="40"/>
      <c r="C338" s="40"/>
      <c r="D338" s="40"/>
      <c r="E338" s="40" t="s">
        <v>592</v>
      </c>
      <c r="F338" s="40" t="s">
        <v>338</v>
      </c>
      <c r="G338" s="40"/>
    </row>
    <row r="339" ht="17.4" customHeight="1" spans="1:7">
      <c r="A339" s="36"/>
      <c r="B339" s="40"/>
      <c r="C339" s="40"/>
      <c r="D339" s="40"/>
      <c r="E339" s="40" t="s">
        <v>593</v>
      </c>
      <c r="F339" s="40" t="s">
        <v>353</v>
      </c>
      <c r="G339" s="40"/>
    </row>
    <row r="340" ht="17.4" customHeight="1" spans="1:7">
      <c r="A340" s="36"/>
      <c r="B340" s="40"/>
      <c r="C340" s="40">
        <v>2023243313</v>
      </c>
      <c r="D340" s="40" t="s">
        <v>594</v>
      </c>
      <c r="E340" s="40" t="s">
        <v>593</v>
      </c>
      <c r="F340" s="40" t="s">
        <v>353</v>
      </c>
      <c r="G340" s="40">
        <v>3</v>
      </c>
    </row>
    <row r="341" ht="17.4" customHeight="1" spans="1:7">
      <c r="A341" s="36"/>
      <c r="B341" s="40" t="s">
        <v>299</v>
      </c>
      <c r="C341" s="40">
        <v>2023243625</v>
      </c>
      <c r="D341" s="40" t="s">
        <v>595</v>
      </c>
      <c r="E341" s="40" t="s">
        <v>596</v>
      </c>
      <c r="F341" s="40" t="s">
        <v>338</v>
      </c>
      <c r="G341" s="40">
        <v>4</v>
      </c>
    </row>
    <row r="342" ht="17.4" customHeight="1" spans="1:7">
      <c r="A342" s="36"/>
      <c r="B342" s="40"/>
      <c r="C342" s="40"/>
      <c r="D342" s="40"/>
      <c r="E342" s="40" t="s">
        <v>597</v>
      </c>
      <c r="F342" s="40" t="s">
        <v>338</v>
      </c>
      <c r="G342" s="40"/>
    </row>
    <row r="343" ht="17.4" customHeight="1" spans="1:7">
      <c r="A343" s="36"/>
      <c r="B343" s="40" t="s">
        <v>300</v>
      </c>
      <c r="C343" s="40">
        <v>2023243728</v>
      </c>
      <c r="D343" s="40" t="s">
        <v>598</v>
      </c>
      <c r="E343" s="40" t="s">
        <v>578</v>
      </c>
      <c r="F343" s="40" t="s">
        <v>338</v>
      </c>
      <c r="G343" s="40">
        <v>2</v>
      </c>
    </row>
    <row r="344" ht="17.4" customHeight="1" spans="1:7">
      <c r="A344" s="36"/>
      <c r="B344" s="40"/>
      <c r="C344" s="40">
        <v>2023243709</v>
      </c>
      <c r="D344" s="40" t="s">
        <v>599</v>
      </c>
      <c r="E344" s="40" t="s">
        <v>578</v>
      </c>
      <c r="F344" s="40" t="s">
        <v>338</v>
      </c>
      <c r="G344" s="40">
        <v>2</v>
      </c>
    </row>
    <row r="345" ht="17.4" customHeight="1" spans="1:7">
      <c r="A345" s="36"/>
      <c r="B345" s="40"/>
      <c r="C345" s="40">
        <v>2023243712</v>
      </c>
      <c r="D345" s="40" t="s">
        <v>600</v>
      </c>
      <c r="E345" s="40" t="s">
        <v>578</v>
      </c>
      <c r="F345" s="40" t="s">
        <v>338</v>
      </c>
      <c r="G345" s="40">
        <v>2</v>
      </c>
    </row>
    <row r="346" ht="17.4" customHeight="1" spans="1:7">
      <c r="A346" s="36"/>
      <c r="B346" s="40"/>
      <c r="C346" s="40">
        <v>2023243723</v>
      </c>
      <c r="D346" s="40" t="s">
        <v>601</v>
      </c>
      <c r="E346" s="40" t="s">
        <v>578</v>
      </c>
      <c r="F346" s="40" t="s">
        <v>338</v>
      </c>
      <c r="G346" s="40">
        <v>2</v>
      </c>
    </row>
    <row r="347" ht="17.4" customHeight="1" spans="1:7">
      <c r="A347" s="36"/>
      <c r="B347" s="40"/>
      <c r="C347" s="40">
        <v>2023243722</v>
      </c>
      <c r="D347" s="40" t="s">
        <v>602</v>
      </c>
      <c r="E347" s="40" t="s">
        <v>578</v>
      </c>
      <c r="F347" s="40" t="s">
        <v>338</v>
      </c>
      <c r="G347" s="40">
        <v>2</v>
      </c>
    </row>
    <row r="348" ht="17.4" customHeight="1" spans="1:7">
      <c r="A348" s="36"/>
      <c r="B348" s="40" t="s">
        <v>301</v>
      </c>
      <c r="C348" s="40">
        <v>2023243819</v>
      </c>
      <c r="D348" s="40" t="s">
        <v>603</v>
      </c>
      <c r="E348" s="40" t="s">
        <v>597</v>
      </c>
      <c r="F348" s="40" t="s">
        <v>604</v>
      </c>
      <c r="G348" s="40">
        <v>1</v>
      </c>
    </row>
    <row r="349" ht="17.4" customHeight="1" spans="1:7">
      <c r="A349" s="36"/>
      <c r="B349" s="40" t="s">
        <v>303</v>
      </c>
      <c r="C349" s="40">
        <v>2022273207</v>
      </c>
      <c r="D349" s="40" t="s">
        <v>605</v>
      </c>
      <c r="E349" s="40" t="s">
        <v>606</v>
      </c>
      <c r="F349" s="40" t="s">
        <v>338</v>
      </c>
      <c r="G349" s="40">
        <v>7</v>
      </c>
    </row>
    <row r="350" ht="17.4" customHeight="1" spans="1:7">
      <c r="A350" s="36"/>
      <c r="B350" s="40"/>
      <c r="C350" s="40"/>
      <c r="D350" s="40"/>
      <c r="E350" s="40" t="s">
        <v>607</v>
      </c>
      <c r="F350" s="40" t="s">
        <v>361</v>
      </c>
      <c r="G350" s="40"/>
    </row>
    <row r="351" ht="17.4" customHeight="1" spans="1:7">
      <c r="A351" s="36"/>
      <c r="B351" s="40"/>
      <c r="C351" s="40"/>
      <c r="D351" s="40"/>
      <c r="E351" s="40" t="s">
        <v>608</v>
      </c>
      <c r="F351" s="40" t="s">
        <v>338</v>
      </c>
      <c r="G351" s="40"/>
    </row>
    <row r="352" ht="17.4" customHeight="1" spans="1:7">
      <c r="A352" s="36"/>
      <c r="B352" s="40" t="s">
        <v>304</v>
      </c>
      <c r="C352" s="40">
        <v>2023253206</v>
      </c>
      <c r="D352" s="40" t="s">
        <v>609</v>
      </c>
      <c r="E352" s="40" t="s">
        <v>610</v>
      </c>
      <c r="F352" s="40" t="s">
        <v>57</v>
      </c>
      <c r="G352" s="40">
        <v>16</v>
      </c>
    </row>
    <row r="353" ht="17.4" customHeight="1" spans="1:7">
      <c r="A353" s="36"/>
      <c r="B353" s="40"/>
      <c r="C353" s="40"/>
      <c r="D353" s="40"/>
      <c r="E353" s="40" t="s">
        <v>416</v>
      </c>
      <c r="F353" s="40" t="s">
        <v>57</v>
      </c>
      <c r="G353" s="40"/>
    </row>
    <row r="354" ht="17.4" customHeight="1" spans="1:7">
      <c r="A354" s="36"/>
      <c r="B354" s="40"/>
      <c r="C354" s="40"/>
      <c r="D354" s="40"/>
      <c r="E354" s="40" t="s">
        <v>608</v>
      </c>
      <c r="F354" s="40" t="s">
        <v>63</v>
      </c>
      <c r="G354" s="40"/>
    </row>
    <row r="355" ht="17.4" customHeight="1" spans="1:7">
      <c r="A355" s="36"/>
      <c r="B355" s="40"/>
      <c r="C355" s="40"/>
      <c r="D355" s="40"/>
      <c r="E355" s="40" t="s">
        <v>546</v>
      </c>
      <c r="F355" s="40" t="s">
        <v>63</v>
      </c>
      <c r="G355" s="40"/>
    </row>
    <row r="356" ht="17.4" customHeight="1" spans="1:7">
      <c r="A356" s="36"/>
      <c r="B356" s="40"/>
      <c r="C356" s="40"/>
      <c r="D356" s="40"/>
      <c r="E356" s="40" t="s">
        <v>606</v>
      </c>
      <c r="F356" s="40" t="s">
        <v>63</v>
      </c>
      <c r="G356" s="40"/>
    </row>
    <row r="357" ht="17.4" customHeight="1" spans="1:7">
      <c r="A357" s="36"/>
      <c r="B357" s="40"/>
      <c r="C357" s="40"/>
      <c r="D357" s="40"/>
      <c r="E357" s="40" t="s">
        <v>608</v>
      </c>
      <c r="F357" s="40" t="s">
        <v>338</v>
      </c>
      <c r="G357" s="40"/>
    </row>
    <row r="358" ht="17.4" customHeight="1" spans="1:7">
      <c r="A358" s="36"/>
      <c r="B358" s="40"/>
      <c r="C358" s="40"/>
      <c r="D358" s="40"/>
      <c r="E358" s="40" t="s">
        <v>584</v>
      </c>
      <c r="F358" s="40" t="s">
        <v>338</v>
      </c>
      <c r="G358" s="40"/>
    </row>
    <row r="359" ht="17.4" customHeight="1" spans="1:7">
      <c r="A359" s="36"/>
      <c r="B359" s="40"/>
      <c r="C359" s="40"/>
      <c r="D359" s="40"/>
      <c r="E359" s="40" t="s">
        <v>583</v>
      </c>
      <c r="F359" s="40" t="s">
        <v>338</v>
      </c>
      <c r="G359" s="40"/>
    </row>
    <row r="360" ht="17.4" customHeight="1" spans="1:7">
      <c r="A360" s="36"/>
      <c r="B360" s="40"/>
      <c r="C360" s="40">
        <v>2023253227</v>
      </c>
      <c r="D360" s="40" t="s">
        <v>611</v>
      </c>
      <c r="E360" s="40" t="s">
        <v>610</v>
      </c>
      <c r="F360" s="40" t="s">
        <v>57</v>
      </c>
      <c r="G360" s="40">
        <v>18</v>
      </c>
    </row>
    <row r="361" ht="17.4" customHeight="1" spans="1:7">
      <c r="A361" s="36"/>
      <c r="B361" s="40"/>
      <c r="C361" s="40"/>
      <c r="D361" s="40"/>
      <c r="E361" s="40" t="s">
        <v>416</v>
      </c>
      <c r="F361" s="40" t="s">
        <v>577</v>
      </c>
      <c r="G361" s="40"/>
    </row>
    <row r="362" ht="17.4" customHeight="1" spans="1:7">
      <c r="A362" s="36"/>
      <c r="B362" s="40"/>
      <c r="C362" s="40"/>
      <c r="D362" s="40"/>
      <c r="E362" s="40" t="s">
        <v>608</v>
      </c>
      <c r="F362" s="40" t="s">
        <v>87</v>
      </c>
      <c r="G362" s="40"/>
    </row>
    <row r="363" ht="17.4" customHeight="1" spans="1:7">
      <c r="A363" s="36"/>
      <c r="B363" s="40"/>
      <c r="C363" s="40"/>
      <c r="D363" s="40"/>
      <c r="E363" s="40" t="s">
        <v>546</v>
      </c>
      <c r="F363" s="40" t="s">
        <v>580</v>
      </c>
      <c r="G363" s="40"/>
    </row>
    <row r="364" ht="17.4" customHeight="1" spans="1:7">
      <c r="A364" s="36"/>
      <c r="B364" s="40"/>
      <c r="C364" s="40"/>
      <c r="D364" s="40"/>
      <c r="E364" s="40" t="s">
        <v>606</v>
      </c>
      <c r="F364" s="40" t="s">
        <v>580</v>
      </c>
      <c r="G364" s="40"/>
    </row>
    <row r="365" ht="17.4" customHeight="1" spans="1:7">
      <c r="A365" s="36"/>
      <c r="B365" s="40"/>
      <c r="C365" s="40"/>
      <c r="D365" s="40"/>
      <c r="E365" s="40" t="s">
        <v>608</v>
      </c>
      <c r="F365" s="40" t="s">
        <v>582</v>
      </c>
      <c r="G365" s="40"/>
    </row>
    <row r="366" ht="17.4" customHeight="1" spans="1:7">
      <c r="A366" s="36"/>
      <c r="B366" s="40"/>
      <c r="C366" s="40"/>
      <c r="D366" s="40"/>
      <c r="E366" s="40" t="s">
        <v>584</v>
      </c>
      <c r="F366" s="40" t="s">
        <v>612</v>
      </c>
      <c r="G366" s="40"/>
    </row>
    <row r="367" ht="17.4" customHeight="1" spans="1:7">
      <c r="A367" s="36"/>
      <c r="B367" s="40"/>
      <c r="C367" s="40"/>
      <c r="D367" s="40"/>
      <c r="E367" s="40" t="s">
        <v>583</v>
      </c>
      <c r="F367" s="40" t="s">
        <v>582</v>
      </c>
      <c r="G367" s="40"/>
    </row>
    <row r="368" ht="17.4" customHeight="1" spans="1:7">
      <c r="A368" s="36" t="s">
        <v>7</v>
      </c>
      <c r="B368" s="36" t="s">
        <v>310</v>
      </c>
      <c r="C368" s="36">
        <v>2021263105</v>
      </c>
      <c r="D368" s="36" t="s">
        <v>613</v>
      </c>
      <c r="E368" s="36" t="s">
        <v>614</v>
      </c>
      <c r="F368" s="62" t="s">
        <v>615</v>
      </c>
      <c r="G368" s="40">
        <v>14</v>
      </c>
    </row>
    <row r="369" ht="17.4" customHeight="1" spans="1:7">
      <c r="A369" s="36"/>
      <c r="B369" s="36"/>
      <c r="C369" s="36">
        <v>2021263414</v>
      </c>
      <c r="D369" s="36" t="s">
        <v>616</v>
      </c>
      <c r="E369" s="36" t="s">
        <v>614</v>
      </c>
      <c r="F369" s="62" t="s">
        <v>617</v>
      </c>
      <c r="G369" s="40"/>
    </row>
    <row r="370" ht="17.4" customHeight="1" spans="1:7">
      <c r="A370" s="36"/>
      <c r="B370" s="36" t="s">
        <v>311</v>
      </c>
      <c r="C370" s="40">
        <v>2021263311</v>
      </c>
      <c r="D370" s="40" t="s">
        <v>618</v>
      </c>
      <c r="E370" s="40" t="s">
        <v>619</v>
      </c>
      <c r="F370" s="40" t="s">
        <v>620</v>
      </c>
      <c r="G370" s="40">
        <v>12</v>
      </c>
    </row>
    <row r="371" ht="17.4" customHeight="1" spans="1:7">
      <c r="A371" s="36"/>
      <c r="B371" s="36"/>
      <c r="C371" s="40">
        <v>2021263236</v>
      </c>
      <c r="D371" s="40" t="s">
        <v>621</v>
      </c>
      <c r="E371" s="36" t="s">
        <v>619</v>
      </c>
      <c r="F371" s="40" t="s">
        <v>622</v>
      </c>
      <c r="G371" s="40"/>
    </row>
    <row r="372" ht="17.4" customHeight="1" spans="1:7">
      <c r="A372" s="36"/>
      <c r="B372" s="40" t="s">
        <v>312</v>
      </c>
      <c r="C372" s="40">
        <v>2021263124</v>
      </c>
      <c r="D372" s="40" t="s">
        <v>623</v>
      </c>
      <c r="E372" s="40" t="s">
        <v>624</v>
      </c>
      <c r="F372" s="40" t="s">
        <v>617</v>
      </c>
      <c r="G372" s="40">
        <v>56</v>
      </c>
    </row>
    <row r="373" ht="17.4" customHeight="1" spans="1:7">
      <c r="A373" s="36"/>
      <c r="B373" s="40"/>
      <c r="C373" s="40">
        <v>2021263236</v>
      </c>
      <c r="D373" s="40" t="s">
        <v>625</v>
      </c>
      <c r="E373" s="40" t="s">
        <v>624</v>
      </c>
      <c r="F373" s="40" t="s">
        <v>617</v>
      </c>
      <c r="G373" s="40"/>
    </row>
    <row r="374" ht="17.4" customHeight="1" spans="1:7">
      <c r="A374" s="36"/>
      <c r="B374" s="40"/>
      <c r="C374" s="40">
        <v>2021263225</v>
      </c>
      <c r="D374" s="40" t="s">
        <v>626</v>
      </c>
      <c r="E374" s="40" t="s">
        <v>624</v>
      </c>
      <c r="F374" s="40" t="s">
        <v>617</v>
      </c>
      <c r="G374" s="40"/>
    </row>
    <row r="375" ht="17.4" customHeight="1" spans="1:7">
      <c r="A375" s="36"/>
      <c r="B375" s="40"/>
      <c r="C375" s="40">
        <v>2021263129</v>
      </c>
      <c r="D375" s="40" t="s">
        <v>627</v>
      </c>
      <c r="E375" s="40" t="s">
        <v>624</v>
      </c>
      <c r="F375" s="40" t="s">
        <v>617</v>
      </c>
      <c r="G375" s="40"/>
    </row>
    <row r="376" ht="17.4" customHeight="1" spans="1:7">
      <c r="A376" s="36"/>
      <c r="B376" s="40"/>
      <c r="C376" s="40">
        <v>2026263133</v>
      </c>
      <c r="D376" s="40" t="s">
        <v>628</v>
      </c>
      <c r="E376" s="40" t="s">
        <v>624</v>
      </c>
      <c r="F376" s="40" t="s">
        <v>617</v>
      </c>
      <c r="G376" s="40"/>
    </row>
    <row r="377" ht="17.4" customHeight="1" spans="1:7">
      <c r="A377" s="36"/>
      <c r="B377" s="40"/>
      <c r="C377" s="40">
        <v>2021263135</v>
      </c>
      <c r="D377" s="40" t="s">
        <v>629</v>
      </c>
      <c r="E377" s="40" t="s">
        <v>624</v>
      </c>
      <c r="F377" s="40" t="s">
        <v>617</v>
      </c>
      <c r="G377" s="40"/>
    </row>
    <row r="378" ht="17.4" customHeight="1" spans="1:7">
      <c r="A378" s="36"/>
      <c r="B378" s="40"/>
      <c r="C378" s="40">
        <v>2021263203</v>
      </c>
      <c r="D378" s="40" t="s">
        <v>630</v>
      </c>
      <c r="E378" s="40" t="s">
        <v>624</v>
      </c>
      <c r="F378" s="40" t="s">
        <v>631</v>
      </c>
      <c r="G378" s="40"/>
    </row>
    <row r="379" ht="17.4" customHeight="1" spans="1:7">
      <c r="A379" s="36"/>
      <c r="B379" s="40" t="s">
        <v>313</v>
      </c>
      <c r="C379" s="40">
        <v>2021263112</v>
      </c>
      <c r="D379" s="40" t="s">
        <v>632</v>
      </c>
      <c r="E379" s="40" t="s">
        <v>624</v>
      </c>
      <c r="F379" s="40" t="s">
        <v>622</v>
      </c>
      <c r="G379" s="40">
        <v>16</v>
      </c>
    </row>
    <row r="380" ht="17.4" customHeight="1" spans="1:7">
      <c r="A380" s="36"/>
      <c r="B380" s="40"/>
      <c r="C380" s="40">
        <v>2021263217</v>
      </c>
      <c r="D380" s="40" t="s">
        <v>633</v>
      </c>
      <c r="E380" s="40" t="s">
        <v>624</v>
      </c>
      <c r="F380" s="40" t="s">
        <v>634</v>
      </c>
      <c r="G380" s="40"/>
    </row>
    <row r="381" ht="17.4" customHeight="1" spans="1:7">
      <c r="A381" s="36"/>
      <c r="B381" s="40" t="s">
        <v>44</v>
      </c>
      <c r="C381" s="40">
        <v>2022263101</v>
      </c>
      <c r="D381" s="40" t="s">
        <v>635</v>
      </c>
      <c r="E381" s="40" t="s">
        <v>46</v>
      </c>
      <c r="F381" s="63" t="s">
        <v>361</v>
      </c>
      <c r="G381" s="40">
        <v>3</v>
      </c>
    </row>
    <row r="382" ht="17.4" customHeight="1" spans="1:7">
      <c r="A382" s="36"/>
      <c r="B382" s="40" t="s">
        <v>314</v>
      </c>
      <c r="C382" s="40">
        <v>2022263318</v>
      </c>
      <c r="D382" s="40" t="s">
        <v>636</v>
      </c>
      <c r="E382" s="40" t="s">
        <v>637</v>
      </c>
      <c r="F382" s="63" t="s">
        <v>336</v>
      </c>
      <c r="G382" s="40">
        <v>6</v>
      </c>
    </row>
    <row r="383" ht="17.4" customHeight="1" spans="1:7">
      <c r="A383" s="36"/>
      <c r="B383" s="40"/>
      <c r="C383" s="40">
        <v>2022263509</v>
      </c>
      <c r="D383" s="40" t="s">
        <v>638</v>
      </c>
      <c r="E383" s="40" t="s">
        <v>46</v>
      </c>
      <c r="F383" s="40" t="s">
        <v>353</v>
      </c>
      <c r="G383" s="40"/>
    </row>
    <row r="384" ht="17.4" customHeight="1" spans="1:7">
      <c r="A384" s="36"/>
      <c r="B384" s="40" t="s">
        <v>315</v>
      </c>
      <c r="C384" s="40">
        <v>2022263511</v>
      </c>
      <c r="D384" s="40" t="s">
        <v>639</v>
      </c>
      <c r="E384" s="40" t="s">
        <v>443</v>
      </c>
      <c r="F384" s="40" t="s">
        <v>336</v>
      </c>
      <c r="G384" s="40">
        <v>42</v>
      </c>
    </row>
    <row r="385" ht="17.4" customHeight="1" spans="1:7">
      <c r="A385" s="36"/>
      <c r="B385" s="40"/>
      <c r="C385" s="40"/>
      <c r="D385" s="40"/>
      <c r="E385" s="40" t="s">
        <v>640</v>
      </c>
      <c r="F385" s="40" t="s">
        <v>336</v>
      </c>
      <c r="G385" s="40"/>
    </row>
    <row r="386" ht="17.4" customHeight="1" spans="1:7">
      <c r="A386" s="36"/>
      <c r="B386" s="40"/>
      <c r="C386" s="40"/>
      <c r="D386" s="40"/>
      <c r="E386" s="40" t="s">
        <v>641</v>
      </c>
      <c r="F386" s="40" t="s">
        <v>631</v>
      </c>
      <c r="G386" s="40"/>
    </row>
    <row r="387" ht="17.4" customHeight="1" spans="1:7">
      <c r="A387" s="36"/>
      <c r="B387" s="40"/>
      <c r="C387" s="40"/>
      <c r="D387" s="40"/>
      <c r="E387" s="40" t="s">
        <v>642</v>
      </c>
      <c r="F387" s="40" t="s">
        <v>353</v>
      </c>
      <c r="G387" s="40"/>
    </row>
    <row r="388" ht="17.4" customHeight="1" spans="1:7">
      <c r="A388" s="36"/>
      <c r="B388" s="40"/>
      <c r="C388" s="40">
        <v>2022263512</v>
      </c>
      <c r="D388" s="40" t="s">
        <v>643</v>
      </c>
      <c r="E388" s="40" t="s">
        <v>443</v>
      </c>
      <c r="F388" s="40" t="s">
        <v>336</v>
      </c>
      <c r="G388" s="40"/>
    </row>
    <row r="389" ht="17.4" spans="1:7">
      <c r="A389" s="36"/>
      <c r="B389" s="40"/>
      <c r="C389" s="40"/>
      <c r="D389" s="40"/>
      <c r="E389" s="40" t="s">
        <v>640</v>
      </c>
      <c r="F389" s="40" t="s">
        <v>336</v>
      </c>
      <c r="G389" s="40"/>
    </row>
    <row r="390" ht="17.4" spans="1:7">
      <c r="A390" s="36"/>
      <c r="B390" s="40"/>
      <c r="C390" s="40">
        <v>2022263507</v>
      </c>
      <c r="D390" s="40" t="s">
        <v>644</v>
      </c>
      <c r="E390" s="40" t="s">
        <v>443</v>
      </c>
      <c r="F390" s="40" t="s">
        <v>336</v>
      </c>
      <c r="G390" s="40"/>
    </row>
    <row r="391" ht="17.4" spans="1:7">
      <c r="A391" s="36"/>
      <c r="B391" s="40"/>
      <c r="C391" s="40"/>
      <c r="D391" s="40"/>
      <c r="E391" s="40" t="s">
        <v>640</v>
      </c>
      <c r="F391" s="40" t="s">
        <v>336</v>
      </c>
      <c r="G391" s="40"/>
    </row>
    <row r="392" ht="17.4" spans="1:7">
      <c r="A392" s="36"/>
      <c r="B392" s="40"/>
      <c r="C392" s="40">
        <v>2022263216</v>
      </c>
      <c r="D392" s="40" t="s">
        <v>645</v>
      </c>
      <c r="E392" s="40" t="s">
        <v>641</v>
      </c>
      <c r="F392" s="40" t="s">
        <v>617</v>
      </c>
      <c r="G392" s="40"/>
    </row>
    <row r="393" ht="17.4" spans="1:7">
      <c r="A393" s="36"/>
      <c r="B393" s="40"/>
      <c r="C393" s="40"/>
      <c r="D393" s="40"/>
      <c r="E393" s="40" t="s">
        <v>642</v>
      </c>
      <c r="F393" s="40" t="s">
        <v>353</v>
      </c>
      <c r="G393" s="40"/>
    </row>
    <row r="394" ht="17.4" spans="1:7">
      <c r="A394" s="36"/>
      <c r="B394" s="40"/>
      <c r="C394" s="40">
        <v>2022263112</v>
      </c>
      <c r="D394" s="40" t="s">
        <v>646</v>
      </c>
      <c r="E394" s="40" t="s">
        <v>641</v>
      </c>
      <c r="F394" s="40" t="s">
        <v>631</v>
      </c>
      <c r="G394" s="40"/>
    </row>
    <row r="395" ht="17.4" spans="1:7">
      <c r="A395" s="36"/>
      <c r="B395" s="40" t="s">
        <v>316</v>
      </c>
      <c r="C395" s="40">
        <v>2022263522</v>
      </c>
      <c r="D395" s="40" t="s">
        <v>647</v>
      </c>
      <c r="E395" s="40" t="s">
        <v>443</v>
      </c>
      <c r="F395" s="40" t="s">
        <v>336</v>
      </c>
      <c r="G395" s="40">
        <v>4</v>
      </c>
    </row>
    <row r="396" ht="17.4" spans="1:7">
      <c r="A396" s="36"/>
      <c r="B396" s="40"/>
      <c r="C396" s="40">
        <v>2022263510</v>
      </c>
      <c r="D396" s="40" t="s">
        <v>648</v>
      </c>
      <c r="E396" s="40" t="s">
        <v>443</v>
      </c>
      <c r="F396" s="40" t="s">
        <v>336</v>
      </c>
      <c r="G396" s="40"/>
    </row>
    <row r="397" ht="17.4" spans="1:7">
      <c r="A397" s="36"/>
      <c r="B397" s="40" t="s">
        <v>317</v>
      </c>
      <c r="C397" s="40">
        <v>2022263229</v>
      </c>
      <c r="D397" s="40" t="s">
        <v>649</v>
      </c>
      <c r="E397" s="40" t="s">
        <v>650</v>
      </c>
      <c r="F397" s="40" t="s">
        <v>651</v>
      </c>
      <c r="G397" s="40">
        <v>19</v>
      </c>
    </row>
    <row r="398" ht="17.4" spans="1:7">
      <c r="A398" s="36"/>
      <c r="B398" s="40"/>
      <c r="C398" s="40">
        <v>2022263514</v>
      </c>
      <c r="D398" s="40" t="s">
        <v>652</v>
      </c>
      <c r="E398" s="40" t="s">
        <v>443</v>
      </c>
      <c r="F398" s="40" t="s">
        <v>336</v>
      </c>
      <c r="G398" s="40"/>
    </row>
    <row r="399" ht="17.4" spans="1:7">
      <c r="A399" s="36"/>
      <c r="B399" s="40"/>
      <c r="C399" s="40"/>
      <c r="D399" s="40"/>
      <c r="E399" s="40" t="s">
        <v>640</v>
      </c>
      <c r="F399" s="40" t="s">
        <v>336</v>
      </c>
      <c r="G399" s="40"/>
    </row>
    <row r="400" ht="17.4" spans="1:7">
      <c r="A400" s="36"/>
      <c r="B400" s="40"/>
      <c r="C400" s="40">
        <v>2022263530</v>
      </c>
      <c r="D400" s="40" t="s">
        <v>653</v>
      </c>
      <c r="E400" s="40" t="s">
        <v>642</v>
      </c>
      <c r="F400" s="40" t="s">
        <v>353</v>
      </c>
      <c r="G400" s="40"/>
    </row>
    <row r="401" ht="17.4" spans="1:7">
      <c r="A401" s="36"/>
      <c r="B401" s="40"/>
      <c r="C401" s="40">
        <v>2022263210</v>
      </c>
      <c r="D401" s="40" t="s">
        <v>654</v>
      </c>
      <c r="E401" s="40" t="s">
        <v>642</v>
      </c>
      <c r="F401" s="40" t="s">
        <v>353</v>
      </c>
      <c r="G401" s="40"/>
    </row>
    <row r="402" ht="17.4" spans="1:7">
      <c r="A402" s="36"/>
      <c r="B402" s="40" t="s">
        <v>321</v>
      </c>
      <c r="C402" s="40">
        <v>2023263204</v>
      </c>
      <c r="D402" s="40" t="s">
        <v>655</v>
      </c>
      <c r="E402" s="40" t="s">
        <v>85</v>
      </c>
      <c r="F402" s="63" t="s">
        <v>525</v>
      </c>
      <c r="G402" s="40">
        <v>5</v>
      </c>
    </row>
    <row r="403" ht="17.4" spans="1:7">
      <c r="A403" s="36"/>
      <c r="B403" s="40"/>
      <c r="C403" s="40">
        <v>2023263227</v>
      </c>
      <c r="D403" s="40" t="s">
        <v>656</v>
      </c>
      <c r="E403" s="40" t="s">
        <v>85</v>
      </c>
      <c r="F403" s="63" t="s">
        <v>657</v>
      </c>
      <c r="G403" s="40"/>
    </row>
    <row r="404" ht="17.4" spans="1:7">
      <c r="A404" s="36"/>
      <c r="B404" s="40" t="s">
        <v>84</v>
      </c>
      <c r="C404" s="40">
        <v>2023263628</v>
      </c>
      <c r="D404" s="40" t="s">
        <v>658</v>
      </c>
      <c r="E404" s="40" t="s">
        <v>360</v>
      </c>
      <c r="F404" s="40" t="s">
        <v>336</v>
      </c>
      <c r="G404" s="40">
        <v>2</v>
      </c>
    </row>
    <row r="405" ht="17.4" spans="1:7">
      <c r="A405" s="40" t="s">
        <v>8</v>
      </c>
      <c r="B405" s="64" t="s">
        <v>325</v>
      </c>
      <c r="C405" s="63" t="s">
        <v>659</v>
      </c>
      <c r="D405" s="40" t="s">
        <v>660</v>
      </c>
      <c r="E405" s="40" t="s">
        <v>661</v>
      </c>
      <c r="F405" s="63" t="s">
        <v>662</v>
      </c>
      <c r="G405" s="40">
        <v>6</v>
      </c>
    </row>
    <row r="406" ht="17.4" spans="1:7">
      <c r="A406" s="40"/>
      <c r="B406" s="64"/>
      <c r="C406" s="63"/>
      <c r="D406" s="40"/>
      <c r="E406" s="40" t="s">
        <v>663</v>
      </c>
      <c r="F406" s="63" t="s">
        <v>664</v>
      </c>
      <c r="G406" s="40"/>
    </row>
    <row r="407" ht="17.4" spans="1:7">
      <c r="A407" s="40"/>
      <c r="B407" s="64"/>
      <c r="C407" s="63"/>
      <c r="D407" s="40"/>
      <c r="E407" s="40" t="s">
        <v>665</v>
      </c>
      <c r="F407" s="63" t="s">
        <v>666</v>
      </c>
      <c r="G407" s="40"/>
    </row>
    <row r="408" ht="17.4" spans="1:7">
      <c r="A408" s="40"/>
      <c r="B408" s="64"/>
      <c r="C408" s="63"/>
      <c r="D408" s="40"/>
      <c r="E408" s="40" t="s">
        <v>667</v>
      </c>
      <c r="F408" s="63" t="s">
        <v>668</v>
      </c>
      <c r="G408" s="40"/>
    </row>
    <row r="409" ht="17.4" spans="1:7">
      <c r="A409" s="40"/>
      <c r="B409" s="64"/>
      <c r="C409" s="63"/>
      <c r="D409" s="40"/>
      <c r="E409" s="40" t="s">
        <v>669</v>
      </c>
      <c r="F409" s="63" t="s">
        <v>670</v>
      </c>
      <c r="G409" s="40"/>
    </row>
    <row r="410" ht="17.4" spans="1:7">
      <c r="A410" s="40"/>
      <c r="B410" s="64"/>
      <c r="C410" s="63"/>
      <c r="D410" s="40"/>
      <c r="E410" s="40" t="s">
        <v>671</v>
      </c>
      <c r="F410" s="63" t="s">
        <v>672</v>
      </c>
      <c r="G410" s="40"/>
    </row>
    <row r="411" ht="17.4" spans="1:7">
      <c r="A411" s="40"/>
      <c r="B411" s="64"/>
      <c r="C411" s="63" t="s">
        <v>673</v>
      </c>
      <c r="D411" s="40" t="s">
        <v>674</v>
      </c>
      <c r="E411" s="40" t="s">
        <v>661</v>
      </c>
      <c r="F411" s="63" t="s">
        <v>662</v>
      </c>
      <c r="G411" s="40">
        <v>3</v>
      </c>
    </row>
    <row r="412" ht="17.4" spans="1:7">
      <c r="A412" s="40"/>
      <c r="B412" s="64"/>
      <c r="C412" s="63"/>
      <c r="D412" s="40"/>
      <c r="E412" s="40" t="s">
        <v>663</v>
      </c>
      <c r="F412" s="63" t="s">
        <v>664</v>
      </c>
      <c r="G412" s="40"/>
    </row>
    <row r="413" ht="17.4" spans="1:7">
      <c r="A413" s="40"/>
      <c r="B413" s="64"/>
      <c r="C413" s="63"/>
      <c r="D413" s="40"/>
      <c r="E413" s="40" t="s">
        <v>665</v>
      </c>
      <c r="F413" s="63" t="s">
        <v>666</v>
      </c>
      <c r="G413" s="40"/>
    </row>
    <row r="577" ht="17.5" customHeight="1"/>
    <row r="578" ht="17.5" customHeight="1"/>
    <row r="579" ht="17.5" customHeight="1"/>
    <row r="580" ht="17.5" customHeight="1"/>
    <row r="581" ht="17.5" customHeight="1"/>
    <row r="582" ht="17.5" customHeight="1"/>
    <row r="583" ht="17.5" customHeight="1"/>
  </sheetData>
  <mergeCells count="320">
    <mergeCell ref="A1:G1"/>
    <mergeCell ref="A3:A18"/>
    <mergeCell ref="A19:A114"/>
    <mergeCell ref="A115:A227"/>
    <mergeCell ref="A228:A245"/>
    <mergeCell ref="A246:A367"/>
    <mergeCell ref="A368:A404"/>
    <mergeCell ref="A405:A413"/>
    <mergeCell ref="B3:B8"/>
    <mergeCell ref="B9:B12"/>
    <mergeCell ref="B13:B14"/>
    <mergeCell ref="B15:B16"/>
    <mergeCell ref="B17:B18"/>
    <mergeCell ref="B19:B20"/>
    <mergeCell ref="B21:B25"/>
    <mergeCell ref="B26:B32"/>
    <mergeCell ref="B33:B34"/>
    <mergeCell ref="B35:B39"/>
    <mergeCell ref="B42:B47"/>
    <mergeCell ref="B48:B54"/>
    <mergeCell ref="B55:B58"/>
    <mergeCell ref="B59:B63"/>
    <mergeCell ref="B64:B73"/>
    <mergeCell ref="B74:B77"/>
    <mergeCell ref="B78:B105"/>
    <mergeCell ref="B106:B112"/>
    <mergeCell ref="B113:B114"/>
    <mergeCell ref="B115:B130"/>
    <mergeCell ref="B132:B137"/>
    <mergeCell ref="B138:B141"/>
    <mergeCell ref="B142:B146"/>
    <mergeCell ref="B149:B219"/>
    <mergeCell ref="B221:B224"/>
    <mergeCell ref="B226:B227"/>
    <mergeCell ref="B228:B232"/>
    <mergeCell ref="B233:B234"/>
    <mergeCell ref="B235:B240"/>
    <mergeCell ref="B241:B245"/>
    <mergeCell ref="B246:B249"/>
    <mergeCell ref="B250:B256"/>
    <mergeCell ref="B258:B259"/>
    <mergeCell ref="B260:B268"/>
    <mergeCell ref="B269:B270"/>
    <mergeCell ref="B271:B272"/>
    <mergeCell ref="B273:B275"/>
    <mergeCell ref="B276:B287"/>
    <mergeCell ref="B288:B316"/>
    <mergeCell ref="B317:B318"/>
    <mergeCell ref="B319:B322"/>
    <mergeCell ref="B323:B332"/>
    <mergeCell ref="B333:B340"/>
    <mergeCell ref="B341:B342"/>
    <mergeCell ref="B343:B347"/>
    <mergeCell ref="B349:B351"/>
    <mergeCell ref="B352:B367"/>
    <mergeCell ref="B368:B369"/>
    <mergeCell ref="B370:B371"/>
    <mergeCell ref="B372:B378"/>
    <mergeCell ref="B379:B380"/>
    <mergeCell ref="B382:B383"/>
    <mergeCell ref="B384:B394"/>
    <mergeCell ref="B395:B396"/>
    <mergeCell ref="B397:B401"/>
    <mergeCell ref="B402:B403"/>
    <mergeCell ref="B405:B413"/>
    <mergeCell ref="C3:C8"/>
    <mergeCell ref="C15:C16"/>
    <mergeCell ref="C19:C20"/>
    <mergeCell ref="C21:C22"/>
    <mergeCell ref="C23:C25"/>
    <mergeCell ref="C26:C28"/>
    <mergeCell ref="C29:C32"/>
    <mergeCell ref="C33:C34"/>
    <mergeCell ref="C35:C37"/>
    <mergeCell ref="C38:C39"/>
    <mergeCell ref="C42:C45"/>
    <mergeCell ref="C46:C47"/>
    <mergeCell ref="C48:C49"/>
    <mergeCell ref="C50:C51"/>
    <mergeCell ref="C52:C54"/>
    <mergeCell ref="C56:C57"/>
    <mergeCell ref="C59:C63"/>
    <mergeCell ref="C64:C65"/>
    <mergeCell ref="C66:C70"/>
    <mergeCell ref="C71:C73"/>
    <mergeCell ref="C74:C75"/>
    <mergeCell ref="C76:C77"/>
    <mergeCell ref="C78:C81"/>
    <mergeCell ref="C82:C87"/>
    <mergeCell ref="C88:C93"/>
    <mergeCell ref="C94:C97"/>
    <mergeCell ref="C98:C101"/>
    <mergeCell ref="C102:C105"/>
    <mergeCell ref="C107:C111"/>
    <mergeCell ref="C113:C114"/>
    <mergeCell ref="C115:C124"/>
    <mergeCell ref="C125:C128"/>
    <mergeCell ref="C129:C130"/>
    <mergeCell ref="C132:C133"/>
    <mergeCell ref="C134:C135"/>
    <mergeCell ref="C139:C141"/>
    <mergeCell ref="C142:C144"/>
    <mergeCell ref="C149:C154"/>
    <mergeCell ref="C155:C160"/>
    <mergeCell ref="C161:C166"/>
    <mergeCell ref="C167:C172"/>
    <mergeCell ref="C173:C178"/>
    <mergeCell ref="C179:C184"/>
    <mergeCell ref="C185:C190"/>
    <mergeCell ref="C191:C196"/>
    <mergeCell ref="C197:C201"/>
    <mergeCell ref="C202:C207"/>
    <mergeCell ref="C208:C210"/>
    <mergeCell ref="C212:C213"/>
    <mergeCell ref="C214:C219"/>
    <mergeCell ref="C228:C230"/>
    <mergeCell ref="C231:C232"/>
    <mergeCell ref="C233:C234"/>
    <mergeCell ref="C235:C237"/>
    <mergeCell ref="C238:C240"/>
    <mergeCell ref="C243:C245"/>
    <mergeCell ref="C251:C252"/>
    <mergeCell ref="C253:C255"/>
    <mergeCell ref="C263:C268"/>
    <mergeCell ref="C290:C292"/>
    <mergeCell ref="C293:C294"/>
    <mergeCell ref="C295:C300"/>
    <mergeCell ref="C301:C303"/>
    <mergeCell ref="C305:C307"/>
    <mergeCell ref="C308:C314"/>
    <mergeCell ref="C315:C316"/>
    <mergeCell ref="C317:C318"/>
    <mergeCell ref="C320:C322"/>
    <mergeCell ref="C323:C330"/>
    <mergeCell ref="C333:C339"/>
    <mergeCell ref="C341:C342"/>
    <mergeCell ref="C349:C351"/>
    <mergeCell ref="C352:C359"/>
    <mergeCell ref="C360:C367"/>
    <mergeCell ref="C384:C387"/>
    <mergeCell ref="C388:C389"/>
    <mergeCell ref="C390:C391"/>
    <mergeCell ref="C392:C393"/>
    <mergeCell ref="C398:C399"/>
    <mergeCell ref="C405:C410"/>
    <mergeCell ref="C411:C413"/>
    <mergeCell ref="D3:D8"/>
    <mergeCell ref="D15:D16"/>
    <mergeCell ref="D19:D20"/>
    <mergeCell ref="D21:D22"/>
    <mergeCell ref="D23:D25"/>
    <mergeCell ref="D26:D28"/>
    <mergeCell ref="D29:D32"/>
    <mergeCell ref="D33:D34"/>
    <mergeCell ref="D35:D37"/>
    <mergeCell ref="D38:D39"/>
    <mergeCell ref="D42:D45"/>
    <mergeCell ref="D46:D47"/>
    <mergeCell ref="D48:D49"/>
    <mergeCell ref="D50:D51"/>
    <mergeCell ref="D52:D54"/>
    <mergeCell ref="D56:D57"/>
    <mergeCell ref="D59:D63"/>
    <mergeCell ref="D64:D65"/>
    <mergeCell ref="D66:D70"/>
    <mergeCell ref="D71:D73"/>
    <mergeCell ref="D74:D75"/>
    <mergeCell ref="D76:D77"/>
    <mergeCell ref="D78:D81"/>
    <mergeCell ref="D82:D87"/>
    <mergeCell ref="D88:D93"/>
    <mergeCell ref="D94:D97"/>
    <mergeCell ref="D98:D101"/>
    <mergeCell ref="D102:D105"/>
    <mergeCell ref="D107:D111"/>
    <mergeCell ref="D113:D114"/>
    <mergeCell ref="D115:D124"/>
    <mergeCell ref="D125:D128"/>
    <mergeCell ref="D129:D130"/>
    <mergeCell ref="D132:D133"/>
    <mergeCell ref="D134:D135"/>
    <mergeCell ref="D139:D141"/>
    <mergeCell ref="D142:D144"/>
    <mergeCell ref="D149:D154"/>
    <mergeCell ref="D155:D160"/>
    <mergeCell ref="D161:D166"/>
    <mergeCell ref="D167:D172"/>
    <mergeCell ref="D173:D178"/>
    <mergeCell ref="D179:D184"/>
    <mergeCell ref="D185:D190"/>
    <mergeCell ref="D191:D196"/>
    <mergeCell ref="D197:D201"/>
    <mergeCell ref="D202:D207"/>
    <mergeCell ref="D208:D210"/>
    <mergeCell ref="D212:D213"/>
    <mergeCell ref="D214:D219"/>
    <mergeCell ref="D228:D230"/>
    <mergeCell ref="D231:D232"/>
    <mergeCell ref="D233:D234"/>
    <mergeCell ref="D235:D237"/>
    <mergeCell ref="D238:D240"/>
    <mergeCell ref="D243:D245"/>
    <mergeCell ref="D251:D252"/>
    <mergeCell ref="D253:D255"/>
    <mergeCell ref="D263:D268"/>
    <mergeCell ref="D276:D279"/>
    <mergeCell ref="D280:D281"/>
    <mergeCell ref="D282:D283"/>
    <mergeCell ref="D284:D287"/>
    <mergeCell ref="D290:D292"/>
    <mergeCell ref="D293:D294"/>
    <mergeCell ref="D295:D300"/>
    <mergeCell ref="D301:D303"/>
    <mergeCell ref="D305:D307"/>
    <mergeCell ref="D308:D314"/>
    <mergeCell ref="D315:D316"/>
    <mergeCell ref="D317:D318"/>
    <mergeCell ref="D320:D322"/>
    <mergeCell ref="D323:D330"/>
    <mergeCell ref="D333:D339"/>
    <mergeCell ref="D341:D342"/>
    <mergeCell ref="D349:D351"/>
    <mergeCell ref="D352:D359"/>
    <mergeCell ref="D360:D367"/>
    <mergeCell ref="D384:D387"/>
    <mergeCell ref="D388:D389"/>
    <mergeCell ref="D390:D391"/>
    <mergeCell ref="D392:D393"/>
    <mergeCell ref="D398:D399"/>
    <mergeCell ref="D405:D410"/>
    <mergeCell ref="D411:D413"/>
    <mergeCell ref="G3:G8"/>
    <mergeCell ref="G15:G16"/>
    <mergeCell ref="G19:G20"/>
    <mergeCell ref="G21:G22"/>
    <mergeCell ref="G23:G25"/>
    <mergeCell ref="G26:G28"/>
    <mergeCell ref="G29:G32"/>
    <mergeCell ref="G33:G34"/>
    <mergeCell ref="G35:G37"/>
    <mergeCell ref="G38:G39"/>
    <mergeCell ref="G42:G45"/>
    <mergeCell ref="G46:G47"/>
    <mergeCell ref="G48:G49"/>
    <mergeCell ref="G50:G51"/>
    <mergeCell ref="G52:G54"/>
    <mergeCell ref="G56:G57"/>
    <mergeCell ref="G59:G63"/>
    <mergeCell ref="G64:G65"/>
    <mergeCell ref="G66:G70"/>
    <mergeCell ref="G71:G73"/>
    <mergeCell ref="G74:G75"/>
    <mergeCell ref="G76:G77"/>
    <mergeCell ref="G78:G81"/>
    <mergeCell ref="G82:G87"/>
    <mergeCell ref="G88:G93"/>
    <mergeCell ref="G94:G97"/>
    <mergeCell ref="G98:G101"/>
    <mergeCell ref="G102:G105"/>
    <mergeCell ref="G107:G111"/>
    <mergeCell ref="G113:G114"/>
    <mergeCell ref="G115:G124"/>
    <mergeCell ref="G125:G128"/>
    <mergeCell ref="G129:G130"/>
    <mergeCell ref="G132:G133"/>
    <mergeCell ref="G134:G135"/>
    <mergeCell ref="G139:G141"/>
    <mergeCell ref="G142:G144"/>
    <mergeCell ref="G149:G154"/>
    <mergeCell ref="G155:G160"/>
    <mergeCell ref="G161:G166"/>
    <mergeCell ref="G167:G172"/>
    <mergeCell ref="G173:G178"/>
    <mergeCell ref="G179:G184"/>
    <mergeCell ref="G185:G190"/>
    <mergeCell ref="G191:G196"/>
    <mergeCell ref="G197:G201"/>
    <mergeCell ref="G202:G207"/>
    <mergeCell ref="G208:G210"/>
    <mergeCell ref="G212:G213"/>
    <mergeCell ref="G214:G219"/>
    <mergeCell ref="G228:G230"/>
    <mergeCell ref="G231:G232"/>
    <mergeCell ref="G233:G234"/>
    <mergeCell ref="G235:G237"/>
    <mergeCell ref="G238:G240"/>
    <mergeCell ref="G243:G245"/>
    <mergeCell ref="G251:G252"/>
    <mergeCell ref="G253:G255"/>
    <mergeCell ref="G263:G268"/>
    <mergeCell ref="G276:G279"/>
    <mergeCell ref="G280:G281"/>
    <mergeCell ref="G282:G283"/>
    <mergeCell ref="G284:G287"/>
    <mergeCell ref="G290:G292"/>
    <mergeCell ref="G293:G294"/>
    <mergeCell ref="G295:G300"/>
    <mergeCell ref="G301:G303"/>
    <mergeCell ref="G305:G307"/>
    <mergeCell ref="G308:G314"/>
    <mergeCell ref="G315:G316"/>
    <mergeCell ref="G317:G318"/>
    <mergeCell ref="G320:G322"/>
    <mergeCell ref="G323:G330"/>
    <mergeCell ref="G333:G339"/>
    <mergeCell ref="G341:G342"/>
    <mergeCell ref="G349:G351"/>
    <mergeCell ref="G352:G359"/>
    <mergeCell ref="G360:G367"/>
    <mergeCell ref="G368:G369"/>
    <mergeCell ref="G370:G371"/>
    <mergeCell ref="G372:G378"/>
    <mergeCell ref="G379:G380"/>
    <mergeCell ref="G382:G383"/>
    <mergeCell ref="G384:G394"/>
    <mergeCell ref="G395:G396"/>
    <mergeCell ref="G397:G401"/>
    <mergeCell ref="G402:G403"/>
    <mergeCell ref="G405:G410"/>
    <mergeCell ref="G411:G413"/>
  </mergeCells>
  <dataValidations count="2">
    <dataValidation type="list" allowBlank="1" showErrorMessage="1" sqref="B25 B48:B49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InputMessage="1" showErrorMessage="1" sqref="B50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405:C4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zoomScale="76" zoomScaleNormal="76" topLeftCell="A16" workbookViewId="0">
      <selection activeCell="O40" sqref="O40"/>
    </sheetView>
  </sheetViews>
  <sheetFormatPr defaultColWidth="9" defaultRowHeight="14.4"/>
  <cols>
    <col min="1" max="1" width="20.9074074074074" customWidth="1"/>
    <col min="2" max="2" width="7.90740740740741" customWidth="1"/>
    <col min="3" max="3" width="20.9074074074074" customWidth="1"/>
    <col min="4" max="13" width="8.81481481481481" customWidth="1"/>
    <col min="14" max="14" width="9.5462962962963" style="52" customWidth="1"/>
    <col min="15" max="15" width="10.6296296296296" style="52" customWidth="1"/>
    <col min="16" max="16" width="17.4537037037037" customWidth="1"/>
    <col min="17" max="17" width="47" customWidth="1"/>
    <col min="18" max="18" width="16.6296296296296" customWidth="1"/>
  </cols>
  <sheetData>
    <row r="1" ht="22.2" spans="1:18">
      <c r="A1" s="17" t="s">
        <v>675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61.2" spans="1:18">
      <c r="A2" s="53" t="s">
        <v>22</v>
      </c>
      <c r="B2" s="53" t="s">
        <v>90</v>
      </c>
      <c r="C2" s="53" t="s">
        <v>23</v>
      </c>
      <c r="D2" s="34" t="s">
        <v>676</v>
      </c>
      <c r="E2" s="34" t="s">
        <v>677</v>
      </c>
      <c r="F2" s="34" t="s">
        <v>678</v>
      </c>
      <c r="G2" s="34" t="s">
        <v>679</v>
      </c>
      <c r="H2" s="34" t="s">
        <v>680</v>
      </c>
      <c r="I2" s="34" t="s">
        <v>681</v>
      </c>
      <c r="J2" s="34" t="s">
        <v>682</v>
      </c>
      <c r="K2" s="34" t="s">
        <v>683</v>
      </c>
      <c r="L2" s="34" t="s">
        <v>684</v>
      </c>
      <c r="M2" s="34" t="s">
        <v>685</v>
      </c>
      <c r="N2" s="56" t="s">
        <v>686</v>
      </c>
      <c r="O2" s="56" t="s">
        <v>687</v>
      </c>
      <c r="P2" s="34" t="s">
        <v>688</v>
      </c>
      <c r="Q2" s="53" t="s">
        <v>29</v>
      </c>
      <c r="R2" s="53" t="s">
        <v>689</v>
      </c>
    </row>
    <row r="3" ht="17.4" spans="1:18">
      <c r="A3" s="40" t="s">
        <v>30</v>
      </c>
      <c r="B3" s="40">
        <v>1</v>
      </c>
      <c r="C3" s="40" t="s">
        <v>31</v>
      </c>
      <c r="D3" s="40">
        <v>5</v>
      </c>
      <c r="E3" s="40">
        <v>5</v>
      </c>
      <c r="F3" s="40" t="s">
        <v>690</v>
      </c>
      <c r="G3" s="40" t="s">
        <v>690</v>
      </c>
      <c r="H3" s="40" t="s">
        <v>690</v>
      </c>
      <c r="I3" s="40" t="s">
        <v>690</v>
      </c>
      <c r="J3" s="40" t="s">
        <v>690</v>
      </c>
      <c r="K3" s="40" t="s">
        <v>690</v>
      </c>
      <c r="L3" s="40" t="s">
        <v>690</v>
      </c>
      <c r="M3" s="40" t="s">
        <v>690</v>
      </c>
      <c r="N3" s="57">
        <f>SUM(D3:M3)</f>
        <v>10</v>
      </c>
      <c r="O3" s="58">
        <f>AVERAGE(D3:M3)</f>
        <v>5</v>
      </c>
      <c r="P3" s="40">
        <f>RANK(O3,$O$3:$O$10)</f>
        <v>1</v>
      </c>
      <c r="Q3" s="40" t="s">
        <v>691</v>
      </c>
      <c r="R3" s="40"/>
    </row>
    <row r="4" ht="17.4" spans="1:18">
      <c r="A4" s="40"/>
      <c r="B4" s="40">
        <v>2</v>
      </c>
      <c r="C4" s="40" t="s">
        <v>115</v>
      </c>
      <c r="D4" s="40">
        <v>5</v>
      </c>
      <c r="E4" s="40">
        <v>4</v>
      </c>
      <c r="F4" s="40" t="s">
        <v>690</v>
      </c>
      <c r="G4" s="40" t="s">
        <v>690</v>
      </c>
      <c r="H4" s="40" t="s">
        <v>690</v>
      </c>
      <c r="I4" s="40" t="s">
        <v>690</v>
      </c>
      <c r="J4" s="40" t="s">
        <v>690</v>
      </c>
      <c r="K4" s="40" t="s">
        <v>690</v>
      </c>
      <c r="L4" s="40" t="s">
        <v>690</v>
      </c>
      <c r="M4" s="40" t="s">
        <v>690</v>
      </c>
      <c r="N4" s="57">
        <f t="shared" ref="N4:N43" si="0">SUM(D4:M4)</f>
        <v>9</v>
      </c>
      <c r="O4" s="58">
        <f t="shared" ref="O4:O43" si="1">AVERAGE(D4:M4)</f>
        <v>4.5</v>
      </c>
      <c r="P4" s="40">
        <f t="shared" ref="P4:P10" si="2">RANK(O4,$O$3:$O$10)</f>
        <v>2</v>
      </c>
      <c r="Q4" s="40"/>
      <c r="R4" s="40" t="s">
        <v>692</v>
      </c>
    </row>
    <row r="5" ht="17.4" spans="1:18">
      <c r="A5" s="40"/>
      <c r="B5" s="40">
        <v>3</v>
      </c>
      <c r="C5" s="40" t="s">
        <v>116</v>
      </c>
      <c r="D5" s="40" t="s">
        <v>690</v>
      </c>
      <c r="E5" s="40" t="s">
        <v>690</v>
      </c>
      <c r="F5" s="40" t="s">
        <v>690</v>
      </c>
      <c r="G5" s="40" t="s">
        <v>690</v>
      </c>
      <c r="H5" s="40" t="s">
        <v>690</v>
      </c>
      <c r="I5" s="40" t="s">
        <v>690</v>
      </c>
      <c r="J5" s="40" t="s">
        <v>690</v>
      </c>
      <c r="K5" s="40" t="s">
        <v>690</v>
      </c>
      <c r="L5" s="40" t="s">
        <v>690</v>
      </c>
      <c r="M5" s="40" t="s">
        <v>690</v>
      </c>
      <c r="N5" s="57">
        <f t="shared" si="0"/>
        <v>0</v>
      </c>
      <c r="O5" s="58" t="s">
        <v>690</v>
      </c>
      <c r="P5" s="40" t="s">
        <v>690</v>
      </c>
      <c r="Q5" s="40"/>
      <c r="R5" s="40" t="s">
        <v>693</v>
      </c>
    </row>
    <row r="6" ht="17.4" spans="1:18">
      <c r="A6" s="40"/>
      <c r="B6" s="40">
        <v>4</v>
      </c>
      <c r="C6" s="40" t="s">
        <v>117</v>
      </c>
      <c r="D6" s="40">
        <v>4.6</v>
      </c>
      <c r="E6" s="40">
        <v>4</v>
      </c>
      <c r="F6" s="40" t="s">
        <v>690</v>
      </c>
      <c r="G6" s="40" t="s">
        <v>690</v>
      </c>
      <c r="H6" s="40" t="s">
        <v>690</v>
      </c>
      <c r="I6" s="40" t="s">
        <v>690</v>
      </c>
      <c r="J6" s="40" t="s">
        <v>690</v>
      </c>
      <c r="K6" s="40" t="s">
        <v>690</v>
      </c>
      <c r="L6" s="40" t="s">
        <v>690</v>
      </c>
      <c r="M6" s="40" t="s">
        <v>690</v>
      </c>
      <c r="N6" s="57">
        <f t="shared" si="0"/>
        <v>8.6</v>
      </c>
      <c r="O6" s="58">
        <f t="shared" si="1"/>
        <v>4.3</v>
      </c>
      <c r="P6" s="40">
        <f t="shared" si="2"/>
        <v>7</v>
      </c>
      <c r="Q6" s="40"/>
      <c r="R6" s="40" t="s">
        <v>692</v>
      </c>
    </row>
    <row r="7" ht="17.4" spans="1:18">
      <c r="A7" s="40"/>
      <c r="B7" s="40">
        <v>5</v>
      </c>
      <c r="C7" s="40" t="s">
        <v>118</v>
      </c>
      <c r="D7" s="40">
        <v>5</v>
      </c>
      <c r="E7" s="40">
        <v>4</v>
      </c>
      <c r="F7" s="40" t="s">
        <v>690</v>
      </c>
      <c r="G7" s="40" t="s">
        <v>690</v>
      </c>
      <c r="H7" s="40" t="s">
        <v>690</v>
      </c>
      <c r="I7" s="40" t="s">
        <v>690</v>
      </c>
      <c r="J7" s="40" t="s">
        <v>690</v>
      </c>
      <c r="K7" s="40" t="s">
        <v>690</v>
      </c>
      <c r="L7" s="40" t="s">
        <v>690</v>
      </c>
      <c r="M7" s="40" t="s">
        <v>690</v>
      </c>
      <c r="N7" s="57">
        <f t="shared" si="0"/>
        <v>9</v>
      </c>
      <c r="O7" s="58">
        <f t="shared" si="1"/>
        <v>4.5</v>
      </c>
      <c r="P7" s="40">
        <f t="shared" si="2"/>
        <v>2</v>
      </c>
      <c r="Q7" s="40"/>
      <c r="R7" s="40" t="s">
        <v>692</v>
      </c>
    </row>
    <row r="8" ht="17.4" spans="1:18">
      <c r="A8" s="40"/>
      <c r="B8" s="40">
        <v>6</v>
      </c>
      <c r="C8" s="40" t="s">
        <v>119</v>
      </c>
      <c r="D8" s="40">
        <v>5</v>
      </c>
      <c r="E8" s="40">
        <v>4</v>
      </c>
      <c r="F8" s="40" t="s">
        <v>690</v>
      </c>
      <c r="G8" s="40" t="s">
        <v>690</v>
      </c>
      <c r="H8" s="40" t="s">
        <v>690</v>
      </c>
      <c r="I8" s="40" t="s">
        <v>690</v>
      </c>
      <c r="J8" s="40" t="s">
        <v>690</v>
      </c>
      <c r="K8" s="40" t="s">
        <v>690</v>
      </c>
      <c r="L8" s="40" t="s">
        <v>690</v>
      </c>
      <c r="M8" s="40" t="s">
        <v>690</v>
      </c>
      <c r="N8" s="57">
        <f t="shared" si="0"/>
        <v>9</v>
      </c>
      <c r="O8" s="58">
        <f t="shared" si="1"/>
        <v>4.5</v>
      </c>
      <c r="P8" s="40">
        <f t="shared" si="2"/>
        <v>2</v>
      </c>
      <c r="Q8" s="40"/>
      <c r="R8" s="40" t="s">
        <v>692</v>
      </c>
    </row>
    <row r="9" ht="17.4" spans="1:18">
      <c r="A9" s="40"/>
      <c r="B9" s="40">
        <v>7</v>
      </c>
      <c r="C9" s="40" t="s">
        <v>120</v>
      </c>
      <c r="D9" s="40">
        <v>5</v>
      </c>
      <c r="E9" s="40">
        <v>4</v>
      </c>
      <c r="F9" s="40" t="s">
        <v>690</v>
      </c>
      <c r="G9" s="40" t="s">
        <v>690</v>
      </c>
      <c r="H9" s="40" t="s">
        <v>690</v>
      </c>
      <c r="I9" s="40" t="s">
        <v>690</v>
      </c>
      <c r="J9" s="40" t="s">
        <v>690</v>
      </c>
      <c r="K9" s="40" t="s">
        <v>690</v>
      </c>
      <c r="L9" s="40" t="s">
        <v>690</v>
      </c>
      <c r="M9" s="40" t="s">
        <v>690</v>
      </c>
      <c r="N9" s="57">
        <f t="shared" si="0"/>
        <v>9</v>
      </c>
      <c r="O9" s="58">
        <f t="shared" si="1"/>
        <v>4.5</v>
      </c>
      <c r="P9" s="40">
        <f t="shared" si="2"/>
        <v>2</v>
      </c>
      <c r="Q9" s="40"/>
      <c r="R9" s="40" t="s">
        <v>692</v>
      </c>
    </row>
    <row r="10" ht="17.4" spans="1:18">
      <c r="A10" s="40"/>
      <c r="B10" s="40">
        <v>8</v>
      </c>
      <c r="C10" s="40" t="s">
        <v>121</v>
      </c>
      <c r="D10" s="40">
        <v>5</v>
      </c>
      <c r="E10" s="40">
        <v>4</v>
      </c>
      <c r="F10" s="40" t="s">
        <v>690</v>
      </c>
      <c r="G10" s="40" t="s">
        <v>690</v>
      </c>
      <c r="H10" s="40" t="s">
        <v>690</v>
      </c>
      <c r="I10" s="40" t="s">
        <v>690</v>
      </c>
      <c r="J10" s="40" t="s">
        <v>690</v>
      </c>
      <c r="K10" s="40" t="s">
        <v>690</v>
      </c>
      <c r="L10" s="40" t="s">
        <v>690</v>
      </c>
      <c r="M10" s="40" t="s">
        <v>690</v>
      </c>
      <c r="N10" s="57">
        <f t="shared" si="0"/>
        <v>9</v>
      </c>
      <c r="O10" s="58">
        <f t="shared" si="1"/>
        <v>4.5</v>
      </c>
      <c r="P10" s="40">
        <f t="shared" si="2"/>
        <v>2</v>
      </c>
      <c r="Q10" s="40"/>
      <c r="R10" s="40" t="s">
        <v>692</v>
      </c>
    </row>
    <row r="11" ht="17.4" spans="1:18">
      <c r="A11" s="36" t="s">
        <v>3</v>
      </c>
      <c r="B11" s="36">
        <v>1</v>
      </c>
      <c r="C11" s="40" t="s">
        <v>158</v>
      </c>
      <c r="D11" s="40">
        <v>4.5</v>
      </c>
      <c r="E11" s="40">
        <v>5</v>
      </c>
      <c r="F11" s="40" t="s">
        <v>690</v>
      </c>
      <c r="G11" s="40" t="s">
        <v>690</v>
      </c>
      <c r="H11" s="40">
        <v>4.8</v>
      </c>
      <c r="I11" s="40">
        <v>5</v>
      </c>
      <c r="J11" s="40" t="s">
        <v>690</v>
      </c>
      <c r="K11" s="40" t="s">
        <v>690</v>
      </c>
      <c r="L11" s="40">
        <v>5</v>
      </c>
      <c r="M11" s="40">
        <v>5</v>
      </c>
      <c r="N11" s="57">
        <f t="shared" si="0"/>
        <v>29.3</v>
      </c>
      <c r="O11" s="58">
        <f t="shared" si="1"/>
        <v>4.88333333333333</v>
      </c>
      <c r="P11" s="36">
        <f>RANK(O11,$O$4:$O$11)</f>
        <v>1</v>
      </c>
      <c r="Q11" s="40"/>
      <c r="R11" s="40"/>
    </row>
    <row r="12" ht="17.4" spans="1:18">
      <c r="A12" s="36"/>
      <c r="B12" s="36">
        <v>2</v>
      </c>
      <c r="C12" s="40" t="s">
        <v>159</v>
      </c>
      <c r="D12" s="40">
        <v>5</v>
      </c>
      <c r="E12" s="40">
        <v>5</v>
      </c>
      <c r="F12" s="40" t="s">
        <v>690</v>
      </c>
      <c r="G12" s="40" t="s">
        <v>690</v>
      </c>
      <c r="H12" s="40" t="s">
        <v>690</v>
      </c>
      <c r="I12" s="40" t="s">
        <v>690</v>
      </c>
      <c r="J12" s="40">
        <v>5</v>
      </c>
      <c r="K12" s="40">
        <v>5</v>
      </c>
      <c r="L12" s="40">
        <v>5</v>
      </c>
      <c r="M12" s="40">
        <v>5</v>
      </c>
      <c r="N12" s="57">
        <f t="shared" si="0"/>
        <v>30</v>
      </c>
      <c r="O12" s="58">
        <f t="shared" si="1"/>
        <v>5</v>
      </c>
      <c r="P12" s="36">
        <f>RANK(O12,$O$11:$O$19)</f>
        <v>1</v>
      </c>
      <c r="Q12" s="40"/>
      <c r="R12" s="40"/>
    </row>
    <row r="13" ht="17.4" spans="1:18">
      <c r="A13" s="36"/>
      <c r="B13" s="36">
        <v>3</v>
      </c>
      <c r="C13" s="40" t="s">
        <v>160</v>
      </c>
      <c r="D13" s="40">
        <v>5</v>
      </c>
      <c r="E13" s="40">
        <v>5</v>
      </c>
      <c r="F13" s="40" t="s">
        <v>690</v>
      </c>
      <c r="G13" s="40" t="s">
        <v>690</v>
      </c>
      <c r="H13" s="40" t="s">
        <v>690</v>
      </c>
      <c r="I13" s="40" t="s">
        <v>690</v>
      </c>
      <c r="J13" s="40">
        <v>5</v>
      </c>
      <c r="K13" s="40">
        <v>5</v>
      </c>
      <c r="L13" s="40" t="s">
        <v>690</v>
      </c>
      <c r="M13" s="40" t="s">
        <v>690</v>
      </c>
      <c r="N13" s="57">
        <f t="shared" si="0"/>
        <v>20</v>
      </c>
      <c r="O13" s="58">
        <f t="shared" si="1"/>
        <v>5</v>
      </c>
      <c r="P13" s="36">
        <f t="shared" ref="P13:P18" si="3">RANK(O13,$O$11:$O$19)</f>
        <v>1</v>
      </c>
      <c r="Q13" s="40"/>
      <c r="R13" s="40"/>
    </row>
    <row r="14" ht="17.4" spans="1:18">
      <c r="A14" s="36"/>
      <c r="B14" s="36">
        <v>4</v>
      </c>
      <c r="C14" s="40" t="s">
        <v>40</v>
      </c>
      <c r="D14" s="40" t="s">
        <v>690</v>
      </c>
      <c r="E14" s="40" t="s">
        <v>690</v>
      </c>
      <c r="F14" s="40" t="s">
        <v>690</v>
      </c>
      <c r="G14" s="40" t="s">
        <v>690</v>
      </c>
      <c r="H14" s="40">
        <v>5</v>
      </c>
      <c r="I14" s="40">
        <v>5</v>
      </c>
      <c r="J14" s="40">
        <v>5</v>
      </c>
      <c r="K14" s="40">
        <v>5</v>
      </c>
      <c r="L14" s="40">
        <v>4.8</v>
      </c>
      <c r="M14" s="40">
        <v>5</v>
      </c>
      <c r="N14" s="57">
        <f t="shared" si="0"/>
        <v>29.8</v>
      </c>
      <c r="O14" s="58">
        <f t="shared" si="1"/>
        <v>4.96666666666667</v>
      </c>
      <c r="P14" s="36">
        <f t="shared" si="3"/>
        <v>3</v>
      </c>
      <c r="Q14" s="40"/>
      <c r="R14" s="40"/>
    </row>
    <row r="15" ht="17.4" spans="1:18">
      <c r="A15" s="36"/>
      <c r="B15" s="36">
        <v>5</v>
      </c>
      <c r="C15" s="40" t="s">
        <v>54</v>
      </c>
      <c r="D15" s="40">
        <v>5</v>
      </c>
      <c r="E15" s="40">
        <v>5</v>
      </c>
      <c r="F15" s="40" t="s">
        <v>690</v>
      </c>
      <c r="G15" s="40" t="s">
        <v>690</v>
      </c>
      <c r="H15" s="40">
        <v>4.8</v>
      </c>
      <c r="I15" s="40">
        <v>5</v>
      </c>
      <c r="J15" s="40" t="s">
        <v>690</v>
      </c>
      <c r="K15" s="40" t="s">
        <v>690</v>
      </c>
      <c r="L15" s="40">
        <v>4.8</v>
      </c>
      <c r="M15" s="40">
        <v>5</v>
      </c>
      <c r="N15" s="57">
        <f t="shared" si="0"/>
        <v>29.6</v>
      </c>
      <c r="O15" s="58">
        <f t="shared" si="1"/>
        <v>4.93333333333333</v>
      </c>
      <c r="P15" s="36">
        <f t="shared" si="3"/>
        <v>6</v>
      </c>
      <c r="Q15" s="40"/>
      <c r="R15" s="40"/>
    </row>
    <row r="16" ht="17.4" spans="1:18">
      <c r="A16" s="36"/>
      <c r="B16" s="36">
        <v>6</v>
      </c>
      <c r="C16" s="40" t="s">
        <v>161</v>
      </c>
      <c r="D16" s="40">
        <v>3.6</v>
      </c>
      <c r="E16" s="40">
        <v>5</v>
      </c>
      <c r="F16" s="40" t="s">
        <v>690</v>
      </c>
      <c r="G16" s="40" t="s">
        <v>690</v>
      </c>
      <c r="H16" s="40">
        <v>5</v>
      </c>
      <c r="I16" s="40">
        <v>4.8</v>
      </c>
      <c r="J16" s="40">
        <v>4</v>
      </c>
      <c r="K16" s="40">
        <v>5</v>
      </c>
      <c r="L16" s="40">
        <v>1.4</v>
      </c>
      <c r="M16" s="40">
        <v>5</v>
      </c>
      <c r="N16" s="57">
        <f t="shared" si="0"/>
        <v>33.8</v>
      </c>
      <c r="O16" s="58">
        <f t="shared" si="1"/>
        <v>4.225</v>
      </c>
      <c r="P16" s="36">
        <f t="shared" si="3"/>
        <v>9</v>
      </c>
      <c r="Q16" s="40"/>
      <c r="R16" s="40"/>
    </row>
    <row r="17" ht="17.4" spans="1:18">
      <c r="A17" s="36"/>
      <c r="B17" s="36">
        <v>7</v>
      </c>
      <c r="C17" s="40" t="s">
        <v>162</v>
      </c>
      <c r="D17" s="40">
        <v>4</v>
      </c>
      <c r="E17" s="40">
        <v>5</v>
      </c>
      <c r="F17" s="40" t="s">
        <v>690</v>
      </c>
      <c r="G17" s="40" t="s">
        <v>690</v>
      </c>
      <c r="H17" s="40">
        <v>4.8</v>
      </c>
      <c r="I17" s="40">
        <v>5</v>
      </c>
      <c r="J17" s="40" t="s">
        <v>690</v>
      </c>
      <c r="K17" s="40" t="s">
        <v>690</v>
      </c>
      <c r="L17" s="40">
        <v>5</v>
      </c>
      <c r="M17" s="40">
        <v>5</v>
      </c>
      <c r="N17" s="57">
        <f t="shared" si="0"/>
        <v>28.8</v>
      </c>
      <c r="O17" s="58">
        <f t="shared" si="1"/>
        <v>4.8</v>
      </c>
      <c r="P17" s="36">
        <f t="shared" si="3"/>
        <v>8</v>
      </c>
      <c r="Q17" s="40"/>
      <c r="R17" s="36"/>
    </row>
    <row r="18" ht="17.4" spans="1:18">
      <c r="A18" s="36"/>
      <c r="B18" s="36">
        <v>8</v>
      </c>
      <c r="C18" s="40" t="s">
        <v>163</v>
      </c>
      <c r="D18" s="40">
        <v>4.8</v>
      </c>
      <c r="E18" s="40">
        <v>5</v>
      </c>
      <c r="F18" s="40" t="s">
        <v>690</v>
      </c>
      <c r="G18" s="40" t="s">
        <v>690</v>
      </c>
      <c r="H18" s="40">
        <v>5</v>
      </c>
      <c r="I18" s="40">
        <v>5</v>
      </c>
      <c r="J18" s="40">
        <v>5</v>
      </c>
      <c r="K18" s="40">
        <v>4.8</v>
      </c>
      <c r="L18" s="40">
        <v>5</v>
      </c>
      <c r="M18" s="40">
        <v>5</v>
      </c>
      <c r="N18" s="57">
        <f t="shared" si="0"/>
        <v>39.6</v>
      </c>
      <c r="O18" s="58">
        <f t="shared" si="1"/>
        <v>4.95</v>
      </c>
      <c r="P18" s="36">
        <f t="shared" si="3"/>
        <v>5</v>
      </c>
      <c r="Q18" s="40"/>
      <c r="R18" s="40"/>
    </row>
    <row r="19" ht="17.4" spans="1:18">
      <c r="A19" s="36"/>
      <c r="B19" s="36">
        <v>9</v>
      </c>
      <c r="C19" s="40" t="s">
        <v>36</v>
      </c>
      <c r="D19" s="40" t="s">
        <v>694</v>
      </c>
      <c r="E19" s="40">
        <v>5</v>
      </c>
      <c r="F19" s="40" t="s">
        <v>690</v>
      </c>
      <c r="G19" s="40" t="s">
        <v>690</v>
      </c>
      <c r="H19" s="40">
        <v>5</v>
      </c>
      <c r="I19" s="40">
        <v>5</v>
      </c>
      <c r="J19" s="40">
        <v>5</v>
      </c>
      <c r="K19" s="40">
        <v>4.8</v>
      </c>
      <c r="L19" s="40" t="s">
        <v>690</v>
      </c>
      <c r="M19" s="40" t="s">
        <v>690</v>
      </c>
      <c r="N19" s="57">
        <f t="shared" si="0"/>
        <v>24.8</v>
      </c>
      <c r="O19" s="58">
        <f t="shared" si="1"/>
        <v>4.96</v>
      </c>
      <c r="P19" s="36" t="s">
        <v>690</v>
      </c>
      <c r="Q19" s="40"/>
      <c r="R19" s="40"/>
    </row>
    <row r="20" ht="17.4" spans="1:18">
      <c r="A20" s="54" t="s">
        <v>5</v>
      </c>
      <c r="B20" s="54">
        <v>1</v>
      </c>
      <c r="C20" s="40" t="s">
        <v>252</v>
      </c>
      <c r="D20" s="54">
        <v>5</v>
      </c>
      <c r="E20" s="54">
        <v>5</v>
      </c>
      <c r="F20" s="54">
        <v>5</v>
      </c>
      <c r="G20" s="54">
        <v>5</v>
      </c>
      <c r="H20" s="54" t="s">
        <v>690</v>
      </c>
      <c r="I20" s="54" t="s">
        <v>690</v>
      </c>
      <c r="J20" s="54">
        <v>5</v>
      </c>
      <c r="K20" s="54">
        <v>5</v>
      </c>
      <c r="L20" s="54" t="s">
        <v>690</v>
      </c>
      <c r="M20" s="54">
        <v>5</v>
      </c>
      <c r="N20" s="57">
        <f t="shared" si="0"/>
        <v>35</v>
      </c>
      <c r="O20" s="58">
        <f t="shared" si="1"/>
        <v>5</v>
      </c>
      <c r="P20" s="40">
        <f t="shared" ref="P20:P22" si="4">RANK(O20,$O$20:$O$25)</f>
        <v>1</v>
      </c>
      <c r="Q20" s="40" t="s">
        <v>695</v>
      </c>
      <c r="R20" s="40"/>
    </row>
    <row r="21" ht="17.4" spans="1:18">
      <c r="A21" s="54"/>
      <c r="B21" s="54">
        <v>2</v>
      </c>
      <c r="C21" s="40" t="s">
        <v>253</v>
      </c>
      <c r="D21" s="54">
        <v>5</v>
      </c>
      <c r="E21" s="54">
        <v>5</v>
      </c>
      <c r="F21" s="54">
        <v>5</v>
      </c>
      <c r="G21" s="54">
        <v>5</v>
      </c>
      <c r="H21" s="54" t="s">
        <v>690</v>
      </c>
      <c r="I21" s="54" t="s">
        <v>690</v>
      </c>
      <c r="J21" s="54">
        <v>5</v>
      </c>
      <c r="K21" s="54">
        <v>5</v>
      </c>
      <c r="L21" s="54" t="s">
        <v>690</v>
      </c>
      <c r="M21" s="54">
        <v>5</v>
      </c>
      <c r="N21" s="57">
        <f t="shared" si="0"/>
        <v>35</v>
      </c>
      <c r="O21" s="58">
        <f t="shared" si="1"/>
        <v>5</v>
      </c>
      <c r="P21" s="40">
        <f t="shared" si="4"/>
        <v>1</v>
      </c>
      <c r="Q21" s="40" t="s">
        <v>695</v>
      </c>
      <c r="R21" s="40"/>
    </row>
    <row r="22" ht="17.4" spans="1:18">
      <c r="A22" s="54"/>
      <c r="B22" s="54">
        <v>3</v>
      </c>
      <c r="C22" s="40" t="s">
        <v>254</v>
      </c>
      <c r="D22" s="54">
        <v>5</v>
      </c>
      <c r="E22" s="54">
        <v>5</v>
      </c>
      <c r="F22" s="54">
        <v>5</v>
      </c>
      <c r="G22" s="54">
        <v>5</v>
      </c>
      <c r="H22" s="54" t="s">
        <v>690</v>
      </c>
      <c r="I22" s="54" t="s">
        <v>690</v>
      </c>
      <c r="J22" s="54">
        <v>5</v>
      </c>
      <c r="K22" s="54">
        <v>5</v>
      </c>
      <c r="L22" s="54" t="s">
        <v>690</v>
      </c>
      <c r="M22" s="54">
        <v>5</v>
      </c>
      <c r="N22" s="57">
        <f t="shared" si="0"/>
        <v>35</v>
      </c>
      <c r="O22" s="58">
        <f t="shared" si="1"/>
        <v>5</v>
      </c>
      <c r="P22" s="40">
        <f t="shared" si="4"/>
        <v>1</v>
      </c>
      <c r="Q22" s="40" t="s">
        <v>695</v>
      </c>
      <c r="R22" s="40"/>
    </row>
    <row r="23" ht="17.4" spans="1:18">
      <c r="A23" s="54"/>
      <c r="B23" s="54">
        <v>4</v>
      </c>
      <c r="C23" s="40" t="s">
        <v>255</v>
      </c>
      <c r="D23" s="54">
        <v>5</v>
      </c>
      <c r="E23" s="54">
        <v>5</v>
      </c>
      <c r="F23" s="54">
        <v>5</v>
      </c>
      <c r="G23" s="54">
        <v>5</v>
      </c>
      <c r="H23" s="54" t="s">
        <v>690</v>
      </c>
      <c r="I23" s="54" t="s">
        <v>690</v>
      </c>
      <c r="J23" s="54">
        <v>5</v>
      </c>
      <c r="K23" s="54">
        <v>5</v>
      </c>
      <c r="L23" s="54" t="s">
        <v>690</v>
      </c>
      <c r="M23" s="54">
        <v>5</v>
      </c>
      <c r="N23" s="57">
        <f t="shared" si="0"/>
        <v>35</v>
      </c>
      <c r="O23" s="58">
        <f t="shared" si="1"/>
        <v>5</v>
      </c>
      <c r="P23" s="40">
        <f t="shared" ref="P23:P27" si="5">RANK(O23,$O$20:$O$25)</f>
        <v>1</v>
      </c>
      <c r="Q23" s="40" t="s">
        <v>695</v>
      </c>
      <c r="R23" s="40"/>
    </row>
    <row r="24" ht="17.4" spans="1:18">
      <c r="A24" s="54"/>
      <c r="B24" s="54">
        <v>5</v>
      </c>
      <c r="C24" s="40" t="s">
        <v>256</v>
      </c>
      <c r="D24" s="54">
        <v>5</v>
      </c>
      <c r="E24" s="54">
        <v>5</v>
      </c>
      <c r="F24" s="54" t="s">
        <v>690</v>
      </c>
      <c r="G24" s="54" t="s">
        <v>690</v>
      </c>
      <c r="H24" s="54">
        <v>5</v>
      </c>
      <c r="I24" s="54">
        <v>5</v>
      </c>
      <c r="J24" s="54">
        <v>5</v>
      </c>
      <c r="K24" s="54">
        <v>5</v>
      </c>
      <c r="L24" s="54" t="s">
        <v>690</v>
      </c>
      <c r="M24" s="54">
        <v>5</v>
      </c>
      <c r="N24" s="57">
        <f t="shared" si="0"/>
        <v>35</v>
      </c>
      <c r="O24" s="58">
        <f t="shared" si="1"/>
        <v>5</v>
      </c>
      <c r="P24" s="40">
        <f t="shared" si="5"/>
        <v>1</v>
      </c>
      <c r="Q24" s="40" t="s">
        <v>696</v>
      </c>
      <c r="R24" s="40"/>
    </row>
    <row r="25" ht="17.4" spans="1:18">
      <c r="A25" s="54"/>
      <c r="B25" s="54">
        <v>6</v>
      </c>
      <c r="C25" s="40" t="s">
        <v>257</v>
      </c>
      <c r="D25" s="54">
        <v>5</v>
      </c>
      <c r="E25" s="54">
        <v>5</v>
      </c>
      <c r="F25" s="54" t="s">
        <v>690</v>
      </c>
      <c r="G25" s="54" t="s">
        <v>690</v>
      </c>
      <c r="H25" s="54">
        <v>5</v>
      </c>
      <c r="I25" s="54">
        <v>5</v>
      </c>
      <c r="J25" s="54">
        <v>5</v>
      </c>
      <c r="K25" s="54">
        <v>5</v>
      </c>
      <c r="L25" s="54" t="s">
        <v>690</v>
      </c>
      <c r="M25" s="54">
        <v>5</v>
      </c>
      <c r="N25" s="57">
        <f t="shared" si="0"/>
        <v>35</v>
      </c>
      <c r="O25" s="58">
        <f t="shared" si="1"/>
        <v>5</v>
      </c>
      <c r="P25" s="40">
        <f t="shared" si="5"/>
        <v>1</v>
      </c>
      <c r="Q25" s="40" t="s">
        <v>696</v>
      </c>
      <c r="R25" s="40"/>
    </row>
    <row r="26" ht="17.4" spans="1:18">
      <c r="A26" s="55" t="s">
        <v>6</v>
      </c>
      <c r="B26" s="55">
        <v>1</v>
      </c>
      <c r="C26" s="40" t="s">
        <v>294</v>
      </c>
      <c r="D26" s="40">
        <v>5</v>
      </c>
      <c r="E26" s="40">
        <v>5</v>
      </c>
      <c r="F26" s="40">
        <v>5</v>
      </c>
      <c r="G26" s="40">
        <v>5</v>
      </c>
      <c r="H26" s="40" t="s">
        <v>690</v>
      </c>
      <c r="I26" s="40" t="s">
        <v>690</v>
      </c>
      <c r="J26" s="40">
        <v>5</v>
      </c>
      <c r="K26" s="40">
        <v>5</v>
      </c>
      <c r="L26" s="40">
        <v>5</v>
      </c>
      <c r="M26" s="40">
        <v>5</v>
      </c>
      <c r="N26" s="57">
        <f t="shared" si="0"/>
        <v>40</v>
      </c>
      <c r="O26" s="58">
        <f t="shared" si="1"/>
        <v>5</v>
      </c>
      <c r="P26" s="40">
        <f t="shared" si="5"/>
        <v>1</v>
      </c>
      <c r="Q26" s="40" t="s">
        <v>697</v>
      </c>
      <c r="R26" s="40"/>
    </row>
    <row r="27" ht="17.4" spans="1:18">
      <c r="A27" s="55"/>
      <c r="B27" s="55">
        <v>2</v>
      </c>
      <c r="C27" s="40" t="s">
        <v>295</v>
      </c>
      <c r="D27" s="40" t="s">
        <v>690</v>
      </c>
      <c r="E27" s="40" t="s">
        <v>690</v>
      </c>
      <c r="F27" s="40">
        <v>5</v>
      </c>
      <c r="G27" s="40">
        <v>5</v>
      </c>
      <c r="H27" s="40" t="s">
        <v>690</v>
      </c>
      <c r="I27" s="40" t="s">
        <v>690</v>
      </c>
      <c r="J27" s="40">
        <v>5</v>
      </c>
      <c r="K27" s="40">
        <v>5</v>
      </c>
      <c r="L27" s="40" t="s">
        <v>690</v>
      </c>
      <c r="M27" s="40" t="s">
        <v>690</v>
      </c>
      <c r="N27" s="57">
        <f t="shared" si="0"/>
        <v>20</v>
      </c>
      <c r="O27" s="58">
        <f t="shared" si="1"/>
        <v>5</v>
      </c>
      <c r="P27" s="40">
        <f t="shared" si="5"/>
        <v>1</v>
      </c>
      <c r="Q27" s="40" t="s">
        <v>698</v>
      </c>
      <c r="R27" s="40"/>
    </row>
    <row r="28" ht="17.4" spans="1:18">
      <c r="A28" s="55"/>
      <c r="B28" s="55">
        <v>3</v>
      </c>
      <c r="C28" s="40" t="s">
        <v>296</v>
      </c>
      <c r="D28" s="40">
        <v>5</v>
      </c>
      <c r="E28" s="40">
        <v>5</v>
      </c>
      <c r="F28" s="40">
        <v>5</v>
      </c>
      <c r="G28" s="40">
        <v>5</v>
      </c>
      <c r="H28" s="40">
        <v>5</v>
      </c>
      <c r="I28" s="40">
        <v>5</v>
      </c>
      <c r="J28" s="40" t="s">
        <v>690</v>
      </c>
      <c r="K28" s="40" t="s">
        <v>690</v>
      </c>
      <c r="L28" s="40" t="s">
        <v>690</v>
      </c>
      <c r="M28" s="40" t="s">
        <v>690</v>
      </c>
      <c r="N28" s="57">
        <f t="shared" si="0"/>
        <v>30</v>
      </c>
      <c r="O28" s="58">
        <f t="shared" si="1"/>
        <v>5</v>
      </c>
      <c r="P28" s="40">
        <f t="shared" ref="P28" si="6">RANK(O28,$O$4:$O$14,0)</f>
        <v>1</v>
      </c>
      <c r="Q28" s="40" t="s">
        <v>699</v>
      </c>
      <c r="R28" s="40"/>
    </row>
    <row r="29" ht="17.4" spans="1:18">
      <c r="A29" s="55"/>
      <c r="B29" s="55">
        <v>4</v>
      </c>
      <c r="C29" s="40" t="s">
        <v>297</v>
      </c>
      <c r="D29" s="40">
        <v>5</v>
      </c>
      <c r="E29" s="40">
        <v>5</v>
      </c>
      <c r="F29" s="40">
        <v>5</v>
      </c>
      <c r="G29" s="40">
        <v>5</v>
      </c>
      <c r="H29" s="40">
        <v>5</v>
      </c>
      <c r="I29" s="40">
        <v>5</v>
      </c>
      <c r="J29" s="40" t="s">
        <v>690</v>
      </c>
      <c r="K29" s="40" t="s">
        <v>690</v>
      </c>
      <c r="L29" s="40">
        <v>5</v>
      </c>
      <c r="M29" s="40">
        <v>5</v>
      </c>
      <c r="N29" s="57">
        <f t="shared" si="0"/>
        <v>40</v>
      </c>
      <c r="O29" s="58">
        <f t="shared" si="1"/>
        <v>5</v>
      </c>
      <c r="P29" s="40">
        <f>RANK(O29,$O$29:$O$36,0)</f>
        <v>1</v>
      </c>
      <c r="Q29" s="40" t="s">
        <v>700</v>
      </c>
      <c r="R29" s="40"/>
    </row>
    <row r="30" ht="17.4" spans="1:18">
      <c r="A30" s="55"/>
      <c r="B30" s="55">
        <v>5</v>
      </c>
      <c r="C30" s="40" t="s">
        <v>298</v>
      </c>
      <c r="D30" s="40">
        <v>5</v>
      </c>
      <c r="E30" s="40">
        <v>5</v>
      </c>
      <c r="F30" s="40">
        <v>5</v>
      </c>
      <c r="G30" s="40">
        <v>5</v>
      </c>
      <c r="H30" s="40">
        <v>5</v>
      </c>
      <c r="I30" s="40">
        <v>5</v>
      </c>
      <c r="J30" s="40">
        <v>5</v>
      </c>
      <c r="K30" s="40">
        <v>5</v>
      </c>
      <c r="L30" s="40" t="s">
        <v>690</v>
      </c>
      <c r="M30" s="40" t="s">
        <v>690</v>
      </c>
      <c r="N30" s="57">
        <f t="shared" si="0"/>
        <v>40</v>
      </c>
      <c r="O30" s="58">
        <f t="shared" si="1"/>
        <v>5</v>
      </c>
      <c r="P30" s="40">
        <f t="shared" ref="P30:P36" si="7">RANK(O30,$O$29:$O$36,0)</f>
        <v>1</v>
      </c>
      <c r="Q30" s="40" t="s">
        <v>701</v>
      </c>
      <c r="R30" s="40"/>
    </row>
    <row r="31" ht="17.4" spans="1:18">
      <c r="A31" s="55"/>
      <c r="B31" s="55">
        <v>6</v>
      </c>
      <c r="C31" s="40" t="s">
        <v>299</v>
      </c>
      <c r="D31" s="40">
        <v>5</v>
      </c>
      <c r="E31" s="40">
        <v>5</v>
      </c>
      <c r="F31" s="40">
        <v>5</v>
      </c>
      <c r="G31" s="40">
        <v>5</v>
      </c>
      <c r="H31" s="40">
        <v>5</v>
      </c>
      <c r="I31" s="40">
        <v>5</v>
      </c>
      <c r="J31" s="40">
        <v>5</v>
      </c>
      <c r="K31" s="40">
        <v>5</v>
      </c>
      <c r="L31" s="40" t="s">
        <v>690</v>
      </c>
      <c r="M31" s="40" t="s">
        <v>690</v>
      </c>
      <c r="N31" s="57">
        <f t="shared" si="0"/>
        <v>40</v>
      </c>
      <c r="O31" s="58">
        <f t="shared" si="1"/>
        <v>5</v>
      </c>
      <c r="P31" s="40">
        <f t="shared" si="7"/>
        <v>1</v>
      </c>
      <c r="Q31" s="40" t="s">
        <v>701</v>
      </c>
      <c r="R31" s="40"/>
    </row>
    <row r="32" ht="17.4" spans="1:18">
      <c r="A32" s="55"/>
      <c r="B32" s="55">
        <v>7</v>
      </c>
      <c r="C32" s="40" t="s">
        <v>300</v>
      </c>
      <c r="D32" s="40">
        <v>5</v>
      </c>
      <c r="E32" s="40">
        <v>5</v>
      </c>
      <c r="F32" s="40" t="s">
        <v>690</v>
      </c>
      <c r="G32" s="40" t="s">
        <v>690</v>
      </c>
      <c r="H32" s="40">
        <v>4.5</v>
      </c>
      <c r="I32" s="40">
        <v>5</v>
      </c>
      <c r="J32" s="40">
        <v>5</v>
      </c>
      <c r="K32" s="40">
        <v>5</v>
      </c>
      <c r="L32" s="40" t="s">
        <v>690</v>
      </c>
      <c r="M32" s="40" t="s">
        <v>690</v>
      </c>
      <c r="N32" s="57">
        <f t="shared" si="0"/>
        <v>29.5</v>
      </c>
      <c r="O32" s="58">
        <f t="shared" si="1"/>
        <v>4.91666666666667</v>
      </c>
      <c r="P32" s="40">
        <f t="shared" si="7"/>
        <v>8</v>
      </c>
      <c r="Q32" s="40" t="s">
        <v>702</v>
      </c>
      <c r="R32" s="40" t="s">
        <v>703</v>
      </c>
    </row>
    <row r="33" ht="17.4" spans="1:18">
      <c r="A33" s="55"/>
      <c r="B33" s="55">
        <v>8</v>
      </c>
      <c r="C33" s="40" t="s">
        <v>301</v>
      </c>
      <c r="D33" s="40">
        <v>5</v>
      </c>
      <c r="E33" s="40">
        <v>5</v>
      </c>
      <c r="F33" s="40">
        <v>5</v>
      </c>
      <c r="G33" s="40">
        <v>5</v>
      </c>
      <c r="H33" s="40">
        <v>5</v>
      </c>
      <c r="I33" s="40">
        <v>5</v>
      </c>
      <c r="J33" s="40">
        <v>5</v>
      </c>
      <c r="K33" s="40">
        <v>5</v>
      </c>
      <c r="L33" s="40" t="s">
        <v>690</v>
      </c>
      <c r="M33" s="40" t="s">
        <v>690</v>
      </c>
      <c r="N33" s="57">
        <f t="shared" si="0"/>
        <v>40</v>
      </c>
      <c r="O33" s="58">
        <f t="shared" si="1"/>
        <v>5</v>
      </c>
      <c r="P33" s="40">
        <f t="shared" si="7"/>
        <v>1</v>
      </c>
      <c r="Q33" s="40" t="s">
        <v>701</v>
      </c>
      <c r="R33" s="40"/>
    </row>
    <row r="34" ht="17.4" spans="1:18">
      <c r="A34" s="55"/>
      <c r="B34" s="55">
        <v>9</v>
      </c>
      <c r="C34" s="40" t="s">
        <v>303</v>
      </c>
      <c r="D34" s="40">
        <v>5</v>
      </c>
      <c r="E34" s="40">
        <v>5</v>
      </c>
      <c r="F34" s="40">
        <v>5</v>
      </c>
      <c r="G34" s="40">
        <v>5</v>
      </c>
      <c r="H34" s="40">
        <v>5</v>
      </c>
      <c r="I34" s="40">
        <v>5</v>
      </c>
      <c r="J34" s="40">
        <v>5</v>
      </c>
      <c r="K34" s="40">
        <v>5</v>
      </c>
      <c r="L34" s="40" t="s">
        <v>690</v>
      </c>
      <c r="M34" s="40" t="s">
        <v>690</v>
      </c>
      <c r="N34" s="57">
        <f t="shared" si="0"/>
        <v>40</v>
      </c>
      <c r="O34" s="58">
        <f t="shared" si="1"/>
        <v>5</v>
      </c>
      <c r="P34" s="40">
        <f t="shared" si="7"/>
        <v>1</v>
      </c>
      <c r="Q34" s="40" t="s">
        <v>701</v>
      </c>
      <c r="R34" s="40"/>
    </row>
    <row r="35" ht="17.4" spans="1:18">
      <c r="A35" s="55"/>
      <c r="B35" s="40">
        <v>10</v>
      </c>
      <c r="C35" s="40" t="s">
        <v>304</v>
      </c>
      <c r="D35" s="40" t="s">
        <v>690</v>
      </c>
      <c r="E35" s="40" t="s">
        <v>690</v>
      </c>
      <c r="F35" s="40" t="s">
        <v>690</v>
      </c>
      <c r="G35" s="40" t="s">
        <v>690</v>
      </c>
      <c r="H35" s="40">
        <v>5</v>
      </c>
      <c r="I35" s="40">
        <v>5</v>
      </c>
      <c r="J35" s="40">
        <v>5</v>
      </c>
      <c r="K35" s="40">
        <v>5</v>
      </c>
      <c r="L35" s="40">
        <v>5</v>
      </c>
      <c r="M35" s="40">
        <v>5</v>
      </c>
      <c r="N35" s="57">
        <f t="shared" si="0"/>
        <v>30</v>
      </c>
      <c r="O35" s="58">
        <f t="shared" si="1"/>
        <v>5</v>
      </c>
      <c r="P35" s="40">
        <f t="shared" si="7"/>
        <v>1</v>
      </c>
      <c r="Q35" s="40" t="s">
        <v>704</v>
      </c>
      <c r="R35" s="40"/>
    </row>
    <row r="36" ht="17.4" spans="1:18">
      <c r="A36" s="55"/>
      <c r="B36" s="40">
        <v>11</v>
      </c>
      <c r="C36" s="40" t="s">
        <v>305</v>
      </c>
      <c r="D36" s="40" t="s">
        <v>690</v>
      </c>
      <c r="E36" s="40" t="s">
        <v>690</v>
      </c>
      <c r="F36" s="40" t="s">
        <v>690</v>
      </c>
      <c r="G36" s="40" t="s">
        <v>690</v>
      </c>
      <c r="H36" s="40">
        <v>5</v>
      </c>
      <c r="I36" s="40">
        <v>5</v>
      </c>
      <c r="J36" s="40">
        <v>5</v>
      </c>
      <c r="K36" s="40">
        <v>5</v>
      </c>
      <c r="L36" s="40">
        <v>5</v>
      </c>
      <c r="M36" s="40">
        <v>5</v>
      </c>
      <c r="N36" s="57">
        <f t="shared" si="0"/>
        <v>30</v>
      </c>
      <c r="O36" s="58">
        <f t="shared" si="1"/>
        <v>5</v>
      </c>
      <c r="P36" s="40">
        <f t="shared" si="7"/>
        <v>1</v>
      </c>
      <c r="Q36" s="40" t="s">
        <v>704</v>
      </c>
      <c r="R36" s="40"/>
    </row>
    <row r="37" ht="17.4" spans="1:18">
      <c r="A37" s="55" t="s">
        <v>7</v>
      </c>
      <c r="B37" s="55">
        <v>1</v>
      </c>
      <c r="C37" s="54" t="s">
        <v>320</v>
      </c>
      <c r="D37" s="40">
        <v>5</v>
      </c>
      <c r="E37" s="40">
        <v>5</v>
      </c>
      <c r="F37" s="40" t="s">
        <v>690</v>
      </c>
      <c r="G37" s="40" t="s">
        <v>690</v>
      </c>
      <c r="H37" s="40" t="s">
        <v>690</v>
      </c>
      <c r="I37" s="40" t="s">
        <v>690</v>
      </c>
      <c r="J37" s="40" t="s">
        <v>690</v>
      </c>
      <c r="K37" s="40" t="s">
        <v>690</v>
      </c>
      <c r="L37" s="40" t="s">
        <v>690</v>
      </c>
      <c r="M37" s="40" t="s">
        <v>690</v>
      </c>
      <c r="N37" s="57">
        <f t="shared" si="0"/>
        <v>10</v>
      </c>
      <c r="O37" s="58">
        <f t="shared" si="1"/>
        <v>5</v>
      </c>
      <c r="P37" s="40">
        <f>RANK(O37,$O$37:$O$42,0)</f>
        <v>1</v>
      </c>
      <c r="Q37" s="40" t="s">
        <v>705</v>
      </c>
      <c r="R37" s="40"/>
    </row>
    <row r="38" ht="17.4" spans="1:18">
      <c r="A38" s="55"/>
      <c r="B38" s="55">
        <v>2</v>
      </c>
      <c r="C38" s="54" t="s">
        <v>321</v>
      </c>
      <c r="D38" s="40">
        <v>5</v>
      </c>
      <c r="E38" s="40">
        <v>5</v>
      </c>
      <c r="F38" s="40" t="s">
        <v>690</v>
      </c>
      <c r="G38" s="40" t="s">
        <v>690</v>
      </c>
      <c r="H38" s="40" t="s">
        <v>690</v>
      </c>
      <c r="I38" s="40" t="s">
        <v>690</v>
      </c>
      <c r="J38" s="40" t="s">
        <v>690</v>
      </c>
      <c r="K38" s="40" t="s">
        <v>690</v>
      </c>
      <c r="L38" s="40" t="s">
        <v>690</v>
      </c>
      <c r="M38" s="40" t="s">
        <v>690</v>
      </c>
      <c r="N38" s="57">
        <f t="shared" si="0"/>
        <v>10</v>
      </c>
      <c r="O38" s="58">
        <f t="shared" si="1"/>
        <v>5</v>
      </c>
      <c r="P38" s="40">
        <f t="shared" ref="P38:P42" si="8">RANK(O38,$O$37:$O$42,0)</f>
        <v>1</v>
      </c>
      <c r="Q38" s="40" t="s">
        <v>705</v>
      </c>
      <c r="R38" s="40"/>
    </row>
    <row r="39" ht="17.4" spans="1:18">
      <c r="A39" s="55"/>
      <c r="B39" s="55">
        <v>3</v>
      </c>
      <c r="C39" s="54" t="s">
        <v>322</v>
      </c>
      <c r="D39" s="40">
        <v>5</v>
      </c>
      <c r="E39" s="40">
        <v>5</v>
      </c>
      <c r="F39" s="40" t="s">
        <v>690</v>
      </c>
      <c r="G39" s="40" t="s">
        <v>690</v>
      </c>
      <c r="H39" s="40" t="s">
        <v>690</v>
      </c>
      <c r="I39" s="40" t="s">
        <v>690</v>
      </c>
      <c r="J39" s="40" t="s">
        <v>690</v>
      </c>
      <c r="K39" s="40" t="s">
        <v>690</v>
      </c>
      <c r="L39" s="40" t="s">
        <v>690</v>
      </c>
      <c r="M39" s="40" t="s">
        <v>690</v>
      </c>
      <c r="N39" s="57">
        <f t="shared" si="0"/>
        <v>10</v>
      </c>
      <c r="O39" s="58">
        <f t="shared" si="1"/>
        <v>5</v>
      </c>
      <c r="P39" s="40">
        <f t="shared" si="8"/>
        <v>1</v>
      </c>
      <c r="Q39" s="40" t="s">
        <v>705</v>
      </c>
      <c r="R39" s="40"/>
    </row>
    <row r="40" ht="17.4" spans="1:18">
      <c r="A40" s="55"/>
      <c r="B40" s="55">
        <v>4</v>
      </c>
      <c r="C40" s="54" t="s">
        <v>323</v>
      </c>
      <c r="D40" s="40">
        <v>5</v>
      </c>
      <c r="E40" s="40">
        <v>5</v>
      </c>
      <c r="F40" s="40" t="s">
        <v>690</v>
      </c>
      <c r="G40" s="40" t="s">
        <v>690</v>
      </c>
      <c r="H40" s="40" t="s">
        <v>690</v>
      </c>
      <c r="I40" s="40" t="s">
        <v>690</v>
      </c>
      <c r="J40" s="40" t="s">
        <v>690</v>
      </c>
      <c r="K40" s="40" t="s">
        <v>690</v>
      </c>
      <c r="L40" s="40" t="s">
        <v>690</v>
      </c>
      <c r="M40" s="40" t="s">
        <v>690</v>
      </c>
      <c r="N40" s="57">
        <f t="shared" si="0"/>
        <v>10</v>
      </c>
      <c r="O40" s="58">
        <f t="shared" si="1"/>
        <v>5</v>
      </c>
      <c r="P40" s="40">
        <f t="shared" si="8"/>
        <v>1</v>
      </c>
      <c r="Q40" s="40" t="s">
        <v>705</v>
      </c>
      <c r="R40" s="40"/>
    </row>
    <row r="41" ht="17.4" spans="1:18">
      <c r="A41" s="55"/>
      <c r="B41" s="55">
        <v>5</v>
      </c>
      <c r="C41" s="54" t="s">
        <v>324</v>
      </c>
      <c r="D41" s="40">
        <v>5</v>
      </c>
      <c r="E41" s="40">
        <v>5</v>
      </c>
      <c r="F41" s="40" t="s">
        <v>690</v>
      </c>
      <c r="G41" s="40" t="s">
        <v>690</v>
      </c>
      <c r="H41" s="40" t="s">
        <v>690</v>
      </c>
      <c r="I41" s="40" t="s">
        <v>690</v>
      </c>
      <c r="J41" s="40" t="s">
        <v>690</v>
      </c>
      <c r="K41" s="40" t="s">
        <v>690</v>
      </c>
      <c r="L41" s="40" t="s">
        <v>690</v>
      </c>
      <c r="M41" s="40" t="s">
        <v>690</v>
      </c>
      <c r="N41" s="57">
        <f t="shared" si="0"/>
        <v>10</v>
      </c>
      <c r="O41" s="58">
        <f t="shared" si="1"/>
        <v>5</v>
      </c>
      <c r="P41" s="40">
        <f t="shared" si="8"/>
        <v>1</v>
      </c>
      <c r="Q41" s="40" t="s">
        <v>705</v>
      </c>
      <c r="R41" s="40"/>
    </row>
    <row r="42" ht="17.4" spans="1:18">
      <c r="A42" s="55"/>
      <c r="B42" s="55">
        <v>6</v>
      </c>
      <c r="C42" s="54" t="s">
        <v>84</v>
      </c>
      <c r="D42" s="40">
        <v>4</v>
      </c>
      <c r="E42" s="40">
        <v>5</v>
      </c>
      <c r="F42" s="40" t="s">
        <v>690</v>
      </c>
      <c r="G42" s="40" t="s">
        <v>690</v>
      </c>
      <c r="H42" s="40" t="s">
        <v>690</v>
      </c>
      <c r="I42" s="40" t="s">
        <v>690</v>
      </c>
      <c r="J42" s="40" t="s">
        <v>690</v>
      </c>
      <c r="K42" s="40" t="s">
        <v>690</v>
      </c>
      <c r="L42" s="40" t="s">
        <v>690</v>
      </c>
      <c r="M42" s="40" t="s">
        <v>690</v>
      </c>
      <c r="N42" s="57">
        <f t="shared" si="0"/>
        <v>9</v>
      </c>
      <c r="O42" s="58">
        <f t="shared" si="1"/>
        <v>4.5</v>
      </c>
      <c r="P42" s="40">
        <f t="shared" si="8"/>
        <v>6</v>
      </c>
      <c r="Q42" s="40" t="s">
        <v>705</v>
      </c>
      <c r="R42" s="40" t="s">
        <v>706</v>
      </c>
    </row>
    <row r="43" ht="17.4" spans="1:18">
      <c r="A43" s="40" t="s">
        <v>8</v>
      </c>
      <c r="B43" s="40">
        <v>1</v>
      </c>
      <c r="C43" s="40" t="s">
        <v>326</v>
      </c>
      <c r="D43" s="40">
        <v>5</v>
      </c>
      <c r="E43" s="40">
        <v>5</v>
      </c>
      <c r="F43" s="40" t="s">
        <v>690</v>
      </c>
      <c r="G43" s="40" t="s">
        <v>690</v>
      </c>
      <c r="H43" s="40" t="s">
        <v>690</v>
      </c>
      <c r="I43" s="40" t="s">
        <v>690</v>
      </c>
      <c r="J43" s="40" t="s">
        <v>690</v>
      </c>
      <c r="K43" s="40" t="s">
        <v>690</v>
      </c>
      <c r="L43" s="40" t="s">
        <v>690</v>
      </c>
      <c r="M43" s="40" t="s">
        <v>690</v>
      </c>
      <c r="N43" s="57">
        <f t="shared" si="0"/>
        <v>10</v>
      </c>
      <c r="O43" s="58">
        <f t="shared" si="1"/>
        <v>5</v>
      </c>
      <c r="P43" s="40">
        <f>RANK(O43,$O$43:$O$43,0)</f>
        <v>1</v>
      </c>
      <c r="Q43" s="40" t="s">
        <v>707</v>
      </c>
      <c r="R43" s="40"/>
    </row>
  </sheetData>
  <mergeCells count="7">
    <mergeCell ref="A1:R1"/>
    <mergeCell ref="A3:A10"/>
    <mergeCell ref="A11:A19"/>
    <mergeCell ref="A20:A25"/>
    <mergeCell ref="A26:A36"/>
    <mergeCell ref="A37:A42"/>
    <mergeCell ref="Q3:Q1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K28" sqref="K28"/>
    </sheetView>
  </sheetViews>
  <sheetFormatPr defaultColWidth="9" defaultRowHeight="14.4" outlineLevelCol="6"/>
  <cols>
    <col min="1" max="1" width="20" style="31" customWidth="1"/>
    <col min="2" max="2" width="17.2685185185185" style="31" customWidth="1"/>
    <col min="3" max="3" width="9.09259259259259" style="31" customWidth="1"/>
    <col min="4" max="5" width="13.9074074074074" style="31" customWidth="1"/>
    <col min="6" max="6" width="7.62962962962963" style="31" customWidth="1"/>
    <col min="7" max="7" width="16" style="31" customWidth="1"/>
    <col min="8" max="16384" width="9" style="31"/>
  </cols>
  <sheetData>
    <row r="1" ht="21" customHeight="1" spans="1:7">
      <c r="A1" s="32" t="s">
        <v>708</v>
      </c>
      <c r="B1" s="32"/>
      <c r="C1" s="32"/>
      <c r="D1" s="32"/>
      <c r="E1" s="32"/>
      <c r="F1" s="32"/>
      <c r="G1" s="33"/>
    </row>
    <row r="2" ht="14" customHeight="1" spans="1:7">
      <c r="A2" s="32"/>
      <c r="B2" s="32"/>
      <c r="C2" s="32"/>
      <c r="D2" s="32"/>
      <c r="E2" s="32"/>
      <c r="F2" s="32"/>
      <c r="G2" s="33"/>
    </row>
    <row r="3" ht="20.4" spans="1:6">
      <c r="A3" s="34" t="s">
        <v>22</v>
      </c>
      <c r="B3" s="34" t="s">
        <v>709</v>
      </c>
      <c r="C3" s="34" t="s">
        <v>25</v>
      </c>
      <c r="D3" s="35" t="s">
        <v>710</v>
      </c>
      <c r="E3" s="34" t="s">
        <v>50</v>
      </c>
      <c r="F3" s="34" t="s">
        <v>29</v>
      </c>
    </row>
    <row r="4" ht="17.4" spans="1:6">
      <c r="A4" s="36" t="s">
        <v>30</v>
      </c>
      <c r="B4" s="37" t="s">
        <v>711</v>
      </c>
      <c r="C4" s="38"/>
      <c r="D4" s="38"/>
      <c r="E4" s="38"/>
      <c r="F4" s="39"/>
    </row>
    <row r="5" ht="17.4" spans="1:6">
      <c r="A5" s="40" t="s">
        <v>3</v>
      </c>
      <c r="B5" s="40" t="s">
        <v>161</v>
      </c>
      <c r="C5" s="40" t="s">
        <v>712</v>
      </c>
      <c r="D5" s="40">
        <v>12.17</v>
      </c>
      <c r="E5" s="40">
        <v>2</v>
      </c>
      <c r="F5" s="40" t="s">
        <v>713</v>
      </c>
    </row>
    <row r="6" ht="17.4" spans="1:6">
      <c r="A6" s="40"/>
      <c r="B6" s="40"/>
      <c r="C6" s="40" t="s">
        <v>714</v>
      </c>
      <c r="D6" s="40">
        <v>12.17</v>
      </c>
      <c r="E6" s="40">
        <v>2</v>
      </c>
      <c r="F6" s="40" t="s">
        <v>713</v>
      </c>
    </row>
    <row r="7" ht="17.4" spans="1:6">
      <c r="A7" s="40"/>
      <c r="B7" s="40"/>
      <c r="C7" s="40" t="s">
        <v>715</v>
      </c>
      <c r="D7" s="40">
        <v>12.17</v>
      </c>
      <c r="E7" s="40">
        <v>2</v>
      </c>
      <c r="F7" s="40" t="s">
        <v>713</v>
      </c>
    </row>
    <row r="8" ht="17.4" spans="1:6">
      <c r="A8" s="40"/>
      <c r="B8" s="40"/>
      <c r="C8" s="40" t="s">
        <v>716</v>
      </c>
      <c r="D8" s="40">
        <v>12.17</v>
      </c>
      <c r="E8" s="40">
        <v>2</v>
      </c>
      <c r="F8" s="40" t="s">
        <v>717</v>
      </c>
    </row>
    <row r="9" ht="17.4" spans="1:6">
      <c r="A9" s="40"/>
      <c r="B9" s="40"/>
      <c r="C9" s="40" t="s">
        <v>718</v>
      </c>
      <c r="D9" s="40">
        <v>12.17</v>
      </c>
      <c r="E9" s="40">
        <v>2</v>
      </c>
      <c r="F9" s="40" t="s">
        <v>717</v>
      </c>
    </row>
    <row r="10" ht="17.4" spans="1:6">
      <c r="A10" s="40"/>
      <c r="B10" s="40"/>
      <c r="C10" s="40" t="s">
        <v>719</v>
      </c>
      <c r="D10" s="40">
        <v>12.17</v>
      </c>
      <c r="E10" s="40">
        <v>2</v>
      </c>
      <c r="F10" s="40" t="s">
        <v>717</v>
      </c>
    </row>
    <row r="11" ht="17.4" spans="1:6">
      <c r="A11" s="40"/>
      <c r="B11" s="40"/>
      <c r="C11" s="40" t="s">
        <v>720</v>
      </c>
      <c r="D11" s="40">
        <v>12.17</v>
      </c>
      <c r="E11" s="40">
        <v>2</v>
      </c>
      <c r="F11" s="40" t="s">
        <v>717</v>
      </c>
    </row>
    <row r="12" ht="17.4" spans="1:6">
      <c r="A12" s="40"/>
      <c r="B12" s="40" t="s">
        <v>158</v>
      </c>
      <c r="C12" s="40" t="s">
        <v>721</v>
      </c>
      <c r="D12" s="40">
        <v>12.17</v>
      </c>
      <c r="E12" s="40">
        <v>2</v>
      </c>
      <c r="F12" s="40" t="s">
        <v>713</v>
      </c>
    </row>
    <row r="13" ht="17.4" spans="1:6">
      <c r="A13" s="40"/>
      <c r="B13" s="40"/>
      <c r="C13" s="40" t="s">
        <v>722</v>
      </c>
      <c r="D13" s="40">
        <v>12.17</v>
      </c>
      <c r="E13" s="40">
        <v>2</v>
      </c>
      <c r="F13" s="40" t="s">
        <v>713</v>
      </c>
    </row>
    <row r="14" ht="17.4" spans="1:6">
      <c r="A14" s="40"/>
      <c r="B14" s="40"/>
      <c r="C14" s="40" t="s">
        <v>723</v>
      </c>
      <c r="D14" s="40">
        <v>12.17</v>
      </c>
      <c r="E14" s="40">
        <v>2</v>
      </c>
      <c r="F14" s="40" t="s">
        <v>717</v>
      </c>
    </row>
    <row r="15" ht="17.4" spans="1:6">
      <c r="A15" s="40"/>
      <c r="B15" s="40" t="s">
        <v>162</v>
      </c>
      <c r="C15" s="40" t="s">
        <v>724</v>
      </c>
      <c r="D15" s="40">
        <v>12.17</v>
      </c>
      <c r="E15" s="40">
        <v>2</v>
      </c>
      <c r="F15" s="40" t="s">
        <v>717</v>
      </c>
    </row>
    <row r="16" ht="17.4" spans="1:6">
      <c r="A16" s="40"/>
      <c r="B16" s="40"/>
      <c r="C16" s="40" t="s">
        <v>725</v>
      </c>
      <c r="D16" s="40">
        <v>12.17</v>
      </c>
      <c r="E16" s="40">
        <v>2</v>
      </c>
      <c r="F16" s="40" t="s">
        <v>717</v>
      </c>
    </row>
    <row r="17" ht="17.4" spans="1:6">
      <c r="A17" s="40"/>
      <c r="B17" s="40"/>
      <c r="C17" s="40" t="s">
        <v>726</v>
      </c>
      <c r="D17" s="40">
        <v>12.17</v>
      </c>
      <c r="E17" s="40">
        <v>2</v>
      </c>
      <c r="F17" s="40" t="s">
        <v>717</v>
      </c>
    </row>
    <row r="18" ht="17.4" spans="1:6">
      <c r="A18" s="40"/>
      <c r="B18" s="40"/>
      <c r="C18" s="40" t="s">
        <v>727</v>
      </c>
      <c r="D18" s="40">
        <v>12.17</v>
      </c>
      <c r="E18" s="40">
        <v>2</v>
      </c>
      <c r="F18" s="40" t="s">
        <v>713</v>
      </c>
    </row>
    <row r="19" ht="17.4" spans="1:6">
      <c r="A19" s="40"/>
      <c r="B19" s="40"/>
      <c r="C19" s="40" t="s">
        <v>728</v>
      </c>
      <c r="D19" s="40">
        <v>12.17</v>
      </c>
      <c r="E19" s="40">
        <v>2</v>
      </c>
      <c r="F19" s="40" t="s">
        <v>717</v>
      </c>
    </row>
    <row r="20" ht="17.4" spans="1:6">
      <c r="A20" s="40"/>
      <c r="B20" s="40" t="s">
        <v>163</v>
      </c>
      <c r="C20" s="40" t="s">
        <v>729</v>
      </c>
      <c r="D20" s="40">
        <v>12.17</v>
      </c>
      <c r="E20" s="40">
        <v>2</v>
      </c>
      <c r="F20" s="40" t="s">
        <v>713</v>
      </c>
    </row>
    <row r="21" ht="17.4" spans="1:6">
      <c r="A21" s="40"/>
      <c r="B21" s="40" t="s">
        <v>54</v>
      </c>
      <c r="C21" s="40" t="s">
        <v>363</v>
      </c>
      <c r="D21" s="40">
        <v>12.19</v>
      </c>
      <c r="E21" s="40">
        <v>2</v>
      </c>
      <c r="F21" s="40" t="s">
        <v>713</v>
      </c>
    </row>
    <row r="22" ht="17.4" spans="1:6">
      <c r="A22" s="40"/>
      <c r="B22" s="40" t="s">
        <v>158</v>
      </c>
      <c r="C22" s="40" t="s">
        <v>730</v>
      </c>
      <c r="D22" s="40">
        <v>12.19</v>
      </c>
      <c r="E22" s="40">
        <v>2</v>
      </c>
      <c r="F22" s="40" t="s">
        <v>713</v>
      </c>
    </row>
    <row r="23" ht="17.4" spans="1:6">
      <c r="A23" s="40"/>
      <c r="B23" s="40" t="s">
        <v>162</v>
      </c>
      <c r="C23" s="40" t="s">
        <v>731</v>
      </c>
      <c r="D23" s="40">
        <v>12.19</v>
      </c>
      <c r="E23" s="40">
        <v>2</v>
      </c>
      <c r="F23" s="40" t="s">
        <v>713</v>
      </c>
    </row>
    <row r="24" ht="17.4" spans="1:6">
      <c r="A24" s="40"/>
      <c r="B24" s="40" t="s">
        <v>161</v>
      </c>
      <c r="C24" s="40" t="s">
        <v>719</v>
      </c>
      <c r="D24" s="41">
        <v>12.2</v>
      </c>
      <c r="E24" s="40">
        <v>2</v>
      </c>
      <c r="F24" s="40" t="s">
        <v>717</v>
      </c>
    </row>
    <row r="25" ht="17.4" spans="1:6">
      <c r="A25" s="40"/>
      <c r="B25" s="40"/>
      <c r="C25" s="42" t="s">
        <v>732</v>
      </c>
      <c r="D25" s="41">
        <v>12.2</v>
      </c>
      <c r="E25" s="40">
        <v>2</v>
      </c>
      <c r="F25" s="40" t="s">
        <v>713</v>
      </c>
    </row>
    <row r="26" ht="17.4" spans="1:6">
      <c r="A26" s="40"/>
      <c r="B26" s="40"/>
      <c r="C26" s="42" t="s">
        <v>733</v>
      </c>
      <c r="D26" s="41">
        <v>12.2</v>
      </c>
      <c r="E26" s="40">
        <v>2</v>
      </c>
      <c r="F26" s="40" t="s">
        <v>713</v>
      </c>
    </row>
    <row r="27" ht="17.4" spans="1:6">
      <c r="A27" s="40"/>
      <c r="B27" s="40"/>
      <c r="C27" s="42" t="s">
        <v>734</v>
      </c>
      <c r="D27" s="41">
        <v>12.2</v>
      </c>
      <c r="E27" s="40">
        <v>2</v>
      </c>
      <c r="F27" s="40" t="s">
        <v>713</v>
      </c>
    </row>
    <row r="28" ht="17.4" spans="1:6">
      <c r="A28" s="40"/>
      <c r="B28" s="40"/>
      <c r="C28" s="42" t="s">
        <v>735</v>
      </c>
      <c r="D28" s="41">
        <v>12.2</v>
      </c>
      <c r="E28" s="40">
        <v>2</v>
      </c>
      <c r="F28" s="40" t="s">
        <v>713</v>
      </c>
    </row>
    <row r="29" ht="17.4" spans="1:6">
      <c r="A29" s="40"/>
      <c r="B29" s="40" t="s">
        <v>40</v>
      </c>
      <c r="C29" s="40" t="s">
        <v>736</v>
      </c>
      <c r="D29" s="41">
        <v>12.21</v>
      </c>
      <c r="E29" s="40">
        <v>2</v>
      </c>
      <c r="F29" s="40" t="s">
        <v>717</v>
      </c>
    </row>
    <row r="30" ht="17.4" spans="1:6">
      <c r="A30" s="40"/>
      <c r="B30" s="40" t="s">
        <v>54</v>
      </c>
      <c r="C30" s="40" t="s">
        <v>365</v>
      </c>
      <c r="D30" s="41">
        <v>12.21</v>
      </c>
      <c r="E30" s="40">
        <v>2</v>
      </c>
      <c r="F30" s="40" t="s">
        <v>717</v>
      </c>
    </row>
    <row r="31" ht="17.4" spans="1:6">
      <c r="A31" s="40"/>
      <c r="B31" s="40" t="s">
        <v>161</v>
      </c>
      <c r="C31" s="42" t="s">
        <v>737</v>
      </c>
      <c r="D31" s="41">
        <v>12.21</v>
      </c>
      <c r="E31" s="40">
        <v>2</v>
      </c>
      <c r="F31" s="40" t="s">
        <v>713</v>
      </c>
    </row>
    <row r="32" ht="17.4" spans="1:6">
      <c r="A32" s="40"/>
      <c r="B32" s="40"/>
      <c r="C32" s="42" t="s">
        <v>738</v>
      </c>
      <c r="D32" s="41">
        <v>12.21</v>
      </c>
      <c r="E32" s="40">
        <v>2</v>
      </c>
      <c r="F32" s="40" t="s">
        <v>713</v>
      </c>
    </row>
    <row r="33" ht="17.4" spans="1:6">
      <c r="A33" s="40"/>
      <c r="B33" s="40"/>
      <c r="C33" s="42" t="s">
        <v>739</v>
      </c>
      <c r="D33" s="41">
        <v>12.21</v>
      </c>
      <c r="E33" s="40">
        <v>2</v>
      </c>
      <c r="F33" s="40" t="s">
        <v>713</v>
      </c>
    </row>
    <row r="34" ht="17.4" spans="1:6">
      <c r="A34" s="40"/>
      <c r="B34" s="40"/>
      <c r="C34" s="42" t="s">
        <v>732</v>
      </c>
      <c r="D34" s="41">
        <v>12.21</v>
      </c>
      <c r="E34" s="40">
        <v>2</v>
      </c>
      <c r="F34" s="40" t="s">
        <v>713</v>
      </c>
    </row>
    <row r="35" ht="17.4" spans="1:6">
      <c r="A35" s="40"/>
      <c r="B35" s="40"/>
      <c r="C35" s="42" t="s">
        <v>712</v>
      </c>
      <c r="D35" s="41">
        <v>12.21</v>
      </c>
      <c r="E35" s="40">
        <v>2</v>
      </c>
      <c r="F35" s="40" t="s">
        <v>713</v>
      </c>
    </row>
    <row r="36" ht="17.4" spans="1:6">
      <c r="A36" s="40"/>
      <c r="B36" s="40"/>
      <c r="C36" s="42" t="s">
        <v>734</v>
      </c>
      <c r="D36" s="41">
        <v>12.21</v>
      </c>
      <c r="E36" s="40">
        <v>2</v>
      </c>
      <c r="F36" s="40" t="s">
        <v>713</v>
      </c>
    </row>
    <row r="37" ht="17.4" spans="1:6">
      <c r="A37" s="40"/>
      <c r="B37" s="40"/>
      <c r="C37" s="42" t="s">
        <v>735</v>
      </c>
      <c r="D37" s="41">
        <v>12.21</v>
      </c>
      <c r="E37" s="40">
        <v>2</v>
      </c>
      <c r="F37" s="40" t="s">
        <v>713</v>
      </c>
    </row>
    <row r="38" ht="17.4" spans="1:6">
      <c r="A38" s="40"/>
      <c r="B38" s="40"/>
      <c r="C38" s="42" t="s">
        <v>740</v>
      </c>
      <c r="D38" s="41">
        <v>12.21</v>
      </c>
      <c r="E38" s="40">
        <v>2</v>
      </c>
      <c r="F38" s="40" t="s">
        <v>713</v>
      </c>
    </row>
    <row r="39" ht="17.4" spans="1:6">
      <c r="A39" s="40"/>
      <c r="B39" s="40"/>
      <c r="C39" s="42" t="s">
        <v>718</v>
      </c>
      <c r="D39" s="41">
        <v>12.21</v>
      </c>
      <c r="E39" s="40">
        <v>2</v>
      </c>
      <c r="F39" s="40" t="s">
        <v>713</v>
      </c>
    </row>
    <row r="40" ht="17.4" spans="1:6">
      <c r="A40" s="40"/>
      <c r="B40" s="40"/>
      <c r="C40" s="42" t="s">
        <v>741</v>
      </c>
      <c r="D40" s="41">
        <v>12.21</v>
      </c>
      <c r="E40" s="40">
        <v>2</v>
      </c>
      <c r="F40" s="40" t="s">
        <v>713</v>
      </c>
    </row>
    <row r="41" ht="17.4" spans="1:6">
      <c r="A41" s="40"/>
      <c r="B41" s="40"/>
      <c r="C41" s="42" t="s">
        <v>742</v>
      </c>
      <c r="D41" s="41">
        <v>12.21</v>
      </c>
      <c r="E41" s="40">
        <v>2</v>
      </c>
      <c r="F41" s="40" t="s">
        <v>713</v>
      </c>
    </row>
    <row r="42" ht="17.4" spans="1:6">
      <c r="A42" s="40"/>
      <c r="B42" s="40"/>
      <c r="C42" s="42" t="s">
        <v>743</v>
      </c>
      <c r="D42" s="41">
        <v>12.21</v>
      </c>
      <c r="E42" s="40">
        <v>2</v>
      </c>
      <c r="F42" s="40" t="s">
        <v>713</v>
      </c>
    </row>
    <row r="43" ht="17.4" spans="1:6">
      <c r="A43" s="40"/>
      <c r="B43" s="40"/>
      <c r="C43" s="42" t="s">
        <v>715</v>
      </c>
      <c r="D43" s="41">
        <v>12.21</v>
      </c>
      <c r="E43" s="40">
        <v>2</v>
      </c>
      <c r="F43" s="40" t="s">
        <v>713</v>
      </c>
    </row>
    <row r="44" ht="17.4" spans="1:6">
      <c r="A44" s="40"/>
      <c r="B44" s="40"/>
      <c r="C44" s="42" t="s">
        <v>744</v>
      </c>
      <c r="D44" s="41">
        <v>12.21</v>
      </c>
      <c r="E44" s="40">
        <v>2</v>
      </c>
      <c r="F44" s="40" t="s">
        <v>713</v>
      </c>
    </row>
    <row r="45" ht="17.4" spans="1:6">
      <c r="A45" s="40"/>
      <c r="B45" s="40"/>
      <c r="C45" s="42" t="s">
        <v>745</v>
      </c>
      <c r="D45" s="41">
        <v>12.21</v>
      </c>
      <c r="E45" s="40">
        <v>2</v>
      </c>
      <c r="F45" s="40" t="s">
        <v>717</v>
      </c>
    </row>
    <row r="46" ht="17.4" spans="1:6">
      <c r="A46" s="40"/>
      <c r="B46" s="40"/>
      <c r="C46" s="42" t="s">
        <v>746</v>
      </c>
      <c r="D46" s="41">
        <v>12.21</v>
      </c>
      <c r="E46" s="40">
        <v>2</v>
      </c>
      <c r="F46" s="40" t="s">
        <v>717</v>
      </c>
    </row>
    <row r="47" ht="17.4" spans="1:6">
      <c r="A47" s="40"/>
      <c r="B47" s="40"/>
      <c r="C47" s="42" t="s">
        <v>368</v>
      </c>
      <c r="D47" s="41">
        <v>12.21</v>
      </c>
      <c r="E47" s="40">
        <v>2</v>
      </c>
      <c r="F47" s="40" t="s">
        <v>717</v>
      </c>
    </row>
    <row r="48" ht="17.4" spans="1:6">
      <c r="A48" s="40"/>
      <c r="B48" s="40"/>
      <c r="C48" s="42" t="s">
        <v>747</v>
      </c>
      <c r="D48" s="41">
        <v>12.21</v>
      </c>
      <c r="E48" s="40">
        <v>2</v>
      </c>
      <c r="F48" s="40" t="s">
        <v>717</v>
      </c>
    </row>
    <row r="49" ht="17.4" spans="1:6">
      <c r="A49" s="40"/>
      <c r="B49" s="40" t="s">
        <v>162</v>
      </c>
      <c r="C49" s="42" t="s">
        <v>748</v>
      </c>
      <c r="D49" s="40">
        <v>12.21</v>
      </c>
      <c r="E49" s="40">
        <v>2</v>
      </c>
      <c r="F49" s="40" t="s">
        <v>717</v>
      </c>
    </row>
    <row r="50" ht="17.4" spans="1:6">
      <c r="A50" s="40"/>
      <c r="B50" s="40"/>
      <c r="C50" s="42" t="s">
        <v>728</v>
      </c>
      <c r="D50" s="40">
        <v>12.21</v>
      </c>
      <c r="E50" s="40">
        <v>2</v>
      </c>
      <c r="F50" s="40" t="s">
        <v>713</v>
      </c>
    </row>
    <row r="51" ht="17.4" spans="1:6">
      <c r="A51" s="40"/>
      <c r="B51" s="40"/>
      <c r="C51" s="42" t="s">
        <v>731</v>
      </c>
      <c r="D51" s="40">
        <v>12.21</v>
      </c>
      <c r="E51" s="40">
        <v>2</v>
      </c>
      <c r="F51" s="40" t="s">
        <v>713</v>
      </c>
    </row>
    <row r="52" ht="17.4" spans="1:6">
      <c r="A52" s="40"/>
      <c r="B52" s="40"/>
      <c r="C52" s="42" t="s">
        <v>749</v>
      </c>
      <c r="D52" s="40">
        <v>12.21</v>
      </c>
      <c r="E52" s="40">
        <v>2</v>
      </c>
      <c r="F52" s="40" t="s">
        <v>713</v>
      </c>
    </row>
    <row r="53" ht="17.4" spans="1:6">
      <c r="A53" s="40" t="s">
        <v>4</v>
      </c>
      <c r="B53" s="43" t="s">
        <v>711</v>
      </c>
      <c r="C53" s="44"/>
      <c r="D53" s="44"/>
      <c r="E53" s="44"/>
      <c r="F53" s="45"/>
    </row>
    <row r="54" ht="17.4" spans="1:6">
      <c r="A54" s="40" t="s">
        <v>5</v>
      </c>
      <c r="B54" s="46"/>
      <c r="C54" s="47"/>
      <c r="D54" s="47"/>
      <c r="E54" s="47"/>
      <c r="F54" s="48"/>
    </row>
    <row r="55" ht="17.4" spans="1:6">
      <c r="A55" s="36" t="s">
        <v>6</v>
      </c>
      <c r="B55" s="40" t="s">
        <v>294</v>
      </c>
      <c r="C55" s="40" t="s">
        <v>575</v>
      </c>
      <c r="D55" s="40">
        <v>12.17</v>
      </c>
      <c r="E55" s="40">
        <v>2</v>
      </c>
      <c r="F55" s="40" t="s">
        <v>713</v>
      </c>
    </row>
    <row r="56" ht="17.4" spans="1:6">
      <c r="A56" s="36"/>
      <c r="B56" s="40" t="s">
        <v>298</v>
      </c>
      <c r="C56" s="40" t="s">
        <v>750</v>
      </c>
      <c r="D56" s="40">
        <v>12.17</v>
      </c>
      <c r="E56" s="40">
        <v>2</v>
      </c>
      <c r="F56" s="40" t="s">
        <v>717</v>
      </c>
    </row>
    <row r="57" ht="17.4" spans="1:6">
      <c r="A57" s="36"/>
      <c r="B57" s="40"/>
      <c r="C57" s="40" t="s">
        <v>751</v>
      </c>
      <c r="D57" s="40">
        <v>12.17</v>
      </c>
      <c r="E57" s="40">
        <v>2</v>
      </c>
      <c r="F57" s="40" t="s">
        <v>717</v>
      </c>
    </row>
    <row r="58" ht="17.4" spans="1:6">
      <c r="A58" s="36"/>
      <c r="B58" s="40"/>
      <c r="C58" s="40" t="s">
        <v>752</v>
      </c>
      <c r="D58" s="40">
        <v>12.17</v>
      </c>
      <c r="E58" s="40">
        <v>2</v>
      </c>
      <c r="F58" s="40" t="s">
        <v>717</v>
      </c>
    </row>
    <row r="59" ht="17.4" spans="1:6">
      <c r="A59" s="36"/>
      <c r="B59" s="40"/>
      <c r="C59" s="40" t="s">
        <v>753</v>
      </c>
      <c r="D59" s="40">
        <v>12.17</v>
      </c>
      <c r="E59" s="40">
        <v>2</v>
      </c>
      <c r="F59" s="40" t="s">
        <v>717</v>
      </c>
    </row>
    <row r="60" ht="17.4" spans="1:6">
      <c r="A60" s="36"/>
      <c r="B60" s="40" t="s">
        <v>299</v>
      </c>
      <c r="C60" s="40" t="s">
        <v>754</v>
      </c>
      <c r="D60" s="40">
        <v>12.17</v>
      </c>
      <c r="E60" s="40">
        <v>2</v>
      </c>
      <c r="F60" s="40" t="s">
        <v>717</v>
      </c>
    </row>
    <row r="61" ht="17.4" spans="1:6">
      <c r="A61" s="36"/>
      <c r="B61" s="40" t="s">
        <v>300</v>
      </c>
      <c r="C61" s="40" t="s">
        <v>755</v>
      </c>
      <c r="D61" s="40">
        <v>12.17</v>
      </c>
      <c r="E61" s="40">
        <v>2</v>
      </c>
      <c r="F61" s="40" t="s">
        <v>713</v>
      </c>
    </row>
    <row r="62" ht="15" customHeight="1" spans="1:6">
      <c r="A62" s="36"/>
      <c r="B62" s="40"/>
      <c r="C62" s="40" t="s">
        <v>600</v>
      </c>
      <c r="D62" s="40">
        <v>12.17</v>
      </c>
      <c r="E62" s="40">
        <v>2</v>
      </c>
      <c r="F62" s="40" t="s">
        <v>713</v>
      </c>
    </row>
    <row r="63" ht="15" customHeight="1" spans="1:6">
      <c r="A63" s="36"/>
      <c r="B63" s="40"/>
      <c r="C63" s="40" t="s">
        <v>756</v>
      </c>
      <c r="D63" s="40">
        <v>12.17</v>
      </c>
      <c r="E63" s="40">
        <v>2</v>
      </c>
      <c r="F63" s="40" t="s">
        <v>713</v>
      </c>
    </row>
    <row r="64" ht="15" customHeight="1" spans="1:6">
      <c r="A64" s="36"/>
      <c r="B64" s="40"/>
      <c r="C64" s="40" t="s">
        <v>602</v>
      </c>
      <c r="D64" s="40">
        <v>12.17</v>
      </c>
      <c r="E64" s="40">
        <v>2</v>
      </c>
      <c r="F64" s="40" t="s">
        <v>713</v>
      </c>
    </row>
    <row r="65" ht="15" customHeight="1" spans="1:6">
      <c r="A65" s="36"/>
      <c r="B65" s="40"/>
      <c r="C65" s="40" t="s">
        <v>601</v>
      </c>
      <c r="D65" s="40">
        <v>12.17</v>
      </c>
      <c r="E65" s="40">
        <v>2</v>
      </c>
      <c r="F65" s="40" t="s">
        <v>713</v>
      </c>
    </row>
    <row r="66" ht="15" customHeight="1" spans="1:6">
      <c r="A66" s="36"/>
      <c r="B66" s="40"/>
      <c r="C66" s="40" t="s">
        <v>757</v>
      </c>
      <c r="D66" s="40">
        <v>12.17</v>
      </c>
      <c r="E66" s="40">
        <v>2</v>
      </c>
      <c r="F66" s="40" t="s">
        <v>717</v>
      </c>
    </row>
    <row r="67" ht="17.4" spans="1:6">
      <c r="A67" s="36"/>
      <c r="B67" s="40"/>
      <c r="C67" s="40" t="s">
        <v>599</v>
      </c>
      <c r="D67" s="40">
        <v>12.17</v>
      </c>
      <c r="E67" s="40">
        <v>2</v>
      </c>
      <c r="F67" s="40" t="s">
        <v>717</v>
      </c>
    </row>
    <row r="68" ht="17.4" spans="1:6">
      <c r="A68" s="36"/>
      <c r="B68" s="40"/>
      <c r="C68" s="40" t="s">
        <v>758</v>
      </c>
      <c r="D68" s="40">
        <v>12.17</v>
      </c>
      <c r="E68" s="40">
        <v>2</v>
      </c>
      <c r="F68" s="40" t="s">
        <v>717</v>
      </c>
    </row>
    <row r="69" ht="17.4" spans="1:6">
      <c r="A69" s="36"/>
      <c r="B69" s="40" t="s">
        <v>301</v>
      </c>
      <c r="C69" s="40" t="s">
        <v>759</v>
      </c>
      <c r="D69" s="40">
        <v>12.17</v>
      </c>
      <c r="E69" s="40">
        <v>2</v>
      </c>
      <c r="F69" s="40" t="s">
        <v>713</v>
      </c>
    </row>
    <row r="70" ht="17.4" spans="1:6">
      <c r="A70" s="36"/>
      <c r="B70" s="40" t="s">
        <v>303</v>
      </c>
      <c r="C70" s="40" t="s">
        <v>727</v>
      </c>
      <c r="D70" s="40">
        <v>12.17</v>
      </c>
      <c r="E70" s="40">
        <v>2</v>
      </c>
      <c r="F70" s="40" t="s">
        <v>713</v>
      </c>
    </row>
    <row r="71" ht="17.4" spans="1:6">
      <c r="A71" s="36"/>
      <c r="B71" s="40"/>
      <c r="C71" s="40" t="s">
        <v>760</v>
      </c>
      <c r="D71" s="40">
        <v>12.17</v>
      </c>
      <c r="E71" s="40">
        <v>2</v>
      </c>
      <c r="F71" s="40" t="s">
        <v>713</v>
      </c>
    </row>
    <row r="72" ht="17.4" spans="1:6">
      <c r="A72" s="36"/>
      <c r="B72" s="40"/>
      <c r="C72" s="40" t="s">
        <v>761</v>
      </c>
      <c r="D72" s="40">
        <v>12.17</v>
      </c>
      <c r="E72" s="40">
        <v>2</v>
      </c>
      <c r="F72" s="40" t="s">
        <v>713</v>
      </c>
    </row>
    <row r="73" ht="17.4" spans="1:6">
      <c r="A73" s="36"/>
      <c r="B73" s="40"/>
      <c r="C73" s="40" t="s">
        <v>762</v>
      </c>
      <c r="D73" s="40">
        <v>12.17</v>
      </c>
      <c r="E73" s="40">
        <v>2</v>
      </c>
      <c r="F73" s="40" t="s">
        <v>713</v>
      </c>
    </row>
    <row r="74" ht="17.4" spans="1:6">
      <c r="A74" s="36"/>
      <c r="B74" s="40"/>
      <c r="C74" s="40" t="s">
        <v>763</v>
      </c>
      <c r="D74" s="40">
        <v>12.17</v>
      </c>
      <c r="E74" s="40">
        <v>2</v>
      </c>
      <c r="F74" s="40" t="s">
        <v>713</v>
      </c>
    </row>
    <row r="75" ht="17.4" spans="1:6">
      <c r="A75" s="36"/>
      <c r="B75" s="40"/>
      <c r="C75" s="40" t="s">
        <v>764</v>
      </c>
      <c r="D75" s="40">
        <v>12.17</v>
      </c>
      <c r="E75" s="40">
        <v>2</v>
      </c>
      <c r="F75" s="40" t="s">
        <v>717</v>
      </c>
    </row>
    <row r="76" ht="17.4" spans="1:6">
      <c r="A76" s="36"/>
      <c r="B76" s="40" t="s">
        <v>305</v>
      </c>
      <c r="C76" s="40" t="s">
        <v>765</v>
      </c>
      <c r="D76" s="40">
        <v>12.17</v>
      </c>
      <c r="E76" s="40">
        <v>2</v>
      </c>
      <c r="F76" s="40" t="s">
        <v>717</v>
      </c>
    </row>
    <row r="77" ht="17.4" spans="1:6">
      <c r="A77" s="36" t="s">
        <v>7</v>
      </c>
      <c r="B77" s="49" t="s">
        <v>711</v>
      </c>
      <c r="C77" s="50"/>
      <c r="D77" s="50"/>
      <c r="E77" s="50"/>
      <c r="F77" s="51"/>
    </row>
    <row r="78" ht="17.4" spans="1:6">
      <c r="A78" s="40" t="s">
        <v>8</v>
      </c>
      <c r="B78" s="40" t="s">
        <v>326</v>
      </c>
      <c r="C78" s="40" t="s">
        <v>766</v>
      </c>
      <c r="D78" s="40">
        <v>1.2</v>
      </c>
      <c r="E78" s="40">
        <v>1</v>
      </c>
      <c r="F78" s="40" t="s">
        <v>717</v>
      </c>
    </row>
  </sheetData>
  <mergeCells count="15">
    <mergeCell ref="B4:F4"/>
    <mergeCell ref="B77:F77"/>
    <mergeCell ref="A5:A52"/>
    <mergeCell ref="A55:A76"/>
    <mergeCell ref="B5:B11"/>
    <mergeCell ref="B12:B14"/>
    <mergeCell ref="B15:B19"/>
    <mergeCell ref="B24:B28"/>
    <mergeCell ref="B31:B48"/>
    <mergeCell ref="B49:B52"/>
    <mergeCell ref="B56:B59"/>
    <mergeCell ref="B61:B68"/>
    <mergeCell ref="B70:B75"/>
    <mergeCell ref="B53:F54"/>
    <mergeCell ref="A1:F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7" sqref="D17"/>
    </sheetView>
  </sheetViews>
  <sheetFormatPr defaultColWidth="9" defaultRowHeight="14.4" outlineLevelCol="6"/>
  <cols>
    <col min="1" max="1" width="17.0925925925926" customWidth="1"/>
    <col min="2" max="2" width="8.72222222222222" customWidth="1"/>
    <col min="3" max="3" width="7.26851851851852" customWidth="1"/>
    <col min="4" max="4" width="25.9074074074074" customWidth="1"/>
    <col min="5" max="7" width="13.3611111111111" customWidth="1"/>
    <col min="8" max="8" width="20.0925925925926" customWidth="1"/>
  </cols>
  <sheetData>
    <row r="1" ht="22.2" spans="1:7">
      <c r="A1" s="17" t="s">
        <v>767</v>
      </c>
      <c r="B1" s="17"/>
      <c r="C1" s="17"/>
      <c r="D1" s="17"/>
      <c r="E1" s="17"/>
      <c r="F1" s="17"/>
      <c r="G1" s="17"/>
    </row>
    <row r="2" ht="20.4" spans="1:7">
      <c r="A2" s="18" t="s">
        <v>22</v>
      </c>
      <c r="B2" s="19" t="s">
        <v>709</v>
      </c>
      <c r="C2" s="19" t="s">
        <v>25</v>
      </c>
      <c r="D2" s="20" t="s">
        <v>49</v>
      </c>
      <c r="E2" s="18" t="s">
        <v>50</v>
      </c>
      <c r="F2" s="19" t="s">
        <v>51</v>
      </c>
      <c r="G2" s="19" t="s">
        <v>52</v>
      </c>
    </row>
    <row r="3" ht="15.6" spans="1:7">
      <c r="A3" s="21" t="s">
        <v>30</v>
      </c>
      <c r="B3" s="22" t="s">
        <v>53</v>
      </c>
      <c r="C3" s="23"/>
      <c r="D3" s="23"/>
      <c r="E3" s="23"/>
      <c r="F3" s="23"/>
      <c r="G3" s="24"/>
    </row>
    <row r="4" ht="15.6" spans="1:7">
      <c r="A4" s="21" t="s">
        <v>3</v>
      </c>
      <c r="B4" s="25"/>
      <c r="C4" s="26"/>
      <c r="D4" s="26"/>
      <c r="E4" s="26"/>
      <c r="F4" s="26"/>
      <c r="G4" s="27"/>
    </row>
    <row r="5" ht="15.6" spans="1:7">
      <c r="A5" s="21" t="s">
        <v>4</v>
      </c>
      <c r="B5" s="25"/>
      <c r="C5" s="26"/>
      <c r="D5" s="26"/>
      <c r="E5" s="26"/>
      <c r="F5" s="26"/>
      <c r="G5" s="27"/>
    </row>
    <row r="6" ht="15.6" spans="1:7">
      <c r="A6" s="21" t="s">
        <v>5</v>
      </c>
      <c r="B6" s="25"/>
      <c r="C6" s="26"/>
      <c r="D6" s="26"/>
      <c r="E6" s="26"/>
      <c r="F6" s="26"/>
      <c r="G6" s="27"/>
    </row>
    <row r="7" ht="15.6" spans="1:7">
      <c r="A7" s="21" t="s">
        <v>6</v>
      </c>
      <c r="B7" s="25"/>
      <c r="C7" s="26"/>
      <c r="D7" s="26"/>
      <c r="E7" s="26"/>
      <c r="F7" s="26"/>
      <c r="G7" s="27"/>
    </row>
    <row r="8" ht="15.6" spans="1:7">
      <c r="A8" s="21" t="s">
        <v>7</v>
      </c>
      <c r="B8" s="25"/>
      <c r="C8" s="26"/>
      <c r="D8" s="26"/>
      <c r="E8" s="26"/>
      <c r="F8" s="26"/>
      <c r="G8" s="27"/>
    </row>
    <row r="9" ht="15.6" spans="1:7">
      <c r="A9" s="21" t="s">
        <v>8</v>
      </c>
      <c r="B9" s="28"/>
      <c r="C9" s="29"/>
      <c r="D9" s="29"/>
      <c r="E9" s="29"/>
      <c r="F9" s="29"/>
      <c r="G9" s="30"/>
    </row>
  </sheetData>
  <mergeCells count="2">
    <mergeCell ref="A1:G1"/>
    <mergeCell ref="B3:G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日常旷课名单</vt:lpstr>
      <vt:lpstr>日常旷课率</vt:lpstr>
      <vt:lpstr>日常请假率</vt:lpstr>
      <vt:lpstr>日常请假名单</vt:lpstr>
      <vt:lpstr>晚自修风气统计表</vt:lpstr>
      <vt:lpstr>晚自修请假统计表</vt:lpstr>
      <vt:lpstr>晚自习旷课统计表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877898A6F46A46F695FAFBAA90853EDB_13</vt:lpwstr>
  </property>
  <property fmtid="{D5CDD505-2E9C-101B-9397-08002B2CF9AE}" pid="3" name="KSOProductBuildVer">
    <vt:lpwstr>2052-12.1.0.17133</vt:lpwstr>
  </property>
</Properties>
</file>