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21763101-8757-4580-9133-2360D4A499C6}" xr6:coauthVersionLast="47" xr6:coauthVersionMax="47" xr10:uidLastSave="{00000000-0000-0000-0000-000000000000}"/>
  <bookViews>
    <workbookView xWindow="-180" yWindow="645" windowWidth="23010" windowHeight="12585" tabRatio="947" xr2:uid="{00000000-000D-0000-FFFF-FFFF00000000}"/>
  </bookViews>
  <sheets>
    <sheet name="学院学风反馈表" sheetId="1" r:id="rId1"/>
    <sheet name="日常迟到早退名单" sheetId="2" r:id="rId2"/>
    <sheet name="日常请假名单" sheetId="3" r:id="rId3"/>
    <sheet name="日常请假率" sheetId="4" r:id="rId4"/>
    <sheet name="日常旷课名单" sheetId="5" r:id="rId5"/>
    <sheet name="日常旷课率" sheetId="6" r:id="rId6"/>
    <sheet name="晚自修风气统计表" sheetId="8" r:id="rId7"/>
    <sheet name="晚自习请假名单" sheetId="7" r:id="rId8"/>
    <sheet name="晚自习旷课" sheetId="10" r:id="rId9"/>
    <sheet name="晚自习迟到早退" sheetId="9" r:id="rId10"/>
    <sheet name="统计表" sheetId="11" r:id="rId11"/>
  </sheets>
  <definedNames>
    <definedName name="_xlnm._FilterDatabase" localSheetId="5" hidden="1">日常旷课率!$A$2:$H$41</definedName>
    <definedName name="_xlnm._FilterDatabase" localSheetId="10" hidden="1">统计表!$A$2:$E$41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9" i="4" l="1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4" i="4"/>
  <c r="F3" i="4"/>
  <c r="G3" i="1"/>
  <c r="N33" i="8" l="1"/>
  <c r="O33" i="8" s="1"/>
  <c r="N32" i="8"/>
  <c r="O32" i="8" s="1"/>
  <c r="N31" i="8"/>
  <c r="O31" i="8" s="1"/>
  <c r="N30" i="8"/>
  <c r="O30" i="8" s="1"/>
  <c r="N29" i="8"/>
  <c r="O29" i="8" s="1"/>
  <c r="N28" i="8"/>
  <c r="O28" i="8" s="1"/>
  <c r="N27" i="8"/>
  <c r="O27" i="8" s="1"/>
  <c r="N11" i="8"/>
  <c r="O11" i="8" s="1"/>
  <c r="N10" i="8"/>
  <c r="O10" i="8" s="1"/>
  <c r="N9" i="8"/>
  <c r="O9" i="8" s="1"/>
  <c r="N8" i="8"/>
  <c r="O8" i="8" s="1"/>
  <c r="N7" i="8"/>
  <c r="O7" i="8" s="1"/>
  <c r="N6" i="8"/>
  <c r="O6" i="8" s="1"/>
  <c r="N5" i="8"/>
  <c r="O5" i="8" s="1"/>
  <c r="N4" i="8"/>
  <c r="O4" i="8" s="1"/>
  <c r="N3" i="8"/>
  <c r="O3" i="8" s="1"/>
  <c r="O44" i="8"/>
  <c r="N44" i="8"/>
  <c r="O43" i="8"/>
  <c r="N43" i="8"/>
  <c r="O42" i="8"/>
  <c r="N42" i="8"/>
  <c r="O41" i="8"/>
  <c r="N41" i="8"/>
  <c r="O40" i="8"/>
  <c r="N40" i="8"/>
  <c r="O39" i="8"/>
  <c r="N39" i="8"/>
  <c r="O38" i="8"/>
  <c r="N38" i="8"/>
  <c r="O37" i="8"/>
  <c r="N37" i="8"/>
  <c r="O36" i="8"/>
  <c r="N36" i="8"/>
  <c r="O35" i="8"/>
  <c r="N35" i="8"/>
  <c r="O34" i="8"/>
  <c r="N34" i="8"/>
  <c r="O18" i="8"/>
  <c r="N18" i="8"/>
  <c r="O17" i="8"/>
  <c r="N17" i="8"/>
  <c r="O16" i="8"/>
  <c r="N16" i="8"/>
  <c r="O15" i="8"/>
  <c r="N15" i="8"/>
  <c r="O14" i="8"/>
  <c r="N14" i="8"/>
  <c r="O13" i="8"/>
  <c r="N13" i="8"/>
  <c r="O12" i="8"/>
  <c r="N12" i="8"/>
  <c r="F82" i="6"/>
  <c r="F81" i="6"/>
  <c r="F80" i="6"/>
  <c r="F79" i="6"/>
  <c r="F78" i="6"/>
  <c r="F77" i="6"/>
  <c r="F76" i="6"/>
  <c r="F75" i="6"/>
  <c r="F74" i="6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F57" i="6"/>
  <c r="F56" i="6"/>
  <c r="F55" i="6"/>
  <c r="F54" i="6"/>
  <c r="F53" i="6"/>
  <c r="F52" i="6"/>
  <c r="F51" i="6"/>
  <c r="F50" i="6"/>
  <c r="F49" i="6"/>
  <c r="F48" i="6"/>
  <c r="F47" i="6"/>
  <c r="F46" i="6"/>
  <c r="F45" i="6"/>
  <c r="F44" i="6"/>
  <c r="F43" i="6"/>
  <c r="F42" i="6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30" i="4"/>
  <c r="B151" i="11"/>
  <c r="B150" i="11"/>
  <c r="B149" i="11"/>
  <c r="B148" i="11"/>
  <c r="B147" i="11"/>
  <c r="B146" i="11"/>
  <c r="B145" i="11"/>
  <c r="B144" i="11"/>
  <c r="B143" i="11"/>
  <c r="B142" i="11"/>
  <c r="B141" i="11"/>
  <c r="B140" i="11"/>
  <c r="B139" i="11"/>
  <c r="B138" i="11"/>
  <c r="B137" i="11"/>
  <c r="B136" i="11"/>
  <c r="B135" i="11"/>
  <c r="B134" i="11"/>
  <c r="B133" i="11"/>
  <c r="B132" i="11"/>
  <c r="B131" i="11"/>
  <c r="B130" i="11"/>
  <c r="B129" i="11"/>
  <c r="B128" i="11"/>
  <c r="B127" i="11"/>
  <c r="B126" i="11"/>
  <c r="B125" i="11"/>
  <c r="B124" i="11"/>
  <c r="B123" i="11"/>
  <c r="B122" i="11"/>
  <c r="P50" i="8"/>
  <c r="P49" i="8"/>
  <c r="P48" i="8"/>
  <c r="P47" i="8"/>
  <c r="P46" i="8"/>
  <c r="P45" i="8"/>
  <c r="P26" i="8"/>
  <c r="P25" i="8"/>
  <c r="P24" i="8"/>
  <c r="P23" i="8"/>
  <c r="P22" i="8"/>
  <c r="P21" i="8"/>
  <c r="F220" i="6"/>
  <c r="F219" i="6"/>
  <c r="F218" i="6"/>
  <c r="F217" i="6"/>
  <c r="F216" i="6"/>
  <c r="F215" i="6"/>
  <c r="F214" i="6"/>
  <c r="F213" i="6"/>
  <c r="F212" i="6"/>
  <c r="F211" i="6"/>
  <c r="F210" i="6"/>
  <c r="F209" i="6"/>
  <c r="F208" i="6"/>
  <c r="F207" i="6"/>
  <c r="F206" i="6"/>
  <c r="F205" i="6"/>
  <c r="F204" i="6"/>
  <c r="F203" i="6"/>
  <c r="F202" i="6"/>
  <c r="F201" i="6"/>
  <c r="F200" i="6"/>
  <c r="F199" i="6"/>
  <c r="F198" i="6"/>
  <c r="F197" i="6"/>
  <c r="F196" i="6"/>
  <c r="F195" i="6"/>
  <c r="F194" i="6"/>
  <c r="F193" i="6"/>
  <c r="F192" i="6"/>
  <c r="F191" i="6"/>
  <c r="F190" i="6"/>
  <c r="F189" i="6"/>
  <c r="F188" i="6"/>
  <c r="F187" i="6"/>
  <c r="F186" i="6"/>
  <c r="F185" i="6"/>
  <c r="F184" i="6"/>
  <c r="F183" i="6"/>
  <c r="F182" i="6"/>
  <c r="F181" i="6"/>
  <c r="F180" i="6"/>
  <c r="F179" i="6"/>
  <c r="F178" i="6"/>
  <c r="F177" i="6"/>
  <c r="F176" i="6"/>
  <c r="F175" i="6"/>
  <c r="F174" i="6"/>
  <c r="F173" i="6"/>
  <c r="F172" i="6"/>
  <c r="F171" i="6"/>
  <c r="F170" i="6"/>
  <c r="F169" i="6"/>
  <c r="F168" i="6"/>
  <c r="F167" i="6"/>
  <c r="F166" i="6"/>
  <c r="F165" i="6"/>
  <c r="F164" i="6"/>
  <c r="F163" i="6"/>
  <c r="F162" i="6"/>
  <c r="F161" i="6"/>
  <c r="F160" i="6"/>
  <c r="F159" i="6"/>
  <c r="F158" i="6"/>
  <c r="F157" i="6"/>
  <c r="F156" i="6"/>
  <c r="F155" i="6"/>
  <c r="F154" i="6"/>
  <c r="F153" i="6"/>
  <c r="F152" i="6"/>
  <c r="F151" i="6"/>
  <c r="F150" i="6"/>
  <c r="B150" i="6"/>
  <c r="F149" i="6"/>
  <c r="B149" i="6"/>
  <c r="F148" i="6"/>
  <c r="B148" i="6"/>
  <c r="F147" i="6"/>
  <c r="B147" i="6"/>
  <c r="F146" i="6"/>
  <c r="B146" i="6"/>
  <c r="F145" i="6"/>
  <c r="B145" i="6"/>
  <c r="F144" i="6"/>
  <c r="B144" i="6"/>
  <c r="F143" i="6"/>
  <c r="B143" i="6"/>
  <c r="F142" i="6"/>
  <c r="B142" i="6"/>
  <c r="F141" i="6"/>
  <c r="B141" i="6"/>
  <c r="F140" i="6"/>
  <c r="B140" i="6"/>
  <c r="F139" i="6"/>
  <c r="B139" i="6"/>
  <c r="F138" i="6"/>
  <c r="B138" i="6"/>
  <c r="F137" i="6"/>
  <c r="B137" i="6"/>
  <c r="F136" i="6"/>
  <c r="B136" i="6"/>
  <c r="F135" i="6"/>
  <c r="B135" i="6"/>
  <c r="F134" i="6"/>
  <c r="B134" i="6"/>
  <c r="F133" i="6"/>
  <c r="B133" i="6"/>
  <c r="F132" i="6"/>
  <c r="B132" i="6"/>
  <c r="F131" i="6"/>
  <c r="B131" i="6"/>
  <c r="F130" i="6"/>
  <c r="B130" i="6"/>
  <c r="F129" i="6"/>
  <c r="B129" i="6"/>
  <c r="F128" i="6"/>
  <c r="B128" i="6"/>
  <c r="F127" i="6"/>
  <c r="B127" i="6"/>
  <c r="F126" i="6"/>
  <c r="B126" i="6"/>
  <c r="F125" i="6"/>
  <c r="B125" i="6"/>
  <c r="F124" i="6"/>
  <c r="B124" i="6"/>
  <c r="F123" i="6"/>
  <c r="B123" i="6"/>
  <c r="F122" i="6"/>
  <c r="B122" i="6"/>
  <c r="F121" i="6"/>
  <c r="B121" i="6"/>
  <c r="F120" i="6"/>
  <c r="B120" i="6"/>
  <c r="F119" i="6"/>
  <c r="B119" i="6"/>
  <c r="F118" i="6"/>
  <c r="B118" i="6"/>
  <c r="F117" i="6"/>
  <c r="B117" i="6"/>
  <c r="F116" i="6"/>
  <c r="B116" i="6"/>
  <c r="F115" i="6"/>
  <c r="B115" i="6"/>
  <c r="F114" i="6"/>
  <c r="B114" i="6"/>
  <c r="F113" i="6"/>
  <c r="B113" i="6"/>
  <c r="F112" i="6"/>
  <c r="B112" i="6"/>
  <c r="F111" i="6"/>
  <c r="G110" i="6"/>
  <c r="G109" i="6"/>
  <c r="G108" i="6"/>
  <c r="G107" i="6"/>
  <c r="G106" i="6"/>
  <c r="G105" i="6"/>
  <c r="G104" i="6"/>
  <c r="G103" i="6"/>
  <c r="G102" i="6"/>
  <c r="G101" i="6"/>
  <c r="G100" i="6"/>
  <c r="G99" i="6"/>
  <c r="G98" i="6"/>
  <c r="G97" i="6"/>
  <c r="G95" i="6"/>
  <c r="G94" i="6"/>
  <c r="G93" i="6"/>
  <c r="G92" i="6"/>
  <c r="G91" i="6"/>
  <c r="G90" i="6"/>
  <c r="G89" i="6"/>
  <c r="G88" i="6"/>
  <c r="G87" i="6"/>
  <c r="G86" i="6"/>
  <c r="G85" i="6"/>
  <c r="G84" i="6"/>
  <c r="G83" i="6"/>
  <c r="F41" i="6"/>
  <c r="F40" i="6"/>
  <c r="F39" i="6"/>
  <c r="F38" i="6"/>
  <c r="F37" i="6"/>
  <c r="F36" i="6"/>
  <c r="F35" i="6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F4" i="6"/>
  <c r="F3" i="6"/>
  <c r="F206" i="4"/>
  <c r="F205" i="4"/>
  <c r="F204" i="4"/>
  <c r="F203" i="4"/>
  <c r="F202" i="4"/>
  <c r="F201" i="4"/>
  <c r="F200" i="4"/>
  <c r="F199" i="4"/>
  <c r="F198" i="4"/>
  <c r="F197" i="4"/>
  <c r="F196" i="4"/>
  <c r="F195" i="4"/>
  <c r="F194" i="4"/>
  <c r="F193" i="4"/>
  <c r="F192" i="4"/>
  <c r="F191" i="4"/>
  <c r="F190" i="4"/>
  <c r="F189" i="4"/>
  <c r="F188" i="4"/>
  <c r="F187" i="4"/>
  <c r="F186" i="4"/>
  <c r="F185" i="4"/>
  <c r="F184" i="4"/>
  <c r="F183" i="4"/>
  <c r="F182" i="4"/>
  <c r="F181" i="4"/>
  <c r="F180" i="4"/>
  <c r="F179" i="4"/>
  <c r="F178" i="4"/>
  <c r="F177" i="4"/>
  <c r="F176" i="4"/>
  <c r="F175" i="4"/>
  <c r="F174" i="4"/>
  <c r="F173" i="4"/>
  <c r="F172" i="4"/>
  <c r="F171" i="4"/>
  <c r="F170" i="4"/>
  <c r="F169" i="4"/>
  <c r="F168" i="4"/>
  <c r="F167" i="4"/>
  <c r="F166" i="4"/>
  <c r="F165" i="4"/>
  <c r="F164" i="4"/>
  <c r="F163" i="4"/>
  <c r="F162" i="4"/>
  <c r="F161" i="4"/>
  <c r="F160" i="4"/>
  <c r="F159" i="4"/>
  <c r="F158" i="4"/>
  <c r="F157" i="4"/>
  <c r="F156" i="4"/>
  <c r="F155" i="4"/>
  <c r="F154" i="4"/>
  <c r="F153" i="4"/>
  <c r="F152" i="4"/>
  <c r="F151" i="4"/>
  <c r="F150" i="4"/>
  <c r="F149" i="4"/>
  <c r="F148" i="4"/>
  <c r="F147" i="4"/>
  <c r="F146" i="4"/>
  <c r="F145" i="4"/>
  <c r="F144" i="4"/>
  <c r="F143" i="4"/>
  <c r="F142" i="4"/>
  <c r="F141" i="4"/>
  <c r="F140" i="4"/>
  <c r="F139" i="4"/>
  <c r="F138" i="4"/>
  <c r="F137" i="4"/>
  <c r="F136" i="4"/>
  <c r="F135" i="4"/>
  <c r="F134" i="4"/>
  <c r="F133" i="4"/>
  <c r="F132" i="4"/>
  <c r="F131" i="4"/>
  <c r="F130" i="4"/>
  <c r="F129" i="4"/>
  <c r="F128" i="4"/>
  <c r="F127" i="4"/>
  <c r="F126" i="4"/>
  <c r="F125" i="4"/>
  <c r="F124" i="4"/>
  <c r="F123" i="4"/>
  <c r="F122" i="4"/>
  <c r="F121" i="4"/>
  <c r="F120" i="4"/>
  <c r="F119" i="4"/>
  <c r="F118" i="4"/>
  <c r="F117" i="4"/>
  <c r="F116" i="4"/>
  <c r="F115" i="4"/>
  <c r="F114" i="4"/>
  <c r="F113" i="4"/>
  <c r="F112" i="4"/>
  <c r="F111" i="4"/>
  <c r="F110" i="4"/>
  <c r="F109" i="4"/>
  <c r="F108" i="4"/>
  <c r="F107" i="4"/>
  <c r="F106" i="4"/>
  <c r="F105" i="4"/>
  <c r="F104" i="4"/>
  <c r="F103" i="4"/>
  <c r="F102" i="4"/>
  <c r="F101" i="4"/>
  <c r="F100" i="4"/>
  <c r="B100" i="4"/>
  <c r="B101" i="4" s="1"/>
  <c r="B102" i="4" s="1"/>
  <c r="B103" i="4" s="1"/>
  <c r="B104" i="4" s="1"/>
  <c r="B105" i="4" s="1"/>
  <c r="B106" i="4" s="1"/>
  <c r="B107" i="4" s="1"/>
  <c r="B108" i="4" s="1"/>
  <c r="B109" i="4" s="1"/>
  <c r="B110" i="4" s="1"/>
  <c r="B111" i="4" s="1"/>
  <c r="B112" i="4" s="1"/>
  <c r="B113" i="4" s="1"/>
  <c r="B114" i="4" s="1"/>
  <c r="B115" i="4" s="1"/>
  <c r="B116" i="4" s="1"/>
  <c r="B117" i="4" s="1"/>
  <c r="B118" i="4" s="1"/>
  <c r="B119" i="4" s="1"/>
  <c r="B120" i="4" s="1"/>
  <c r="B121" i="4" s="1"/>
  <c r="B122" i="4" s="1"/>
  <c r="B123" i="4" s="1"/>
  <c r="B124" i="4" s="1"/>
  <c r="B125" i="4" s="1"/>
  <c r="B126" i="4" s="1"/>
  <c r="B127" i="4" s="1"/>
  <c r="B128" i="4" s="1"/>
  <c r="B129" i="4" s="1"/>
  <c r="B130" i="4" s="1"/>
  <c r="B131" i="4" s="1"/>
  <c r="B132" i="4" s="1"/>
  <c r="B133" i="4" s="1"/>
  <c r="B134" i="4" s="1"/>
  <c r="B135" i="4" s="1"/>
  <c r="B136" i="4" s="1"/>
  <c r="B137" i="4" s="1"/>
  <c r="B138" i="4" s="1"/>
  <c r="F99" i="4"/>
  <c r="G98" i="4"/>
  <c r="G97" i="4"/>
  <c r="G96" i="4"/>
  <c r="G95" i="4"/>
  <c r="G94" i="4"/>
  <c r="G93" i="4"/>
  <c r="G92" i="4"/>
  <c r="G91" i="4"/>
  <c r="G90" i="4"/>
  <c r="G89" i="4"/>
  <c r="G88" i="4"/>
  <c r="G87" i="4"/>
  <c r="G86" i="4"/>
  <c r="G85" i="4"/>
  <c r="G84" i="4"/>
  <c r="G83" i="4"/>
  <c r="G82" i="4"/>
  <c r="G81" i="4"/>
  <c r="G80" i="4"/>
  <c r="G79" i="4"/>
  <c r="G78" i="4"/>
  <c r="G77" i="4"/>
  <c r="G76" i="4"/>
  <c r="G75" i="4"/>
  <c r="G74" i="4"/>
  <c r="G73" i="4"/>
  <c r="G72" i="4"/>
  <c r="G71" i="4"/>
  <c r="H5" i="1"/>
  <c r="G5" i="1"/>
  <c r="F5" i="1"/>
  <c r="E5" i="1"/>
  <c r="D5" i="1"/>
  <c r="C5" i="1"/>
  <c r="B5" i="1"/>
  <c r="H3" i="1"/>
  <c r="F3" i="1"/>
  <c r="E3" i="1"/>
  <c r="D3" i="1"/>
  <c r="C3" i="1"/>
  <c r="B3" i="1"/>
  <c r="G23" i="4" l="1"/>
  <c r="G5" i="4"/>
  <c r="G13" i="4"/>
  <c r="G6" i="4"/>
  <c r="G25" i="4"/>
  <c r="G24" i="4"/>
  <c r="G29" i="4"/>
  <c r="G21" i="4"/>
  <c r="G20" i="4"/>
  <c r="G18" i="4"/>
  <c r="G14" i="4"/>
  <c r="G12" i="4"/>
  <c r="G99" i="4"/>
  <c r="G9" i="4"/>
  <c r="G17" i="4"/>
  <c r="G28" i="4"/>
  <c r="G22" i="4"/>
  <c r="G19" i="4"/>
  <c r="G10" i="4"/>
  <c r="G16" i="4"/>
  <c r="G7" i="4"/>
  <c r="G27" i="4"/>
  <c r="G11" i="4"/>
  <c r="G4" i="4"/>
  <c r="G26" i="4"/>
  <c r="G15" i="4"/>
  <c r="G8" i="4"/>
  <c r="G116" i="4"/>
  <c r="G3" i="4"/>
  <c r="G128" i="6"/>
  <c r="G120" i="6"/>
  <c r="G121" i="6"/>
  <c r="G112" i="6"/>
  <c r="G144" i="6"/>
  <c r="G122" i="6"/>
  <c r="G134" i="6"/>
  <c r="G135" i="6"/>
  <c r="G136" i="6"/>
  <c r="G123" i="6"/>
  <c r="G111" i="6"/>
  <c r="G201" i="6"/>
  <c r="G197" i="4"/>
  <c r="G131" i="4"/>
  <c r="G161" i="4"/>
  <c r="G186" i="4"/>
  <c r="G171" i="4"/>
  <c r="G163" i="4"/>
  <c r="G147" i="4"/>
  <c r="G48" i="4"/>
  <c r="G162" i="4"/>
  <c r="G184" i="4"/>
  <c r="G125" i="6"/>
  <c r="G137" i="6"/>
  <c r="G149" i="6"/>
  <c r="G126" i="6"/>
  <c r="G127" i="6"/>
  <c r="G139" i="6"/>
  <c r="G151" i="6"/>
  <c r="G141" i="6"/>
  <c r="G124" i="6"/>
  <c r="G140" i="6"/>
  <c r="G119" i="6"/>
  <c r="G142" i="6"/>
  <c r="P18" i="8"/>
  <c r="P27" i="8"/>
  <c r="P28" i="8"/>
  <c r="P29" i="8"/>
  <c r="P30" i="8"/>
  <c r="P31" i="8"/>
  <c r="P32" i="8"/>
  <c r="P33" i="8"/>
  <c r="P41" i="8"/>
  <c r="P17" i="8"/>
  <c r="G210" i="6"/>
  <c r="G213" i="6"/>
  <c r="G164" i="6"/>
  <c r="G115" i="6"/>
  <c r="G146" i="6"/>
  <c r="G117" i="6"/>
  <c r="G147" i="6"/>
  <c r="G143" i="6"/>
  <c r="G130" i="6"/>
  <c r="G129" i="6"/>
  <c r="G145" i="6"/>
  <c r="G131" i="6"/>
  <c r="G132" i="6"/>
  <c r="G114" i="6"/>
  <c r="G116" i="6"/>
  <c r="G118" i="6"/>
  <c r="G133" i="6"/>
  <c r="G148" i="6"/>
  <c r="G62" i="6"/>
  <c r="G24" i="6"/>
  <c r="G185" i="4"/>
  <c r="G187" i="4"/>
  <c r="G193" i="4"/>
  <c r="G190" i="4"/>
  <c r="G194" i="4"/>
  <c r="G196" i="4"/>
  <c r="G188" i="4"/>
  <c r="G198" i="4"/>
  <c r="G199" i="4"/>
  <c r="G202" i="4"/>
  <c r="G203" i="4"/>
  <c r="G200" i="4"/>
  <c r="G189" i="4"/>
  <c r="G191" i="4"/>
  <c r="G201" i="4"/>
  <c r="G183" i="4"/>
  <c r="G170" i="4"/>
  <c r="G144" i="4"/>
  <c r="G164" i="4"/>
  <c r="G143" i="4"/>
  <c r="G150" i="4"/>
  <c r="G149" i="4"/>
  <c r="G173" i="4"/>
  <c r="G174" i="4"/>
  <c r="G178" i="4"/>
  <c r="G165" i="4"/>
  <c r="G179" i="4"/>
  <c r="G151" i="4"/>
  <c r="G153" i="4"/>
  <c r="G177" i="4"/>
  <c r="G172" i="4"/>
  <c r="G152" i="4"/>
  <c r="G176" i="4"/>
  <c r="G155" i="4"/>
  <c r="G156" i="4"/>
  <c r="G167" i="4"/>
  <c r="G175" i="4"/>
  <c r="G159" i="4"/>
  <c r="G166" i="4"/>
  <c r="G168" i="4"/>
  <c r="G154" i="4"/>
  <c r="G160" i="4"/>
  <c r="G137" i="4"/>
  <c r="G106" i="4"/>
  <c r="G129" i="4"/>
  <c r="G107" i="4"/>
  <c r="G138" i="4"/>
  <c r="G31" i="4"/>
  <c r="G49" i="4"/>
  <c r="G50" i="4"/>
  <c r="G54" i="4"/>
  <c r="G55" i="4"/>
  <c r="G38" i="4"/>
  <c r="G63" i="4"/>
  <c r="G42" i="4"/>
  <c r="G65" i="4"/>
  <c r="P42" i="8"/>
  <c r="P38" i="8"/>
  <c r="P12" i="8"/>
  <c r="P36" i="8"/>
  <c r="P13" i="8"/>
  <c r="P37" i="8"/>
  <c r="P14" i="8"/>
  <c r="P15" i="8"/>
  <c r="P16" i="8"/>
  <c r="P35" i="8"/>
  <c r="G9" i="6"/>
  <c r="G11" i="6"/>
  <c r="G12" i="6"/>
  <c r="G28" i="6"/>
  <c r="G39" i="6"/>
  <c r="G13" i="6"/>
  <c r="G8" i="6"/>
  <c r="G25" i="6"/>
  <c r="G29" i="6"/>
  <c r="G10" i="6"/>
  <c r="G14" i="6"/>
  <c r="G26" i="6"/>
  <c r="G15" i="6"/>
  <c r="G3" i="6"/>
  <c r="G33" i="6"/>
  <c r="G16" i="6"/>
  <c r="G17" i="6"/>
  <c r="G5" i="6"/>
  <c r="G6" i="6"/>
  <c r="G37" i="6"/>
  <c r="G7" i="6"/>
  <c r="G20" i="6"/>
  <c r="G4" i="6"/>
  <c r="G38" i="6"/>
  <c r="P5" i="8"/>
  <c r="P8" i="8"/>
  <c r="P4" i="8"/>
  <c r="P10" i="8"/>
  <c r="P7" i="8"/>
  <c r="P9" i="8"/>
  <c r="P3" i="8"/>
  <c r="P6" i="8"/>
  <c r="P11" i="8"/>
  <c r="P39" i="8"/>
  <c r="P40" i="8"/>
  <c r="P34" i="8"/>
  <c r="P44" i="8"/>
  <c r="P43" i="8"/>
  <c r="G199" i="6"/>
  <c r="G212" i="6"/>
  <c r="G198" i="6"/>
  <c r="G215" i="6"/>
  <c r="G200" i="6"/>
  <c r="G214" i="6"/>
  <c r="G216" i="6"/>
  <c r="G217" i="6"/>
  <c r="G197" i="6"/>
  <c r="G202" i="6"/>
  <c r="G203" i="6"/>
  <c r="G204" i="6"/>
  <c r="G205" i="6"/>
  <c r="G206" i="6"/>
  <c r="G196" i="6"/>
  <c r="G207" i="6"/>
  <c r="G208" i="6"/>
  <c r="G209" i="6"/>
  <c r="G187" i="6"/>
  <c r="G113" i="6"/>
  <c r="G138" i="6"/>
  <c r="G150" i="6"/>
  <c r="G60" i="6"/>
  <c r="G45" i="6"/>
  <c r="G59" i="6"/>
  <c r="G61" i="6"/>
  <c r="G57" i="6"/>
  <c r="G50" i="6"/>
  <c r="G74" i="6"/>
  <c r="G75" i="6"/>
  <c r="G52" i="6"/>
  <c r="G76" i="6"/>
  <c r="G195" i="6"/>
  <c r="G211" i="6"/>
  <c r="G205" i="4"/>
  <c r="G204" i="4"/>
  <c r="G195" i="4"/>
  <c r="G192" i="4"/>
  <c r="G188" i="6"/>
  <c r="G152" i="6"/>
  <c r="G176" i="6"/>
  <c r="G178" i="6"/>
  <c r="G177" i="6"/>
  <c r="G166" i="6"/>
  <c r="G180" i="6"/>
  <c r="G181" i="6"/>
  <c r="G190" i="6"/>
  <c r="G167" i="6"/>
  <c r="G193" i="6"/>
  <c r="G155" i="6"/>
  <c r="G156" i="6"/>
  <c r="G168" i="6"/>
  <c r="G192" i="6"/>
  <c r="G157" i="6"/>
  <c r="G169" i="6"/>
  <c r="G158" i="6"/>
  <c r="G170" i="6"/>
  <c r="G194" i="6"/>
  <c r="G179" i="6"/>
  <c r="G182" i="6"/>
  <c r="G183" i="6"/>
  <c r="G165" i="6"/>
  <c r="G191" i="6"/>
  <c r="G159" i="6"/>
  <c r="G160" i="6"/>
  <c r="G172" i="6"/>
  <c r="G184" i="6"/>
  <c r="G153" i="6"/>
  <c r="G185" i="6"/>
  <c r="G186" i="6"/>
  <c r="G162" i="6"/>
  <c r="G189" i="6"/>
  <c r="G154" i="6"/>
  <c r="G171" i="6"/>
  <c r="G161" i="6"/>
  <c r="G173" i="6"/>
  <c r="G174" i="6"/>
  <c r="G163" i="6"/>
  <c r="G175" i="6"/>
  <c r="G141" i="4"/>
  <c r="G142" i="4"/>
  <c r="G148" i="4"/>
  <c r="G180" i="4"/>
  <c r="G145" i="4"/>
  <c r="G181" i="4"/>
  <c r="G140" i="4"/>
  <c r="G157" i="4"/>
  <c r="G169" i="4"/>
  <c r="G182" i="4"/>
  <c r="G146" i="4"/>
  <c r="G158" i="4"/>
  <c r="G130" i="4"/>
  <c r="G139" i="4"/>
  <c r="G121" i="4"/>
  <c r="G122" i="4"/>
  <c r="G123" i="4"/>
  <c r="G114" i="4"/>
  <c r="G105" i="4"/>
  <c r="G115" i="4"/>
  <c r="G136" i="4"/>
  <c r="G125" i="4"/>
  <c r="G113" i="4"/>
  <c r="G100" i="4"/>
  <c r="G124" i="4"/>
  <c r="G108" i="4"/>
  <c r="G132" i="4"/>
  <c r="G101" i="4"/>
  <c r="G109" i="4"/>
  <c r="G133" i="4"/>
  <c r="G117" i="4"/>
  <c r="G134" i="4"/>
  <c r="G126" i="4"/>
  <c r="G118" i="4"/>
  <c r="G103" i="4"/>
  <c r="G135" i="4"/>
  <c r="G102" i="4"/>
  <c r="G111" i="4"/>
  <c r="G119" i="4"/>
  <c r="G110" i="4"/>
  <c r="G127" i="4"/>
  <c r="G104" i="4"/>
  <c r="G112" i="4"/>
  <c r="G120" i="4"/>
  <c r="G128" i="4"/>
  <c r="G64" i="6"/>
  <c r="G65" i="6"/>
  <c r="G63" i="6"/>
  <c r="G43" i="6"/>
  <c r="G72" i="6"/>
  <c r="G67" i="6"/>
  <c r="G73" i="6"/>
  <c r="G66" i="6"/>
  <c r="G71" i="6"/>
  <c r="G48" i="6"/>
  <c r="G49" i="6"/>
  <c r="G70" i="6"/>
  <c r="G69" i="6"/>
  <c r="G51" i="6"/>
  <c r="G42" i="6"/>
  <c r="G44" i="6"/>
  <c r="G47" i="6"/>
  <c r="G82" i="6"/>
  <c r="G53" i="6"/>
  <c r="G78" i="6"/>
  <c r="G79" i="6"/>
  <c r="G56" i="6"/>
  <c r="G81" i="6"/>
  <c r="G68" i="6"/>
  <c r="G46" i="6"/>
  <c r="G77" i="6"/>
  <c r="G54" i="6"/>
  <c r="G55" i="6"/>
  <c r="G80" i="6"/>
  <c r="G58" i="6"/>
  <c r="G47" i="4"/>
  <c r="G34" i="4"/>
  <c r="G69" i="4"/>
  <c r="G30" i="4"/>
  <c r="G66" i="4"/>
  <c r="G68" i="4"/>
  <c r="G62" i="4"/>
  <c r="G61" i="4"/>
  <c r="G67" i="4"/>
  <c r="G43" i="4"/>
  <c r="G52" i="4"/>
  <c r="G41" i="4"/>
  <c r="G39" i="4"/>
  <c r="G59" i="4"/>
  <c r="G53" i="4"/>
  <c r="G60" i="4"/>
  <c r="G37" i="4"/>
  <c r="G64" i="4"/>
  <c r="G70" i="4"/>
  <c r="G51" i="4"/>
  <c r="G36" i="4"/>
  <c r="G35" i="4"/>
  <c r="G58" i="4"/>
  <c r="G45" i="4"/>
  <c r="G56" i="4"/>
  <c r="G40" i="4"/>
  <c r="G46" i="4"/>
  <c r="G33" i="4"/>
  <c r="G44" i="4"/>
  <c r="G57" i="4"/>
  <c r="G32" i="4"/>
  <c r="G27" i="6"/>
  <c r="G40" i="6"/>
  <c r="G41" i="6"/>
  <c r="G30" i="6"/>
  <c r="G18" i="6"/>
  <c r="G31" i="6"/>
  <c r="G19" i="6"/>
  <c r="G32" i="6"/>
  <c r="G21" i="6"/>
  <c r="G34" i="6"/>
  <c r="G22" i="6"/>
  <c r="G35" i="6"/>
  <c r="G23" i="6"/>
  <c r="G36" i="6"/>
</calcChain>
</file>

<file path=xl/sharedStrings.xml><?xml version="1.0" encoding="utf-8"?>
<sst xmlns="http://schemas.openxmlformats.org/spreadsheetml/2006/main" count="2652" uniqueCount="839">
  <si>
    <t>学风指标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</si>
  <si>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</si>
  <si>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</si>
  <si>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</si>
  <si>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</si>
  <si>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</si>
  <si>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</si>
  <si>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</t>
  </si>
  <si>
    <t>日常旷课率</t>
  </si>
  <si>
    <t>日常旷课名单</t>
  </si>
  <si>
    <t>日常请假率</t>
  </si>
  <si>
    <t>日常请假人次</t>
  </si>
  <si>
    <t>日常迟到早退</t>
  </si>
  <si>
    <t>晚自习风气统计表</t>
  </si>
  <si>
    <t>班级明细</t>
  </si>
  <si>
    <t>晚自习请假</t>
  </si>
  <si>
    <t>晚自习旷课</t>
  </si>
  <si>
    <t>晚自习迟到早退</t>
  </si>
  <si>
    <t>各学院统计表规范程度</t>
  </si>
  <si>
    <t>交齐且规范</t>
  </si>
  <si>
    <t>湖州学院日常迟到早退统计表</t>
  </si>
  <si>
    <t>学院</t>
  </si>
  <si>
    <t>班级</t>
  </si>
  <si>
    <t>学号</t>
  </si>
  <si>
    <t>姓名</t>
  </si>
  <si>
    <t>课程</t>
  </si>
  <si>
    <t>类别</t>
  </si>
  <si>
    <t>日期</t>
  </si>
  <si>
    <t>备注</t>
  </si>
  <si>
    <t>机械2402</t>
  </si>
  <si>
    <t>高等数学</t>
  </si>
  <si>
    <t>计算机2201</t>
  </si>
  <si>
    <t>社体2301</t>
  </si>
  <si>
    <t>大学英语</t>
  </si>
  <si>
    <t>无</t>
  </si>
  <si>
    <t>班 级</t>
  </si>
  <si>
    <t>详细节数（日期）</t>
  </si>
  <si>
    <t>累计节数</t>
  </si>
  <si>
    <t>机械2401</t>
  </si>
  <si>
    <t>何致成</t>
  </si>
  <si>
    <t>C程序设计</t>
  </si>
  <si>
    <t>新能源汽车2401</t>
  </si>
  <si>
    <t>线性代数</t>
  </si>
  <si>
    <t>电气2411</t>
  </si>
  <si>
    <t>新能源材料2301</t>
  </si>
  <si>
    <t>机械2411</t>
  </si>
  <si>
    <t>马克思主义基本原理</t>
  </si>
  <si>
    <t>新能源材料2202</t>
  </si>
  <si>
    <t>专业英语</t>
  </si>
  <si>
    <t>新能源材料2201</t>
  </si>
  <si>
    <t>电气2402</t>
  </si>
  <si>
    <t>材化2401</t>
  </si>
  <si>
    <t>周小沛</t>
  </si>
  <si>
    <t>机械2302</t>
  </si>
  <si>
    <t>大学语文</t>
  </si>
  <si>
    <t>中国近代史纲要</t>
  </si>
  <si>
    <t>电子信息2201</t>
  </si>
  <si>
    <t>嵌入式系统及应用</t>
  </si>
  <si>
    <t>电子信息2202</t>
  </si>
  <si>
    <t>软件工程2201</t>
  </si>
  <si>
    <t>光电信息2301</t>
  </si>
  <si>
    <t>数字电子技术</t>
  </si>
  <si>
    <t>固体物理学</t>
  </si>
  <si>
    <t>大学英语（跨文化交际）</t>
  </si>
  <si>
    <t>信号与系统</t>
  </si>
  <si>
    <t>光电信息2302</t>
  </si>
  <si>
    <t>刘蘅萱</t>
  </si>
  <si>
    <t>软件工程2202</t>
  </si>
  <si>
    <t>计算机2414</t>
  </si>
  <si>
    <t>数据结构</t>
  </si>
  <si>
    <t>计算机网络</t>
  </si>
  <si>
    <t>电子信息2412</t>
  </si>
  <si>
    <t>电子信息2302</t>
  </si>
  <si>
    <t>MATLAB程序设计</t>
  </si>
  <si>
    <t>电子信息2303</t>
  </si>
  <si>
    <t>电子信息2402</t>
  </si>
  <si>
    <t>计算机2202</t>
  </si>
  <si>
    <t>软件工程</t>
  </si>
  <si>
    <t>光电信息2202</t>
  </si>
  <si>
    <t>软件工程2301</t>
  </si>
  <si>
    <t>数据库系统原理</t>
  </si>
  <si>
    <t>软件工程2302</t>
  </si>
  <si>
    <t>光电信息2401</t>
  </si>
  <si>
    <t>电路分析基础</t>
  </si>
  <si>
    <t>计算机2411</t>
  </si>
  <si>
    <t>计算机2413</t>
  </si>
  <si>
    <t>数据库原理</t>
  </si>
  <si>
    <t>计算机组成</t>
  </si>
  <si>
    <t>面向对象程序设计</t>
  </si>
  <si>
    <t>人工智能导论</t>
  </si>
  <si>
    <t>制药2301</t>
  </si>
  <si>
    <t>社体2302</t>
  </si>
  <si>
    <t>社会主义发展史</t>
  </si>
  <si>
    <t>生物2301</t>
  </si>
  <si>
    <t>护理2321</t>
  </si>
  <si>
    <t>护理2322</t>
  </si>
  <si>
    <t>制药2321</t>
  </si>
  <si>
    <t>生物2401</t>
  </si>
  <si>
    <t>制药2401</t>
  </si>
  <si>
    <t>生物2202</t>
  </si>
  <si>
    <t>护理2221</t>
  </si>
  <si>
    <t>经济与金融2402</t>
  </si>
  <si>
    <t>国贸2401</t>
  </si>
  <si>
    <t>思想道德与法治</t>
  </si>
  <si>
    <t>国贸2411</t>
  </si>
  <si>
    <t>供应链2401</t>
  </si>
  <si>
    <t>汉语言2201</t>
  </si>
  <si>
    <t>宋词研究</t>
  </si>
  <si>
    <t>网媒2201</t>
  </si>
  <si>
    <t>社会调查方法</t>
  </si>
  <si>
    <t>英语2202</t>
  </si>
  <si>
    <t>汉语言2301</t>
  </si>
  <si>
    <t>习近平新时代中国特色社会主义思想概论</t>
  </si>
  <si>
    <t>中国古代文学</t>
  </si>
  <si>
    <t>经典电影赏析</t>
  </si>
  <si>
    <t>杨颖姿</t>
  </si>
  <si>
    <t>汉语言2302</t>
  </si>
  <si>
    <t>汉语言2303</t>
  </si>
  <si>
    <t>吴昕晨</t>
  </si>
  <si>
    <t>汉语言2304</t>
  </si>
  <si>
    <t>广告2301</t>
  </si>
  <si>
    <t>网媒2301</t>
  </si>
  <si>
    <t>英语2301</t>
  </si>
  <si>
    <t>综合英语</t>
  </si>
  <si>
    <t>汉语言2401</t>
  </si>
  <si>
    <t>汉语言2402</t>
  </si>
  <si>
    <t>吴恩琪</t>
  </si>
  <si>
    <t>现代汉语</t>
  </si>
  <si>
    <t>汉语言2403</t>
  </si>
  <si>
    <t>陈雪</t>
  </si>
  <si>
    <t>汉语言2404</t>
  </si>
  <si>
    <t>许东俊</t>
  </si>
  <si>
    <t>广告2402</t>
  </si>
  <si>
    <t>实用美术与广告设计</t>
  </si>
  <si>
    <t>网媒2401</t>
  </si>
  <si>
    <t>网媒2402</t>
  </si>
  <si>
    <t>网媒2403</t>
  </si>
  <si>
    <t>汉语言2411</t>
  </si>
  <si>
    <t>国学概论</t>
  </si>
  <si>
    <t>英语2401</t>
  </si>
  <si>
    <t>胡淏登</t>
  </si>
  <si>
    <t>英语2402</t>
  </si>
  <si>
    <t>视传2202</t>
  </si>
  <si>
    <t>环设2201</t>
  </si>
  <si>
    <t>视传2301</t>
  </si>
  <si>
    <t>视传2401</t>
  </si>
  <si>
    <t>思政2201</t>
  </si>
  <si>
    <t>事假</t>
  </si>
  <si>
    <t>病假</t>
  </si>
  <si>
    <t>思政2401</t>
  </si>
  <si>
    <t>思政2301</t>
  </si>
  <si>
    <t>湖州学院日常请假率排名</t>
  </si>
  <si>
    <t>序号</t>
  </si>
  <si>
    <t>请假人次</t>
  </si>
  <si>
    <t>班级总人数</t>
  </si>
  <si>
    <t>请假率</t>
  </si>
  <si>
    <t>请假率排名</t>
  </si>
  <si>
    <t>机械2101</t>
  </si>
  <si>
    <t>机械2102</t>
  </si>
  <si>
    <t>电气2101</t>
  </si>
  <si>
    <t>电气2102</t>
  </si>
  <si>
    <t>材化2101</t>
  </si>
  <si>
    <t>机械2201</t>
  </si>
  <si>
    <t>机械2202</t>
  </si>
  <si>
    <t>电气2201</t>
  </si>
  <si>
    <t>电气2202</t>
  </si>
  <si>
    <t>材化2201</t>
  </si>
  <si>
    <t>机械2211</t>
  </si>
  <si>
    <t>机械2212</t>
  </si>
  <si>
    <t>材化2211</t>
  </si>
  <si>
    <t>机械2301</t>
  </si>
  <si>
    <t>电气2301</t>
  </si>
  <si>
    <t>电气2302</t>
  </si>
  <si>
    <t>材化2301</t>
  </si>
  <si>
    <t>新能源材料2302</t>
  </si>
  <si>
    <t>新能源汽车2301</t>
  </si>
  <si>
    <t>机械2311</t>
  </si>
  <si>
    <t>机械2312</t>
  </si>
  <si>
    <t>电气2311</t>
  </si>
  <si>
    <t>材化2311</t>
  </si>
  <si>
    <t>电气2401</t>
  </si>
  <si>
    <t>新能源材料2401</t>
  </si>
  <si>
    <t>新能源材料2402</t>
  </si>
  <si>
    <t>高分子2401</t>
  </si>
  <si>
    <t>材化2411</t>
  </si>
  <si>
    <t>光电信息2101</t>
  </si>
  <si>
    <t>实习</t>
  </si>
  <si>
    <t>计算机2101</t>
  </si>
  <si>
    <t>电子信息2101</t>
  </si>
  <si>
    <t>光电信息2201</t>
  </si>
  <si>
    <t>电子信息2203</t>
  </si>
  <si>
    <t>计算机2301</t>
  </si>
  <si>
    <t>计算机2302</t>
  </si>
  <si>
    <t>电子信息2301</t>
  </si>
  <si>
    <t>计算机2311</t>
  </si>
  <si>
    <t>计算机2312</t>
  </si>
  <si>
    <t>计算机2313</t>
  </si>
  <si>
    <t>计算机2314</t>
  </si>
  <si>
    <t>计算机2315</t>
  </si>
  <si>
    <t>电子信息2311</t>
  </si>
  <si>
    <t>电子信息2312</t>
  </si>
  <si>
    <t>光电信息2402</t>
  </si>
  <si>
    <t>计算机2401</t>
  </si>
  <si>
    <t>电子信息2401</t>
  </si>
  <si>
    <t>软件工程2401</t>
  </si>
  <si>
    <t>软件工程2402</t>
  </si>
  <si>
    <t>计算机2412</t>
  </si>
  <si>
    <t>电子信息2411</t>
  </si>
  <si>
    <t>社体2401</t>
  </si>
  <si>
    <t>社体2402</t>
  </si>
  <si>
    <t>制药2421</t>
  </si>
  <si>
    <t>护理2401</t>
  </si>
  <si>
    <t>护理2421</t>
  </si>
  <si>
    <t>护理2422</t>
  </si>
  <si>
    <t>制药2311</t>
  </si>
  <si>
    <t>护理2301</t>
  </si>
  <si>
    <t>护理2201</t>
  </si>
  <si>
    <t>护理2222</t>
  </si>
  <si>
    <t>社体2201</t>
  </si>
  <si>
    <t>社体2202</t>
  </si>
  <si>
    <t>社体2203</t>
  </si>
  <si>
    <t>生物2201</t>
  </si>
  <si>
    <t>制药2201</t>
  </si>
  <si>
    <t>制药2221</t>
  </si>
  <si>
    <t>制药2211</t>
  </si>
  <si>
    <t>国贸2101</t>
  </si>
  <si>
    <t>国贸2102</t>
  </si>
  <si>
    <t>经济与金融2101</t>
  </si>
  <si>
    <t>经济与金融2102</t>
  </si>
  <si>
    <t>电商2101</t>
  </si>
  <si>
    <t>电商2102</t>
  </si>
  <si>
    <t>市场营销2101</t>
  </si>
  <si>
    <t>物流管理2101</t>
  </si>
  <si>
    <t>国贸2131</t>
  </si>
  <si>
    <t>经济与金融2131</t>
  </si>
  <si>
    <t>电子信息2131</t>
  </si>
  <si>
    <t>行管2101</t>
  </si>
  <si>
    <t>国贸2201</t>
  </si>
  <si>
    <t>国贸2202</t>
  </si>
  <si>
    <t>经济与金融2201</t>
  </si>
  <si>
    <t>经济与金融2202</t>
  </si>
  <si>
    <t>跨境电商2201</t>
  </si>
  <si>
    <t>物流管理2201</t>
  </si>
  <si>
    <t>国贸2211</t>
  </si>
  <si>
    <t>国贸2212</t>
  </si>
  <si>
    <t>电商2211</t>
  </si>
  <si>
    <t>电商2212</t>
  </si>
  <si>
    <t>国贸2301</t>
  </si>
  <si>
    <t>国贸2302</t>
  </si>
  <si>
    <t>经济与金融2301</t>
  </si>
  <si>
    <t>经济与金融2302</t>
  </si>
  <si>
    <t>跨境电商2301</t>
  </si>
  <si>
    <t>旅管2301</t>
  </si>
  <si>
    <t>国贸2311</t>
  </si>
  <si>
    <t>国贸2312</t>
  </si>
  <si>
    <t>国贸2313</t>
  </si>
  <si>
    <t>经济与金融2401</t>
  </si>
  <si>
    <t>跨境电商2401</t>
  </si>
  <si>
    <t>旅管2401</t>
  </si>
  <si>
    <t>供应链2402</t>
  </si>
  <si>
    <t>国贸2412</t>
  </si>
  <si>
    <t>国贸2413</t>
  </si>
  <si>
    <t>汉语言2101</t>
  </si>
  <si>
    <t>汉语言2102</t>
  </si>
  <si>
    <t>汉语言2103</t>
  </si>
  <si>
    <t>汉语言2104</t>
  </si>
  <si>
    <t>广告2101</t>
  </si>
  <si>
    <t>英语2101</t>
  </si>
  <si>
    <t>英语2102</t>
  </si>
  <si>
    <t>英语2103</t>
  </si>
  <si>
    <t>商英2101</t>
  </si>
  <si>
    <t>日语2101</t>
  </si>
  <si>
    <t>汉语言2202</t>
  </si>
  <si>
    <t>汉语言2203</t>
  </si>
  <si>
    <t>汉语言2204</t>
  </si>
  <si>
    <t>广告2201</t>
  </si>
  <si>
    <t>英语2201</t>
  </si>
  <si>
    <t>英语2203</t>
  </si>
  <si>
    <t>网媒2302</t>
  </si>
  <si>
    <t>网媒2303</t>
  </si>
  <si>
    <t>汉语言2311</t>
  </si>
  <si>
    <t>英语2302</t>
  </si>
  <si>
    <t>英语2303</t>
  </si>
  <si>
    <t>广告2401</t>
  </si>
  <si>
    <t>视传2101</t>
  </si>
  <si>
    <t>视传2102</t>
  </si>
  <si>
    <t>环设2101</t>
  </si>
  <si>
    <t>环设2102</t>
  </si>
  <si>
    <t>视传2201</t>
  </si>
  <si>
    <t>环设2202</t>
  </si>
  <si>
    <t>产设2201</t>
  </si>
  <si>
    <t>视传2211</t>
  </si>
  <si>
    <t>环设2211</t>
  </si>
  <si>
    <t>视传2302</t>
  </si>
  <si>
    <t>视传2303</t>
  </si>
  <si>
    <t>环设2301</t>
  </si>
  <si>
    <t>环设2302</t>
  </si>
  <si>
    <t>产设2301</t>
  </si>
  <si>
    <t>视传2402</t>
  </si>
  <si>
    <t>视传2403</t>
  </si>
  <si>
    <t>环设2401</t>
  </si>
  <si>
    <t>环设2402</t>
  </si>
  <si>
    <t>产设2401</t>
  </si>
  <si>
    <t>旷课节数（日期）</t>
  </si>
  <si>
    <t>旷课原因</t>
  </si>
  <si>
    <t>处理结果</t>
  </si>
  <si>
    <t>日常旷课率排名</t>
  </si>
  <si>
    <t>旷课人次</t>
  </si>
  <si>
    <t>旷课率</t>
  </si>
  <si>
    <t>旷课率排名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</si>
  <si>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</si>
  <si>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</si>
  <si>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</si>
  <si>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</si>
  <si>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</si>
  <si>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</si>
  <si>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</si>
  <si>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</si>
  <si>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</si>
  <si>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</si>
  <si>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</si>
  <si>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</si>
  <si>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</si>
  <si>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</si>
  <si>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</si>
  <si>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/</t>
  </si>
  <si>
    <t>湖州学院晚自修请假统计表</t>
  </si>
  <si>
    <t>请假日期</t>
  </si>
  <si>
    <t>王麒欢</t>
  </si>
  <si>
    <t>张浩然</t>
  </si>
  <si>
    <t>胡秋玲</t>
  </si>
  <si>
    <t>晏于发</t>
  </si>
  <si>
    <t>赵昱</t>
  </si>
  <si>
    <t>熊俊杰</t>
  </si>
  <si>
    <t>赵如云</t>
  </si>
  <si>
    <t>陈玲玲</t>
  </si>
  <si>
    <t>公假</t>
  </si>
  <si>
    <t>郑许嘉</t>
  </si>
  <si>
    <t>湖州学院晚自修旷课统计表</t>
  </si>
  <si>
    <t>系部</t>
  </si>
  <si>
    <t>湖州学院晚自修迟到早退统计表</t>
  </si>
  <si>
    <t>上交情况</t>
  </si>
  <si>
    <t>在外实习</t>
  </si>
  <si>
    <t>齐全</t>
  </si>
  <si>
    <t>毕业</t>
  </si>
  <si>
    <t>生物2101</t>
  </si>
  <si>
    <t>社体2101</t>
  </si>
  <si>
    <t>社体2102</t>
  </si>
  <si>
    <t>社体2103</t>
  </si>
  <si>
    <t>制药2101</t>
  </si>
  <si>
    <t>制药2121</t>
  </si>
  <si>
    <t>制药2111</t>
  </si>
  <si>
    <t>护理2101</t>
  </si>
  <si>
    <t>护理2121</t>
  </si>
  <si>
    <t>护理2122</t>
  </si>
  <si>
    <t>结课</t>
  </si>
  <si>
    <t>产品2301</t>
  </si>
  <si>
    <t>实习</t>
    <phoneticPr fontId="19" type="noConversion"/>
  </si>
  <si>
    <t>周易磊</t>
  </si>
  <si>
    <t>姜紫凝</t>
  </si>
  <si>
    <t>电路原理</t>
  </si>
  <si>
    <t>何腾</t>
  </si>
  <si>
    <t>祝光杰</t>
  </si>
  <si>
    <t>杜飞鸿</t>
  </si>
  <si>
    <t>面对对象程序设计（Java）</t>
  </si>
  <si>
    <t>计算机组成原理</t>
  </si>
  <si>
    <t>刘巍</t>
  </si>
  <si>
    <t>概率论与数理统计</t>
  </si>
  <si>
    <t>刘鹏</t>
  </si>
  <si>
    <t>基础物理学</t>
  </si>
  <si>
    <t>无故旷课</t>
  </si>
  <si>
    <t>生命健康学院</t>
    <phoneticPr fontId="19" type="noConversion"/>
  </si>
  <si>
    <t>外科护理学</t>
  </si>
  <si>
    <t>生理学</t>
  </si>
  <si>
    <t>谢叶青</t>
  </si>
  <si>
    <t>刘韵涵</t>
  </si>
  <si>
    <t>现代汉语语法研究</t>
  </si>
  <si>
    <t>周诗婷</t>
  </si>
  <si>
    <t>广告法规</t>
  </si>
  <si>
    <t>秦弘奕</t>
  </si>
  <si>
    <t>微电影创作</t>
  </si>
  <si>
    <t>毛泽东思想和中国特色社会主义理论体系概论</t>
  </si>
  <si>
    <t>唐诗研究</t>
  </si>
  <si>
    <t>吴建臻</t>
  </si>
  <si>
    <t>金炳宇</t>
  </si>
  <si>
    <t>郑羽昕</t>
  </si>
  <si>
    <t>人力资源管理</t>
  </si>
  <si>
    <t>马克思主义政治经济学概论</t>
  </si>
  <si>
    <t>伦理学</t>
  </si>
  <si>
    <t>教育心理学</t>
  </si>
  <si>
    <t>无</t>
    <phoneticPr fontId="19" type="noConversion"/>
  </si>
  <si>
    <t>湖州学院日常请假统计表</t>
    <phoneticPr fontId="19" type="noConversion"/>
  </si>
  <si>
    <t>湖州学院日常旷课统计表</t>
    <phoneticPr fontId="19" type="noConversion"/>
  </si>
  <si>
    <t>通报批评</t>
  </si>
  <si>
    <t>尚新阳</t>
  </si>
  <si>
    <t>光纤传感技术</t>
  </si>
  <si>
    <t>zemax光学设计</t>
  </si>
  <si>
    <t>传感器技术与应用</t>
  </si>
  <si>
    <t>马克思主义学院</t>
    <phoneticPr fontId="19" type="noConversion"/>
  </si>
  <si>
    <t>柳明</t>
  </si>
  <si>
    <t>大学物理</t>
  </si>
  <si>
    <t>微纳制造技术</t>
  </si>
  <si>
    <t>LED基础及技术实验</t>
  </si>
  <si>
    <t>睡过头</t>
  </si>
  <si>
    <t>设计学院</t>
    <phoneticPr fontId="19" type="noConversion"/>
  </si>
  <si>
    <t>周志豪</t>
  </si>
  <si>
    <t>齐德彭</t>
  </si>
  <si>
    <t>朱龙驰</t>
  </si>
  <si>
    <t>宋海涛</t>
  </si>
  <si>
    <t>匡宇杰</t>
  </si>
  <si>
    <t>3（5.30）</t>
  </si>
  <si>
    <t>金凯迪</t>
  </si>
  <si>
    <t>3（5.28）</t>
  </si>
  <si>
    <t>朱怡豪</t>
  </si>
  <si>
    <t>光电检测技术实验</t>
  </si>
  <si>
    <t>2（5.26）</t>
  </si>
  <si>
    <t>3（5.27）</t>
  </si>
  <si>
    <t>2（5.28）</t>
  </si>
  <si>
    <t>2（5.29）</t>
  </si>
  <si>
    <t>2（5.30）</t>
  </si>
  <si>
    <t>马明炜</t>
  </si>
  <si>
    <t>王思越</t>
  </si>
  <si>
    <t>何富金</t>
  </si>
  <si>
    <t>高级办公自动化</t>
  </si>
  <si>
    <t>郑书徽</t>
  </si>
  <si>
    <t>上报辅导员</t>
  </si>
  <si>
    <t>黄宣皓</t>
  </si>
  <si>
    <t>王羽宏</t>
  </si>
  <si>
    <t>章家路</t>
  </si>
  <si>
    <t>有机化学</t>
  </si>
  <si>
    <t>胡婕妤</t>
  </si>
  <si>
    <t>洪紫怡</t>
  </si>
  <si>
    <t>盛俊涵</t>
  </si>
  <si>
    <t>沈骏杰</t>
  </si>
  <si>
    <t>郑文涛</t>
  </si>
  <si>
    <t>2（5.23）</t>
  </si>
  <si>
    <t>睡过了</t>
  </si>
  <si>
    <t>黄朔</t>
  </si>
  <si>
    <t>李欣然</t>
  </si>
  <si>
    <t>李锦鹏</t>
  </si>
  <si>
    <t>谢文波</t>
  </si>
  <si>
    <t>孙恺</t>
  </si>
  <si>
    <t>邱宇晨</t>
  </si>
  <si>
    <t>夏泽涛</t>
  </si>
  <si>
    <t>微电影制作</t>
  </si>
  <si>
    <t>3（5.26）</t>
  </si>
  <si>
    <t>英语阅读</t>
  </si>
  <si>
    <t>英语语法</t>
  </si>
  <si>
    <t>英语视听说</t>
  </si>
  <si>
    <t>湖州学院2024-2025学年第二学期学风建设情况通报（第15周 5月25日-5月30日 ）</t>
    <phoneticPr fontId="19" type="noConversion"/>
  </si>
  <si>
    <t>余玉龙</t>
  </si>
  <si>
    <t>材料化学</t>
  </si>
  <si>
    <t>关帮仪</t>
  </si>
  <si>
    <t>纳米材料制备与应用</t>
  </si>
  <si>
    <t>黄一轩</t>
  </si>
  <si>
    <t>2（5.27）</t>
  </si>
  <si>
    <t>电子电气CAD</t>
  </si>
  <si>
    <t>3（5.29）</t>
  </si>
  <si>
    <t>石成坤</t>
  </si>
  <si>
    <t>计算机应用及其办公化</t>
  </si>
  <si>
    <t>半导体物理</t>
  </si>
  <si>
    <t>涂宜翔</t>
  </si>
  <si>
    <t>杨幸锋</t>
  </si>
  <si>
    <t>鲍熙晟</t>
  </si>
  <si>
    <t>潘宇轩</t>
  </si>
  <si>
    <t>MAILAB</t>
  </si>
  <si>
    <t>胡露添</t>
  </si>
  <si>
    <t>电力系统分析</t>
  </si>
  <si>
    <t>文志杰</t>
  </si>
  <si>
    <t>电工电子基础</t>
  </si>
  <si>
    <t>电化学综合实验</t>
  </si>
  <si>
    <t>4（5.29）</t>
  </si>
  <si>
    <t>电化学基础及应用</t>
  </si>
  <si>
    <t>储能材料与技术</t>
  </si>
  <si>
    <t>半导体物理与器件</t>
  </si>
  <si>
    <t>朱智博</t>
  </si>
  <si>
    <t>液压与气压传动</t>
  </si>
  <si>
    <t>机电一体化系统设计</t>
  </si>
  <si>
    <t>杨嵫焰</t>
  </si>
  <si>
    <t>甄子龙</t>
  </si>
  <si>
    <t>软件建模与分析</t>
  </si>
  <si>
    <t>刘妍霖</t>
  </si>
  <si>
    <t>李彤</t>
  </si>
  <si>
    <t>3（5.25）</t>
  </si>
  <si>
    <t>应艺伟</t>
  </si>
  <si>
    <t>高等数学A（2）</t>
  </si>
  <si>
    <t>计算机系统基础</t>
  </si>
  <si>
    <t>周曦辰</t>
  </si>
  <si>
    <t>蒋旭辉</t>
  </si>
  <si>
    <t>程文静</t>
  </si>
  <si>
    <t>宫佳琪</t>
  </si>
  <si>
    <t>中国近现代史纲要</t>
  </si>
  <si>
    <t>孙益豪</t>
  </si>
  <si>
    <t>白松岩</t>
  </si>
  <si>
    <t>电工电子工艺学</t>
  </si>
  <si>
    <t>王瑜凯</t>
  </si>
  <si>
    <t>章旭涛</t>
  </si>
  <si>
    <t>水景泽</t>
  </si>
  <si>
    <t>李松恒</t>
  </si>
  <si>
    <t>Zemax光学设计</t>
  </si>
  <si>
    <t>光纤原理与应用</t>
  </si>
  <si>
    <t>微纳制造与应用</t>
  </si>
  <si>
    <t>张誉霄</t>
  </si>
  <si>
    <t>蒋文浩</t>
  </si>
  <si>
    <t>大数据分析技术</t>
  </si>
  <si>
    <t>吕丽嫣</t>
  </si>
  <si>
    <t>吕钰坤</t>
  </si>
  <si>
    <t>汇编语言</t>
  </si>
  <si>
    <t>吴一杰</t>
  </si>
  <si>
    <t>桑涛</t>
  </si>
  <si>
    <t>刘蓝江</t>
  </si>
  <si>
    <t>李昊然</t>
  </si>
  <si>
    <t>裘浙凯</t>
  </si>
  <si>
    <t>沈冬旭</t>
  </si>
  <si>
    <t>网络空间安全导论</t>
  </si>
  <si>
    <t>黄雷</t>
  </si>
  <si>
    <t>吴培锦</t>
  </si>
  <si>
    <t>数据库系统概论</t>
  </si>
  <si>
    <t>傅尔永</t>
  </si>
  <si>
    <t>王文扬</t>
  </si>
  <si>
    <t>单片机原理及应用</t>
  </si>
  <si>
    <t>潘钦利</t>
  </si>
  <si>
    <t>3（5.30)</t>
  </si>
  <si>
    <t>喻俊飞</t>
  </si>
  <si>
    <t>谢浥</t>
  </si>
  <si>
    <t>罗秀婷</t>
  </si>
  <si>
    <t>马克思基本原理</t>
  </si>
  <si>
    <t>3（5.27)</t>
  </si>
  <si>
    <t>生物化学</t>
  </si>
  <si>
    <t>陈鸿培</t>
  </si>
  <si>
    <t>2（5.29)</t>
  </si>
  <si>
    <t>李佩凝</t>
  </si>
  <si>
    <t>3（5.29)</t>
  </si>
  <si>
    <t>沈军伟</t>
  </si>
  <si>
    <t>2（5.30)</t>
  </si>
  <si>
    <t>张诗媛</t>
  </si>
  <si>
    <t>汪乐怡</t>
  </si>
  <si>
    <t>3（5.26)</t>
  </si>
  <si>
    <t>2（5.26)</t>
  </si>
  <si>
    <t>生物学</t>
  </si>
  <si>
    <t>2（5.27)</t>
  </si>
  <si>
    <t>3（5.28)</t>
  </si>
  <si>
    <t>林温瀛</t>
  </si>
  <si>
    <t>内科护理学</t>
  </si>
  <si>
    <t>琚涵</t>
  </si>
  <si>
    <t>康复护理学</t>
  </si>
  <si>
    <t>宏观经济</t>
  </si>
  <si>
    <t>朱婷婷</t>
  </si>
  <si>
    <t>赵艺</t>
  </si>
  <si>
    <t>张荟雯</t>
  </si>
  <si>
    <t>周心怡</t>
  </si>
  <si>
    <t>朱丹丹</t>
  </si>
  <si>
    <t>西方文论</t>
  </si>
  <si>
    <t>阿依帕热</t>
  </si>
  <si>
    <t>张乐</t>
  </si>
  <si>
    <t>廖飞龙</t>
  </si>
  <si>
    <t>楼奕彤</t>
  </si>
  <si>
    <t>罗悦心</t>
  </si>
  <si>
    <t>陆瑶</t>
  </si>
  <si>
    <t>伍木同</t>
  </si>
  <si>
    <t>体育与健康</t>
  </si>
  <si>
    <t>肖雅婷</t>
  </si>
  <si>
    <t>现当代诗歌研究</t>
  </si>
  <si>
    <t>2（5.25）</t>
  </si>
  <si>
    <t>罗佳仪</t>
  </si>
  <si>
    <t>毛泽东思想和中国特色社会主义体系概论</t>
  </si>
  <si>
    <t>古代汉语</t>
  </si>
  <si>
    <t>蔡任燕</t>
  </si>
  <si>
    <t>张非凡</t>
  </si>
  <si>
    <t>杨云超</t>
  </si>
  <si>
    <t>市场调查与统计</t>
  </si>
  <si>
    <t>翁婧</t>
  </si>
  <si>
    <t>章程</t>
  </si>
  <si>
    <t>马克思主义新闻思想</t>
  </si>
  <si>
    <t>刘礼康</t>
  </si>
  <si>
    <t>广告策划与创意</t>
  </si>
  <si>
    <t>宋成鹏</t>
  </si>
  <si>
    <t>英汉笔译</t>
  </si>
  <si>
    <t>张雅雯</t>
  </si>
  <si>
    <t>张乐妍</t>
  </si>
  <si>
    <t>广告经典导读</t>
  </si>
  <si>
    <t>陶珉羽</t>
  </si>
  <si>
    <t>范一萍</t>
  </si>
  <si>
    <t>经典音乐赏析</t>
  </si>
  <si>
    <t>王佳瑶</t>
  </si>
  <si>
    <t>新媒体概论</t>
  </si>
  <si>
    <t>金菲雅</t>
  </si>
  <si>
    <t>杨倍雯</t>
  </si>
  <si>
    <t>王新茗</t>
  </si>
  <si>
    <t>现当代汉语</t>
  </si>
  <si>
    <t>古代文学</t>
  </si>
  <si>
    <t>美学原理</t>
  </si>
  <si>
    <t>文学概论</t>
  </si>
  <si>
    <t>现代诗歌研究</t>
  </si>
  <si>
    <t>王鑫</t>
  </si>
  <si>
    <t>徐闻</t>
  </si>
  <si>
    <t>沈菲</t>
  </si>
  <si>
    <t>系统包装设计</t>
  </si>
  <si>
    <t>8（5.27）</t>
  </si>
  <si>
    <t>金晶</t>
  </si>
  <si>
    <t>标志设计</t>
  </si>
  <si>
    <t>8（5.26）</t>
  </si>
  <si>
    <t>赵语</t>
  </si>
  <si>
    <t>汪汶静</t>
  </si>
  <si>
    <t>1（5.28）</t>
  </si>
  <si>
    <t>刘敏</t>
  </si>
  <si>
    <t>刘新愿</t>
  </si>
  <si>
    <t>设计表达</t>
  </si>
  <si>
    <t>8（5.29）</t>
  </si>
  <si>
    <t>黄虹瑜</t>
  </si>
  <si>
    <t>设计前沿</t>
  </si>
  <si>
    <t>岑靖雯</t>
  </si>
  <si>
    <t>马克思主学院</t>
    <phoneticPr fontId="19" type="noConversion"/>
  </si>
  <si>
    <t>汤淼淼</t>
  </si>
  <si>
    <t>熊明航</t>
  </si>
  <si>
    <t>张昊</t>
  </si>
  <si>
    <t>丁嘉</t>
  </si>
  <si>
    <t>罗君</t>
  </si>
  <si>
    <t>李子涵</t>
  </si>
  <si>
    <t>付方晖</t>
  </si>
  <si>
    <t>汤焱淼</t>
  </si>
  <si>
    <t>鲁思佐</t>
  </si>
  <si>
    <t>葛星星</t>
  </si>
  <si>
    <t>陈源</t>
  </si>
  <si>
    <t>袁章盛</t>
  </si>
  <si>
    <t>许喜</t>
  </si>
  <si>
    <t>阳能</t>
  </si>
  <si>
    <t>侯双峰</t>
  </si>
  <si>
    <t>黄欣琪</t>
  </si>
  <si>
    <t>郑伟志</t>
  </si>
  <si>
    <t>肖剑锋</t>
  </si>
  <si>
    <t>方立</t>
  </si>
  <si>
    <t>李家龙</t>
  </si>
  <si>
    <t>黄峥</t>
  </si>
  <si>
    <t>张雨帆</t>
  </si>
  <si>
    <t>郑翔</t>
  </si>
  <si>
    <t>罗俊轶</t>
  </si>
  <si>
    <t>覃仕强</t>
  </si>
  <si>
    <t>苏长江</t>
  </si>
  <si>
    <t>高分子材料2401</t>
  </si>
  <si>
    <t>何杰</t>
  </si>
  <si>
    <t>石文静</t>
  </si>
  <si>
    <t>葛琪</t>
  </si>
  <si>
    <t>孟品璇</t>
  </si>
  <si>
    <t>许国权</t>
  </si>
  <si>
    <t>崔铭岩</t>
  </si>
  <si>
    <t>鲁婷</t>
  </si>
  <si>
    <t>李恩祁</t>
  </si>
  <si>
    <t>周烨祥</t>
  </si>
  <si>
    <t>陈炜嘉</t>
  </si>
  <si>
    <t>皮羽丰</t>
  </si>
  <si>
    <t>文健凝</t>
  </si>
  <si>
    <t>韦珍玲</t>
  </si>
  <si>
    <t>陈秋钰</t>
  </si>
  <si>
    <t>黄梦雨</t>
  </si>
  <si>
    <t>陈嘉怡</t>
  </si>
  <si>
    <t>巩姝涵</t>
  </si>
  <si>
    <t>顾家乐</t>
  </si>
  <si>
    <t>汪庆雨</t>
  </si>
  <si>
    <t>梁昌腾</t>
  </si>
  <si>
    <t>沈硕越</t>
  </si>
  <si>
    <t>石皓宇</t>
  </si>
  <si>
    <t>张富健</t>
  </si>
  <si>
    <t>夏祥越</t>
  </si>
  <si>
    <t>胡俊峰</t>
  </si>
  <si>
    <t>饶文康</t>
  </si>
  <si>
    <t>杜翔</t>
  </si>
  <si>
    <t>朱文城</t>
  </si>
  <si>
    <t>蒋强</t>
  </si>
  <si>
    <t>马星晨</t>
  </si>
  <si>
    <t>宋文韬</t>
  </si>
  <si>
    <t>吴超</t>
  </si>
  <si>
    <t>姜俊芝</t>
  </si>
  <si>
    <t>艾双熠</t>
  </si>
  <si>
    <t>杨斯词</t>
  </si>
  <si>
    <t>刘珍</t>
  </si>
  <si>
    <t>杨思彤</t>
  </si>
  <si>
    <t>邹韩珩烨</t>
  </si>
  <si>
    <t>雷怡瑶</t>
  </si>
  <si>
    <t>汪博</t>
  </si>
  <si>
    <t>陈梓浩</t>
  </si>
  <si>
    <t>黄锦蓉</t>
  </si>
  <si>
    <t>辛灿</t>
  </si>
  <si>
    <t>杨幸峰</t>
  </si>
  <si>
    <t>郭泳江</t>
  </si>
  <si>
    <t>张茂森</t>
  </si>
  <si>
    <t>王怀杰</t>
  </si>
  <si>
    <t>陈璞</t>
  </si>
  <si>
    <t>陈姿宜</t>
  </si>
  <si>
    <t>生命健康学院</t>
    <phoneticPr fontId="29" type="noConversion"/>
  </si>
  <si>
    <t>杨晨曦</t>
  </si>
  <si>
    <t>周怡彤</t>
  </si>
  <si>
    <t>张涵</t>
  </si>
  <si>
    <t>姜雪萍</t>
  </si>
  <si>
    <t>谢宇航</t>
  </si>
  <si>
    <t>叶佳缘</t>
  </si>
  <si>
    <t>李航</t>
  </si>
  <si>
    <t xml:space="preserve">羊泽宇 </t>
  </si>
  <si>
    <t xml:space="preserve">袁语桐 </t>
  </si>
  <si>
    <t>戴洛畅</t>
  </si>
  <si>
    <t>应诗晨</t>
  </si>
  <si>
    <t>章润隆</t>
  </si>
  <si>
    <t>康文靓</t>
  </si>
  <si>
    <t>谢凯</t>
  </si>
  <si>
    <t>江远珊</t>
  </si>
  <si>
    <t>李怡青</t>
  </si>
  <si>
    <t xml:space="preserve">刘含舒 </t>
  </si>
  <si>
    <t>饶大瑛</t>
  </si>
  <si>
    <t>李雨桐</t>
  </si>
  <si>
    <t>宋永胜</t>
  </si>
  <si>
    <t>李浩杰</t>
  </si>
  <si>
    <t>杨士玉</t>
  </si>
  <si>
    <t>陈语涵</t>
  </si>
  <si>
    <t>郑婕</t>
  </si>
  <si>
    <t>夏昕阳</t>
  </si>
  <si>
    <t>陶心怡</t>
  </si>
  <si>
    <t>沈佳熠</t>
  </si>
  <si>
    <t>李诗妍</t>
  </si>
  <si>
    <t>冯思佳</t>
  </si>
  <si>
    <t>邓沛淇</t>
  </si>
  <si>
    <t>林芯怡</t>
  </si>
  <si>
    <t>赵武毅</t>
  </si>
  <si>
    <t>谭清莹</t>
  </si>
  <si>
    <t>刘微</t>
  </si>
  <si>
    <t>郑婷婷</t>
  </si>
  <si>
    <t>陈妍昕</t>
  </si>
  <si>
    <t>张若晴</t>
  </si>
  <si>
    <t>黄圣依</t>
  </si>
  <si>
    <t>胡钰雪</t>
  </si>
  <si>
    <t>杨岚</t>
  </si>
  <si>
    <t>刘欣怡</t>
  </si>
  <si>
    <t>费思琪</t>
  </si>
  <si>
    <t>柳毅</t>
  </si>
  <si>
    <t>王洋洋</t>
  </si>
  <si>
    <t xml:space="preserve"> 陈姚 </t>
  </si>
  <si>
    <t>凌悦希</t>
  </si>
  <si>
    <t>陈欣桐</t>
  </si>
  <si>
    <t>吴佳琪</t>
  </si>
  <si>
    <t>陈嘉乐</t>
  </si>
  <si>
    <t>虞则优</t>
  </si>
  <si>
    <t>沈影</t>
  </si>
  <si>
    <t>王嘉溢</t>
  </si>
  <si>
    <t>黄枭</t>
  </si>
  <si>
    <t>郭奕洲</t>
  </si>
  <si>
    <t>叶紫涵</t>
  </si>
  <si>
    <t>章雨轩</t>
  </si>
  <si>
    <t>黄佳晴</t>
  </si>
  <si>
    <t>葛丽影</t>
  </si>
  <si>
    <t>谢佳俊</t>
  </si>
  <si>
    <t>朱俊毅</t>
  </si>
  <si>
    <t>林文锃</t>
  </si>
  <si>
    <t>金娇玲</t>
  </si>
  <si>
    <t>杜莹</t>
  </si>
  <si>
    <t>郑怡婷</t>
  </si>
  <si>
    <t>方颜</t>
  </si>
  <si>
    <t>何诗佳</t>
  </si>
  <si>
    <t>陈紫雯</t>
  </si>
  <si>
    <t>郑颖欣</t>
  </si>
  <si>
    <t>胡丽亚</t>
  </si>
  <si>
    <t>唐宁</t>
  </si>
  <si>
    <t>林渲雅</t>
  </si>
  <si>
    <t>金悦</t>
  </si>
  <si>
    <t>陶珉宇</t>
  </si>
  <si>
    <t>凌诚宇</t>
  </si>
  <si>
    <t>葛鹏阳</t>
  </si>
  <si>
    <t>林思齐</t>
  </si>
  <si>
    <t>尤静芸</t>
  </si>
  <si>
    <t>庄喆睿</t>
  </si>
  <si>
    <t>梁祺忻</t>
  </si>
  <si>
    <t>许乐</t>
  </si>
  <si>
    <t>项媛媛</t>
  </si>
  <si>
    <t>刘坤奇</t>
  </si>
  <si>
    <t>经济管理学院</t>
    <phoneticPr fontId="19" type="noConversion"/>
  </si>
  <si>
    <t>设计学院</t>
    <phoneticPr fontId="29" type="noConversion"/>
  </si>
  <si>
    <t>视传2403</t>
    <phoneticPr fontId="29" type="noConversion"/>
  </si>
  <si>
    <t>来钇阳</t>
    <phoneticPr fontId="29" type="noConversion"/>
  </si>
  <si>
    <t>事假</t>
    <phoneticPr fontId="29" type="noConversion"/>
  </si>
  <si>
    <t>朱思琪</t>
    <phoneticPr fontId="29" type="noConversion"/>
  </si>
  <si>
    <t>全佳琦</t>
    <phoneticPr fontId="29" type="noConversion"/>
  </si>
  <si>
    <t>王明远</t>
    <phoneticPr fontId="29" type="noConversion"/>
  </si>
  <si>
    <t>病假</t>
    <phoneticPr fontId="29" type="noConversion"/>
  </si>
  <si>
    <t>杨怡瑄</t>
    <phoneticPr fontId="29" type="noConversion"/>
  </si>
  <si>
    <t>赖欣怡</t>
    <phoneticPr fontId="29" type="noConversion"/>
  </si>
  <si>
    <t>张佳璇</t>
    <phoneticPr fontId="29" type="noConversion"/>
  </si>
  <si>
    <t>楼雨晴</t>
    <phoneticPr fontId="29" type="noConversion"/>
  </si>
  <si>
    <t>王晶晶</t>
    <phoneticPr fontId="29" type="noConversion"/>
  </si>
  <si>
    <t>环设2402</t>
    <phoneticPr fontId="29" type="noConversion"/>
  </si>
  <si>
    <t>郑嘉文</t>
    <phoneticPr fontId="29" type="noConversion"/>
  </si>
  <si>
    <t>胡家祺</t>
    <phoneticPr fontId="29" type="noConversion"/>
  </si>
  <si>
    <t>张琪正</t>
    <phoneticPr fontId="29" type="noConversion"/>
  </si>
  <si>
    <t>曾文汉</t>
    <phoneticPr fontId="29" type="noConversion"/>
  </si>
  <si>
    <t>叶榆莹</t>
    <phoneticPr fontId="29" type="noConversion"/>
  </si>
  <si>
    <t>张徐艺</t>
    <phoneticPr fontId="29" type="noConversion"/>
  </si>
  <si>
    <t>傅怡雯</t>
    <phoneticPr fontId="29" type="noConversion"/>
  </si>
  <si>
    <t>徐晶晶</t>
    <phoneticPr fontId="29" type="noConversion"/>
  </si>
  <si>
    <t>视传2402</t>
    <phoneticPr fontId="29" type="noConversion"/>
  </si>
  <si>
    <t>项欣斐</t>
  </si>
  <si>
    <t>早退</t>
    <phoneticPr fontId="29" type="noConversion"/>
  </si>
  <si>
    <t>陈南茜</t>
  </si>
  <si>
    <t>潘洁露</t>
  </si>
  <si>
    <t>潘卓莹</t>
  </si>
  <si>
    <t>蒋欢</t>
  </si>
  <si>
    <t>李佳蔓</t>
  </si>
  <si>
    <t>葛玉瑶</t>
  </si>
  <si>
    <t>陈乐</t>
  </si>
  <si>
    <t>杨红叶</t>
  </si>
  <si>
    <t>胡红月</t>
  </si>
  <si>
    <t>向文佳</t>
  </si>
  <si>
    <t>刘敏鸿</t>
  </si>
  <si>
    <t>曹恩典</t>
  </si>
  <si>
    <t>汪波</t>
  </si>
  <si>
    <t>李阳阳</t>
  </si>
  <si>
    <t>邓呈恺</t>
  </si>
  <si>
    <t>陈赵基</t>
  </si>
  <si>
    <t xml:space="preserve"> 马克思主义学院</t>
    <phoneticPr fontId="30" type="noConversion"/>
  </si>
  <si>
    <t>金喜悦</t>
  </si>
  <si>
    <t>李梦莹</t>
  </si>
  <si>
    <t>莫佳琪</t>
  </si>
  <si>
    <t>李双兰</t>
  </si>
  <si>
    <t>蒋淑慧</t>
  </si>
  <si>
    <t>戴于真</t>
  </si>
  <si>
    <t>章紫锋</t>
  </si>
  <si>
    <t>吴奕</t>
  </si>
  <si>
    <t>杨海英</t>
  </si>
  <si>
    <t>叶永康</t>
  </si>
  <si>
    <t>汤家豪</t>
  </si>
  <si>
    <t>章子琪</t>
  </si>
  <si>
    <t>季瑞翔</t>
  </si>
  <si>
    <t>金艳君</t>
  </si>
  <si>
    <t>徐栓</t>
  </si>
  <si>
    <t>沈思</t>
  </si>
  <si>
    <t>张露</t>
  </si>
  <si>
    <t>郑伊迪</t>
  </si>
  <si>
    <t>周代端</t>
  </si>
  <si>
    <t>钱晨奕</t>
  </si>
  <si>
    <t>马克思主义经典著作导读</t>
  </si>
  <si>
    <t>张贝宁</t>
  </si>
  <si>
    <t>俞佳铭</t>
  </si>
  <si>
    <t>姜金阳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</si>
</sst>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76" formatCode="0.00_);[Red]\(0.00\)"/>
    <numFmt numFmtId="177" formatCode="0_);[Red]\(0\)"/>
    <numFmt numFmtId="178" formatCode="0.00_ "/>
    <numFmt numFmtId="180" formatCode="0.0_);[Red]\(0.0\)"/>
  </numFmts>
  <fonts count="33" x14ac:knownFonts="1">
    <font>
      <sz val="11"/>
      <color theme="1"/>
      <name val="等线"/>
      <charset val="134"/>
      <scheme val="minor"/>
    </font>
    <font>
      <sz val="16"/>
      <name val="黑体"/>
      <family val="3"/>
      <charset val="134"/>
    </font>
    <font>
      <sz val="14"/>
      <name val="仿宋_GB2312"/>
      <family val="3"/>
      <charset val="134"/>
    </font>
    <font>
      <b/>
      <sz val="18"/>
      <name val="黑体"/>
      <family val="3"/>
      <charset val="134"/>
    </font>
    <font>
      <b/>
      <sz val="16"/>
      <name val="黑体"/>
      <family val="3"/>
      <charset val="134"/>
    </font>
    <font>
      <sz val="14"/>
      <color theme="1"/>
      <name val="仿宋_GB2312"/>
      <family val="3"/>
      <charset val="134"/>
    </font>
    <font>
      <sz val="11"/>
      <color theme="1"/>
      <name val="黑体"/>
      <family val="3"/>
      <charset val="134"/>
    </font>
    <font>
      <b/>
      <sz val="18"/>
      <color indexed="8"/>
      <name val="黑体"/>
      <family val="3"/>
      <charset val="134"/>
    </font>
    <font>
      <b/>
      <sz val="16"/>
      <color indexed="8"/>
      <name val="黑体"/>
      <family val="3"/>
      <charset val="134"/>
    </font>
    <font>
      <sz val="14"/>
      <color rgb="FF000000"/>
      <name val="仿宋_GB2312"/>
      <family val="3"/>
      <charset val="134"/>
    </font>
    <font>
      <sz val="12"/>
      <color rgb="FF000000"/>
      <name val="宋体"/>
      <family val="3"/>
      <charset val="134"/>
    </font>
    <font>
      <sz val="18"/>
      <name val="黑体"/>
      <family val="3"/>
      <charset val="134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b/>
      <sz val="18"/>
      <color theme="1"/>
      <name val="黑体"/>
      <family val="3"/>
      <charset val="134"/>
    </font>
    <font>
      <b/>
      <sz val="16"/>
      <color theme="1"/>
      <name val="黑体"/>
      <family val="3"/>
      <charset val="134"/>
    </font>
    <font>
      <u/>
      <sz val="11"/>
      <color theme="1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indexed="8"/>
      <name val="Arial"/>
      <family val="2"/>
    </font>
    <font>
      <sz val="9"/>
      <name val="等线"/>
      <family val="3"/>
      <charset val="134"/>
      <scheme val="minor"/>
    </font>
    <font>
      <sz val="14"/>
      <color theme="1"/>
      <name val="仿宋_GB2312"/>
      <family val="3"/>
      <charset val="134"/>
    </font>
    <font>
      <sz val="14"/>
      <name val="仿宋_GB2312"/>
      <family val="3"/>
      <charset val="134"/>
    </font>
    <font>
      <sz val="14"/>
      <color rgb="FF000000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b/>
      <sz val="18"/>
      <name val="黑体"/>
      <family val="3"/>
      <charset val="134"/>
    </font>
    <font>
      <b/>
      <sz val="18"/>
      <color theme="1"/>
      <name val="黑体"/>
      <family val="3"/>
      <charset val="134"/>
    </font>
    <font>
      <sz val="14"/>
      <color theme="1"/>
      <name val="等线"/>
      <family val="3"/>
      <charset val="134"/>
      <scheme val="minor"/>
    </font>
    <font>
      <u/>
      <sz val="14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</font>
    <font>
      <sz val="9"/>
      <name val="微软雅黑"/>
      <family val="2"/>
      <charset val="134"/>
    </font>
    <font>
      <sz val="14"/>
      <color indexed="8"/>
      <name val="仿宋_GB2312"/>
      <family val="3"/>
      <charset val="134"/>
    </font>
    <font>
      <u/>
      <sz val="14"/>
      <name val="仿宋_GB2312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">
    <xf numFmtId="0" fontId="0" fillId="0" borderId="0"/>
    <xf numFmtId="9" fontId="1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/>
    <xf numFmtId="0" fontId="18" fillId="0" borderId="0" applyBorder="0">
      <protection locked="0"/>
    </xf>
    <xf numFmtId="0" fontId="17" fillId="0" borderId="0">
      <alignment vertical="center"/>
    </xf>
    <xf numFmtId="0" fontId="17" fillId="0" borderId="0"/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</cellStyleXfs>
  <cellXfs count="166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/>
    <xf numFmtId="0" fontId="8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" fillId="0" borderId="0" xfId="0" applyFont="1"/>
    <xf numFmtId="0" fontId="2" fillId="0" borderId="0" xfId="0" applyFont="1"/>
    <xf numFmtId="176" fontId="2" fillId="0" borderId="0" xfId="0" applyNumberFormat="1" applyFont="1"/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76" fontId="4" fillId="0" borderId="1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/>
    </xf>
    <xf numFmtId="0" fontId="10" fillId="0" borderId="0" xfId="0" applyFont="1" applyAlignment="1">
      <alignment vertical="center"/>
    </xf>
    <xf numFmtId="0" fontId="11" fillId="2" borderId="0" xfId="0" applyFont="1" applyFill="1" applyAlignment="1">
      <alignment horizontal="center" vertical="center"/>
    </xf>
    <xf numFmtId="10" fontId="2" fillId="2" borderId="0" xfId="0" applyNumberFormat="1" applyFont="1" applyFill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0" fontId="15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0" fontId="13" fillId="0" borderId="0" xfId="0" applyFont="1"/>
    <xf numFmtId="49" fontId="15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/>
    </xf>
    <xf numFmtId="177" fontId="2" fillId="0" borderId="0" xfId="0" applyNumberFormat="1" applyFont="1"/>
    <xf numFmtId="0" fontId="13" fillId="0" borderId="12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177" fontId="4" fillId="0" borderId="1" xfId="0" applyNumberFormat="1" applyFont="1" applyBorder="1" applyAlignment="1">
      <alignment horizontal="center" vertical="center" wrapText="1"/>
    </xf>
    <xf numFmtId="10" fontId="5" fillId="0" borderId="1" xfId="1" applyNumberFormat="1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6" fontId="2" fillId="0" borderId="1" xfId="3" applyNumberFormat="1" applyFont="1" applyBorder="1" applyAlignment="1" applyProtection="1">
      <alignment horizontal="center" vertical="center"/>
    </xf>
    <xf numFmtId="177" fontId="2" fillId="0" borderId="1" xfId="3" applyNumberFormat="1" applyFont="1" applyBorder="1" applyAlignment="1" applyProtection="1">
      <alignment horizontal="center" vertical="center"/>
    </xf>
    <xf numFmtId="0" fontId="2" fillId="0" borderId="1" xfId="3" applyFont="1" applyBorder="1" applyAlignment="1" applyProtection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7" fontId="2" fillId="0" borderId="1" xfId="3" applyNumberFormat="1" applyFont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2" fillId="0" borderId="1" xfId="3" applyNumberFormat="1" applyFont="1" applyBorder="1" applyAlignment="1" applyProtection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3" applyNumberFormat="1" applyFont="1" applyBorder="1" applyAlignment="1" applyProtection="1">
      <alignment horizontal="center" vertical="center"/>
    </xf>
    <xf numFmtId="0" fontId="7" fillId="0" borderId="1" xfId="3" applyFont="1" applyBorder="1" applyAlignment="1" applyProtection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10" fontId="28" fillId="0" borderId="1" xfId="0" applyNumberFormat="1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10" fontId="28" fillId="0" borderId="1" xfId="1" applyNumberFormat="1" applyFont="1" applyBorder="1" applyAlignment="1">
      <alignment horizontal="center" vertical="center"/>
    </xf>
    <xf numFmtId="0" fontId="28" fillId="0" borderId="1" xfId="4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178" fontId="5" fillId="0" borderId="14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49" fontId="5" fillId="0" borderId="14" xfId="3" applyNumberFormat="1" applyFont="1" applyBorder="1" applyAlignment="1" applyProtection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4" xfId="3" applyFont="1" applyBorder="1" applyAlignment="1" applyProtection="1">
      <alignment horizontal="center" vertical="center"/>
    </xf>
    <xf numFmtId="178" fontId="5" fillId="0" borderId="14" xfId="0" applyNumberFormat="1" applyFont="1" applyBorder="1" applyAlignment="1">
      <alignment horizontal="center" vertical="center" wrapText="1"/>
    </xf>
    <xf numFmtId="0" fontId="5" fillId="0" borderId="14" xfId="4" applyFont="1" applyBorder="1" applyAlignment="1">
      <alignment horizontal="center" vertical="center"/>
    </xf>
    <xf numFmtId="0" fontId="5" fillId="0" borderId="14" xfId="4" applyFont="1" applyBorder="1" applyAlignment="1">
      <alignment horizontal="center" vertical="center"/>
    </xf>
    <xf numFmtId="0" fontId="5" fillId="0" borderId="14" xfId="4" applyFont="1" applyBorder="1" applyAlignment="1">
      <alignment horizontal="center" vertical="center" wrapText="1"/>
    </xf>
    <xf numFmtId="180" fontId="31" fillId="0" borderId="14" xfId="3" applyNumberFormat="1" applyFont="1" applyBorder="1" applyAlignment="1" applyProtection="1">
      <alignment horizontal="center" vertical="center"/>
    </xf>
    <xf numFmtId="180" fontId="31" fillId="0" borderId="14" xfId="0" applyNumberFormat="1" applyFont="1" applyBorder="1" applyAlignment="1">
      <alignment horizontal="center" vertical="center"/>
    </xf>
    <xf numFmtId="180" fontId="2" fillId="0" borderId="14" xfId="0" applyNumberFormat="1" applyFont="1" applyBorder="1" applyAlignment="1">
      <alignment horizontal="center" vertical="center"/>
    </xf>
    <xf numFmtId="180" fontId="9" fillId="0" borderId="14" xfId="0" applyNumberFormat="1" applyFont="1" applyBorder="1" applyAlignment="1">
      <alignment horizontal="center" vertical="center"/>
    </xf>
    <xf numFmtId="180" fontId="9" fillId="0" borderId="14" xfId="6" applyNumberFormat="1" applyFont="1" applyFill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4" xfId="0" applyNumberFormat="1" applyFont="1" applyFill="1" applyBorder="1" applyAlignment="1">
      <alignment horizontal="center" vertical="center"/>
    </xf>
    <xf numFmtId="49" fontId="5" fillId="2" borderId="14" xfId="0" applyNumberFormat="1" applyFont="1" applyFill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0" fontId="5" fillId="0" borderId="14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0" fontId="32" fillId="0" borderId="14" xfId="2" applyNumberFormat="1" applyFont="1" applyBorder="1" applyAlignment="1">
      <alignment horizontal="center" vertical="center"/>
    </xf>
    <xf numFmtId="10" fontId="2" fillId="0" borderId="14" xfId="0" applyNumberFormat="1" applyFont="1" applyBorder="1" applyAlignment="1">
      <alignment horizontal="center" vertical="center"/>
    </xf>
    <xf numFmtId="0" fontId="32" fillId="0" borderId="14" xfId="2" applyFont="1" applyBorder="1" applyAlignment="1">
      <alignment horizontal="center" vertical="center"/>
    </xf>
    <xf numFmtId="0" fontId="32" fillId="2" borderId="14" xfId="2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10" fontId="32" fillId="2" borderId="14" xfId="2" applyNumberFormat="1" applyFont="1" applyFill="1" applyBorder="1" applyAlignment="1">
      <alignment horizontal="center" vertical="center"/>
    </xf>
    <xf numFmtId="0" fontId="2" fillId="2" borderId="14" xfId="2" applyFont="1" applyFill="1" applyBorder="1" applyAlignment="1">
      <alignment horizontal="center" vertical="center"/>
    </xf>
    <xf numFmtId="0" fontId="32" fillId="0" borderId="14" xfId="2" applyFont="1" applyFill="1" applyBorder="1" applyAlignment="1">
      <alignment horizontal="center" vertical="center"/>
    </xf>
  </cellXfs>
  <cellStyles count="8">
    <cellStyle name="百分比" xfId="1" builtinId="5"/>
    <cellStyle name="常规" xfId="0" builtinId="0"/>
    <cellStyle name="常规 2" xfId="3" xr:uid="{00000000-0005-0000-0000-000031000000}"/>
    <cellStyle name="常规 3" xfId="4" xr:uid="{00000000-0005-0000-0000-000032000000}"/>
    <cellStyle name="常规 4" xfId="5" xr:uid="{00000000-0005-0000-0000-000033000000}"/>
    <cellStyle name="超链接" xfId="2" builtinId="8"/>
    <cellStyle name="千位分隔" xfId="6" builtinId="3"/>
    <cellStyle name="千位分隔 2" xfId="7" xr:uid="{3788FE00-918F-46B5-B815-56CF0C8F2D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tabSelected="1" workbookViewId="0">
      <selection activeCell="F17" sqref="F17"/>
    </sheetView>
  </sheetViews>
  <sheetFormatPr defaultColWidth="8.625" defaultRowHeight="18.75" x14ac:dyDescent="0.2"/>
  <cols>
    <col min="1" max="1" width="28.5" style="10" customWidth="1"/>
    <col min="2" max="8" width="20.5" style="10" customWidth="1"/>
    <col min="9" max="16384" width="8.625" style="10"/>
  </cols>
  <sheetData>
    <row r="1" spans="1:8" s="41" customFormat="1" ht="22.5" x14ac:dyDescent="0.2">
      <c r="A1" s="77" t="s">
        <v>449</v>
      </c>
      <c r="B1" s="77"/>
      <c r="C1" s="77"/>
      <c r="D1" s="77"/>
      <c r="E1" s="77"/>
      <c r="F1" s="77"/>
      <c r="G1" s="77"/>
      <c r="H1" s="77"/>
    </row>
    <row r="2" spans="1:8" s="9" customFormat="1" ht="20.25" x14ac:dyDescent="0.2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7" t="s">
        <v>7</v>
      </c>
    </row>
    <row r="3" spans="1:8" x14ac:dyDescent="0.2">
      <c r="A3" s="157" t="s">
        <v>8</v>
      </c>
      <c r="B3" s="158">
        <f>B4/1636</f>
        <v>4.278728606356968E-3</v>
      </c>
      <c r="C3" s="158">
        <f>C4/1444</f>
        <v>1.1772853185595568E-2</v>
      </c>
      <c r="D3" s="158">
        <f>D4/1579</f>
        <v>5.0664977834072198E-3</v>
      </c>
      <c r="E3" s="158">
        <f>E4/1445</f>
        <v>5.5363321799307957E-3</v>
      </c>
      <c r="F3" s="158">
        <f>F4/1692</f>
        <v>5.3191489361702126E-3</v>
      </c>
      <c r="G3" s="159">
        <f>G4/775</f>
        <v>0</v>
      </c>
      <c r="H3" s="159">
        <f>H4/97</f>
        <v>0</v>
      </c>
    </row>
    <row r="4" spans="1:8" x14ac:dyDescent="0.2">
      <c r="A4" s="157" t="s">
        <v>9</v>
      </c>
      <c r="B4" s="160">
        <v>7</v>
      </c>
      <c r="C4" s="160">
        <v>17</v>
      </c>
      <c r="D4" s="160">
        <v>8</v>
      </c>
      <c r="E4" s="161">
        <v>8</v>
      </c>
      <c r="F4" s="160">
        <v>9</v>
      </c>
      <c r="G4" s="157">
        <v>0</v>
      </c>
      <c r="H4" s="162">
        <v>0</v>
      </c>
    </row>
    <row r="5" spans="1:8" x14ac:dyDescent="0.2">
      <c r="A5" s="157" t="s">
        <v>10</v>
      </c>
      <c r="B5" s="163">
        <f>B6/1636</f>
        <v>1.7726161369193152E-2</v>
      </c>
      <c r="C5" s="163">
        <f>C6/655</f>
        <v>0.10076335877862595</v>
      </c>
      <c r="D5" s="163">
        <f>D6/512</f>
        <v>3.7109375E-2</v>
      </c>
      <c r="E5" s="163">
        <f>E6/1093</f>
        <v>9.1491308325709064E-3</v>
      </c>
      <c r="F5" s="163">
        <f>F6/1529</f>
        <v>3.5971223021582732E-2</v>
      </c>
      <c r="G5" s="163">
        <f>G6/618</f>
        <v>3.0744336569579287E-2</v>
      </c>
      <c r="H5" s="163">
        <f>H6/97</f>
        <v>0.12371134020618557</v>
      </c>
    </row>
    <row r="6" spans="1:8" x14ac:dyDescent="0.2">
      <c r="A6" s="157" t="s">
        <v>11</v>
      </c>
      <c r="B6" s="161">
        <v>29</v>
      </c>
      <c r="C6" s="161">
        <v>66</v>
      </c>
      <c r="D6" s="161">
        <v>19</v>
      </c>
      <c r="E6" s="161">
        <v>10</v>
      </c>
      <c r="F6" s="161">
        <v>55</v>
      </c>
      <c r="G6" s="161">
        <v>19</v>
      </c>
      <c r="H6" s="161">
        <v>12</v>
      </c>
    </row>
    <row r="7" spans="1:8" ht="17.100000000000001" customHeight="1" x14ac:dyDescent="0.2">
      <c r="A7" s="157" t="s">
        <v>12</v>
      </c>
      <c r="B7" s="157">
        <v>0</v>
      </c>
      <c r="C7" s="157">
        <v>0</v>
      </c>
      <c r="D7" s="157">
        <v>0</v>
      </c>
      <c r="E7" s="162">
        <v>0</v>
      </c>
      <c r="F7" s="157">
        <v>0</v>
      </c>
      <c r="G7" s="162">
        <v>0</v>
      </c>
      <c r="H7" s="162">
        <v>0</v>
      </c>
    </row>
    <row r="8" spans="1:8" x14ac:dyDescent="0.2">
      <c r="A8" s="157" t="s">
        <v>13</v>
      </c>
      <c r="B8" s="161" t="s">
        <v>14</v>
      </c>
      <c r="C8" s="161" t="s">
        <v>14</v>
      </c>
      <c r="D8" s="161" t="s">
        <v>14</v>
      </c>
      <c r="E8" s="161" t="s">
        <v>14</v>
      </c>
      <c r="F8" s="161" t="s">
        <v>14</v>
      </c>
      <c r="G8" s="161" t="s">
        <v>14</v>
      </c>
      <c r="H8" s="161" t="s">
        <v>14</v>
      </c>
    </row>
    <row r="9" spans="1:8" x14ac:dyDescent="0.2">
      <c r="A9" s="157" t="s">
        <v>15</v>
      </c>
      <c r="B9" s="161">
        <v>99</v>
      </c>
      <c r="C9" s="161">
        <v>7</v>
      </c>
      <c r="D9" s="161">
        <v>13</v>
      </c>
      <c r="E9" s="161">
        <v>47</v>
      </c>
      <c r="F9" s="161">
        <v>45</v>
      </c>
      <c r="G9" s="161">
        <v>21</v>
      </c>
      <c r="H9" s="160">
        <v>28</v>
      </c>
    </row>
    <row r="10" spans="1:8" x14ac:dyDescent="0.2">
      <c r="A10" s="157" t="s">
        <v>16</v>
      </c>
      <c r="B10" s="160">
        <v>36</v>
      </c>
      <c r="C10" s="162">
        <v>0</v>
      </c>
      <c r="D10" s="162">
        <v>0</v>
      </c>
      <c r="E10" s="162">
        <v>0</v>
      </c>
      <c r="F10" s="160">
        <v>1</v>
      </c>
      <c r="G10" s="162">
        <v>0</v>
      </c>
      <c r="H10" s="162">
        <v>0</v>
      </c>
    </row>
    <row r="11" spans="1:8" x14ac:dyDescent="0.2">
      <c r="A11" s="157" t="s">
        <v>17</v>
      </c>
      <c r="B11" s="164">
        <v>0</v>
      </c>
      <c r="C11" s="162">
        <v>0</v>
      </c>
      <c r="D11" s="162">
        <v>0</v>
      </c>
      <c r="E11" s="162">
        <v>0</v>
      </c>
      <c r="F11" s="162">
        <v>0</v>
      </c>
      <c r="G11" s="162">
        <v>0</v>
      </c>
      <c r="H11" s="162">
        <v>0</v>
      </c>
    </row>
    <row r="12" spans="1:8" x14ac:dyDescent="0.2">
      <c r="A12" s="157" t="s">
        <v>18</v>
      </c>
      <c r="B12" s="160" t="s">
        <v>19</v>
      </c>
      <c r="C12" s="160" t="s">
        <v>19</v>
      </c>
      <c r="D12" s="165" t="s">
        <v>19</v>
      </c>
      <c r="E12" s="160" t="s">
        <v>19</v>
      </c>
      <c r="F12" s="160" t="s">
        <v>19</v>
      </c>
      <c r="G12" s="160" t="s">
        <v>19</v>
      </c>
      <c r="H12" s="160" t="s">
        <v>19</v>
      </c>
    </row>
    <row r="13" spans="1:8" x14ac:dyDescent="0.2">
      <c r="A13" s="50"/>
      <c r="B13" s="50"/>
      <c r="C13" s="50"/>
      <c r="D13" s="50"/>
      <c r="E13" s="50"/>
      <c r="F13" s="50"/>
      <c r="G13" s="50"/>
      <c r="H13" s="50"/>
    </row>
  </sheetData>
  <mergeCells count="1">
    <mergeCell ref="A1:H1"/>
  </mergeCells>
  <phoneticPr fontId="19" type="noConversion"/>
  <hyperlinks>
    <hyperlink ref="D5" location="日常请假率!A70" display="=D6/512" xr:uid="{00000000-0004-0000-0000-000000000000}"/>
    <hyperlink ref="G5" location="日常请假率!A167" display="=G6/618" xr:uid="{00000000-0004-0000-0000-000001000000}"/>
    <hyperlink ref="E5" location="日常请假率!A99" display="=E6/1093" xr:uid="{00000000-0004-0000-0000-000002000000}"/>
    <hyperlink ref="G8" location="晚自修风气统计表!A39" display="班级明细" xr:uid="{00000000-0004-0000-0000-000003000000}"/>
    <hyperlink ref="E8" location="晚自修风气统计表!A27" display="班级明细" xr:uid="{00000000-0004-0000-0000-000004000000}"/>
    <hyperlink ref="D8" location="晚自修风气统计表!A23" display="班级明细" xr:uid="{00000000-0004-0000-0000-000005000000}"/>
    <hyperlink ref="G12" location="统计表!A207" display="交齐且规范" xr:uid="{00000000-0004-0000-0000-000006000000}"/>
    <hyperlink ref="E12" location="统计表!A132" display="交齐且规范" xr:uid="{00000000-0004-0000-0000-000007000000}"/>
    <hyperlink ref="D12" location="统计表!A108" display="交齐且规范" xr:uid="{00000000-0004-0000-0000-000008000000}"/>
    <hyperlink ref="F5" location="日常请假率!A125" display="=F6/1529" xr:uid="{00000000-0004-0000-0000-000009000000}"/>
    <hyperlink ref="C5" location="日常请假率!A42" display="=C6/655" xr:uid="{00000000-0004-0000-0000-00000A000000}"/>
    <hyperlink ref="F8" location="晚自修风气统计表!A34" display="班级明细" xr:uid="{00000000-0004-0000-0000-00000B000000}"/>
    <hyperlink ref="C8" location="晚自修风气统计表!A12" display="班级明细" xr:uid="{00000000-0004-0000-0000-00000C000000}"/>
    <hyperlink ref="F12" location="统计表!A173" display="交齐且规范" xr:uid="{00000000-0004-0000-0000-00000D000000}"/>
    <hyperlink ref="H12" location="统计表!A226" display="交齐且规范" xr:uid="{00000000-0004-0000-0000-00000E000000}"/>
    <hyperlink ref="C12" location="统计表!A42" display="交齐且规范" xr:uid="{00000000-0004-0000-0000-00000F000000}"/>
    <hyperlink ref="H5" location="日常请假率!A190" display="=H6/97" xr:uid="{00000000-0004-0000-0000-000010000000}"/>
    <hyperlink ref="H8" location="晚自修风气统计表!A40" display="班级明细" xr:uid="{00000000-0004-0000-0000-000011000000}"/>
    <hyperlink ref="E6" location="日常请假名单!A120" display="日常请假名单!A120" xr:uid="{00000000-0004-0000-0000-000013000000}"/>
    <hyperlink ref="F6" location="日常请假名单!A180" display="日常请假名单!A180" xr:uid="{00000000-0004-0000-0000-000014000000}"/>
    <hyperlink ref="G6" location="日常请假名单!A200" display="日常请假名单!A200" xr:uid="{00000000-0004-0000-0000-000015000000}"/>
    <hyperlink ref="H6" location="日常请假名单!A210" display="日常请假名单!A210" xr:uid="{00000000-0004-0000-0000-000016000000}"/>
    <hyperlink ref="B6" location="日常请假名单!A5" display="105" xr:uid="{00000000-0004-0000-0000-000018000000}"/>
    <hyperlink ref="B5" location="日常请假率!A4" display="=B6/1636" xr:uid="{00000000-0004-0000-0000-000019000000}"/>
    <hyperlink ref="C6" location="日常请假名单!A90" display="日常请假名单!A90" xr:uid="{00000000-0004-0000-0000-00001A000000}"/>
    <hyperlink ref="B8" location="晚自修风气统计表!A3" display="班级明细" xr:uid="{00000000-0004-0000-0000-00001B000000}"/>
    <hyperlink ref="B3" location="日常旷课率!A3" display="=B4/1636" xr:uid="{00000000-0004-0000-0000-00001C000000}"/>
    <hyperlink ref="C3" location="日常请假率!A65" display="=C4/1444" xr:uid="{00000000-0004-0000-0000-00001D000000}"/>
    <hyperlink ref="D3" location="日常旷课率!A91" display="=D4/1579" xr:uid="{00000000-0004-0000-0000-00001E000000}"/>
    <hyperlink ref="E3" location="日常旷课率!A101" display="=E4/1445" xr:uid="{00000000-0004-0000-0000-00001F000000}"/>
    <hyperlink ref="D6" location="日常请假名单!A100" display="日常请假名单!A100" xr:uid="{00000000-0004-0000-0000-000021000000}"/>
    <hyperlink ref="B9" location="晚自习请假名单!A3" display="29" xr:uid="{00000000-0004-0000-0000-000023000000}"/>
    <hyperlink ref="C9" location="晚自习请假名单!A105" display="晚自习请假名单!A105" xr:uid="{00000000-0004-0000-0000-000026000000}"/>
    <hyperlink ref="D9" location="晚自习请假名单!A120" display="晚自习请假名单!A120" xr:uid="{00000000-0004-0000-0000-000027000000}"/>
    <hyperlink ref="F9" location="晚自习请假名单!A190" display="晚自习请假名单!A190" xr:uid="{00000000-0004-0000-0000-000028000000}"/>
    <hyperlink ref="G9" location="晚自习请假名单!A222" display="晚自习请假名单!A222" xr:uid="{00000000-0004-0000-0000-000029000000}"/>
    <hyperlink ref="D4" location="日常旷课名单!A30" display="日常旷课名单!A30" xr:uid="{00000000-0004-0000-0000-00002A000000}"/>
    <hyperlink ref="B12" location="统计表!A3" display="交齐且规范" xr:uid="{3302E3B6-BFB1-4B0B-811B-C8D8247877D7}"/>
    <hyperlink ref="B4" location="日常旷课名单!A3" display="日常旷课名单!A3" xr:uid="{2739D6A6-9D1F-45BB-9C2F-BE9C93BEB5DA}"/>
    <hyperlink ref="C4" location="日常旷课名单!A13" display="日常旷课名单!A13" xr:uid="{2D0C4D57-6FCB-449A-A37D-8B81A4D19FFB}"/>
    <hyperlink ref="E4" location="日常旷课名单!A40" display="日常旷课名单!A40" xr:uid="{6EF0E190-A9B3-4E11-9087-8A3B961272AB}"/>
    <hyperlink ref="F3" location="日常旷课率!A141" display="=F4/1692" xr:uid="{00000000-0004-0000-0000-000020000000}"/>
    <hyperlink ref="F4" location="日常旷课名单!A50" display="日常旷课名单!A50" xr:uid="{8BB54D13-5490-40FB-9DD1-AE1194AEEFE9}"/>
    <hyperlink ref="E9" location="晚自习请假名单!A150" display="晚自习请假名单!A150" xr:uid="{78A10333-9CBE-4632-83C3-80E1171CCF04}"/>
    <hyperlink ref="H9" location="晚自习请假名单!A250" display="晚自习请假名单!A250" xr:uid="{65CB7AF7-4632-4E62-A2F8-75B414230414}"/>
    <hyperlink ref="B10" location="晚自习旷课!A3" display="晚自习旷课!A3" xr:uid="{4941DD0B-CA01-498E-AB74-70527A788AEA}"/>
    <hyperlink ref="F10" location="晚自习旷课!A55" display="晚自习旷课!A55" xr:uid="{061A251A-95EF-4B3F-B974-63F21C0D74A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4"/>
  <sheetViews>
    <sheetView zoomScale="85" zoomScaleNormal="85" workbookViewId="0">
      <selection activeCell="A4" sqref="A4"/>
    </sheetView>
  </sheetViews>
  <sheetFormatPr defaultColWidth="9" defaultRowHeight="14.25" x14ac:dyDescent="0.2"/>
  <cols>
    <col min="1" max="2" width="17.5" customWidth="1"/>
    <col min="3" max="3" width="14.625" customWidth="1"/>
    <col min="4" max="4" width="9.125" customWidth="1"/>
    <col min="5" max="5" width="20.25" customWidth="1"/>
    <col min="6" max="6" width="7.625" customWidth="1"/>
    <col min="7" max="7" width="11.25" customWidth="1"/>
    <col min="8" max="8" width="7.625" customWidth="1"/>
  </cols>
  <sheetData>
    <row r="1" spans="1:8" s="7" customFormat="1" ht="22.5" x14ac:dyDescent="0.15">
      <c r="A1" s="77" t="s">
        <v>20</v>
      </c>
      <c r="B1" s="77"/>
      <c r="C1" s="77"/>
      <c r="D1" s="77"/>
      <c r="E1" s="77"/>
      <c r="F1" s="77"/>
      <c r="G1" s="77"/>
      <c r="H1" s="77"/>
    </row>
    <row r="2" spans="1:8" s="38" customFormat="1" ht="20.25" x14ac:dyDescent="0.25">
      <c r="A2" s="34" t="s">
        <v>21</v>
      </c>
      <c r="B2" s="34" t="s">
        <v>22</v>
      </c>
      <c r="C2" s="34" t="s">
        <v>23</v>
      </c>
      <c r="D2" s="34" t="s">
        <v>24</v>
      </c>
      <c r="E2" s="34" t="s">
        <v>25</v>
      </c>
      <c r="F2" s="34" t="s">
        <v>26</v>
      </c>
      <c r="G2" s="39" t="s">
        <v>27</v>
      </c>
      <c r="H2" s="34" t="s">
        <v>28</v>
      </c>
    </row>
    <row r="3" spans="1:8" ht="18.75" x14ac:dyDescent="0.2">
      <c r="A3" s="44" t="s">
        <v>1</v>
      </c>
      <c r="B3" s="78" t="s">
        <v>34</v>
      </c>
      <c r="C3" s="79"/>
      <c r="D3" s="79"/>
      <c r="E3" s="79"/>
      <c r="F3" s="79"/>
      <c r="G3" s="79"/>
      <c r="H3" s="80"/>
    </row>
    <row r="4" spans="1:8" ht="18.75" x14ac:dyDescent="0.2">
      <c r="A4" s="44" t="s">
        <v>2</v>
      </c>
      <c r="B4" s="81"/>
      <c r="C4" s="82"/>
      <c r="D4" s="82"/>
      <c r="E4" s="82"/>
      <c r="F4" s="82"/>
      <c r="G4" s="82"/>
      <c r="H4" s="83"/>
    </row>
    <row r="5" spans="1:8" ht="18.75" customHeight="1" x14ac:dyDescent="0.2">
      <c r="A5" s="43" t="s">
        <v>3</v>
      </c>
      <c r="B5" s="81"/>
      <c r="C5" s="82"/>
      <c r="D5" s="82"/>
      <c r="E5" s="82"/>
      <c r="F5" s="82"/>
      <c r="G5" s="82"/>
      <c r="H5" s="83"/>
    </row>
    <row r="6" spans="1:8" ht="18.75" customHeight="1" x14ac:dyDescent="0.2">
      <c r="A6" s="43" t="s">
        <v>4</v>
      </c>
      <c r="B6" s="81"/>
      <c r="C6" s="82"/>
      <c r="D6" s="82"/>
      <c r="E6" s="82"/>
      <c r="F6" s="82"/>
      <c r="G6" s="82"/>
      <c r="H6" s="83"/>
    </row>
    <row r="7" spans="1:8" ht="18.75" customHeight="1" x14ac:dyDescent="0.2">
      <c r="A7" s="43" t="s">
        <v>5</v>
      </c>
      <c r="B7" s="81"/>
      <c r="C7" s="82"/>
      <c r="D7" s="82"/>
      <c r="E7" s="82"/>
      <c r="F7" s="82"/>
      <c r="G7" s="82"/>
      <c r="H7" s="83"/>
    </row>
    <row r="8" spans="1:8" ht="18.75" customHeight="1" x14ac:dyDescent="0.2">
      <c r="A8" s="43" t="s">
        <v>6</v>
      </c>
      <c r="B8" s="81"/>
      <c r="C8" s="82"/>
      <c r="D8" s="82"/>
      <c r="E8" s="82"/>
      <c r="F8" s="82"/>
      <c r="G8" s="82"/>
      <c r="H8" s="83"/>
    </row>
    <row r="9" spans="1:8" ht="17.45" customHeight="1" x14ac:dyDescent="0.2">
      <c r="A9" s="43" t="s">
        <v>7</v>
      </c>
      <c r="B9" s="84"/>
      <c r="C9" s="85"/>
      <c r="D9" s="85"/>
      <c r="E9" s="85"/>
      <c r="F9" s="85"/>
      <c r="G9" s="85"/>
      <c r="H9" s="86"/>
    </row>
    <row r="10" spans="1:8" ht="17.45" customHeight="1" x14ac:dyDescent="0.2"/>
    <row r="11" spans="1:8" ht="17.45" customHeight="1" x14ac:dyDescent="0.2"/>
    <row r="12" spans="1:8" ht="17.45" customHeight="1" x14ac:dyDescent="0.2"/>
    <row r="13" spans="1:8" ht="17.45" customHeight="1" x14ac:dyDescent="0.2"/>
    <row r="14" spans="1:8" ht="17.45" customHeight="1" x14ac:dyDescent="0.2"/>
    <row r="24" spans="6:6" x14ac:dyDescent="0.2">
      <c r="F24" s="40"/>
    </row>
  </sheetData>
  <mergeCells count="2">
    <mergeCell ref="A1:H1"/>
    <mergeCell ref="B3:H9"/>
  </mergeCells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16"/>
  <sheetViews>
    <sheetView zoomScale="70" zoomScaleNormal="70" workbookViewId="0">
      <selection activeCell="E201" sqref="E201:E212"/>
    </sheetView>
  </sheetViews>
  <sheetFormatPr defaultColWidth="8.25" defaultRowHeight="18.75" x14ac:dyDescent="0.2"/>
  <cols>
    <col min="1" max="2" width="23.25" style="33" customWidth="1"/>
    <col min="3" max="3" width="16.75" style="33" customWidth="1"/>
    <col min="4" max="4" width="24.25" style="33" bestFit="1" customWidth="1"/>
    <col min="5" max="5" width="65.125" style="33" customWidth="1"/>
    <col min="6" max="6" width="33.625" style="33" customWidth="1"/>
    <col min="7" max="7" width="17.375" style="33" customWidth="1"/>
    <col min="8" max="16384" width="8.25" style="33"/>
  </cols>
  <sheetData>
    <row r="1" spans="1:7" ht="23.1" customHeight="1" x14ac:dyDescent="0.2">
      <c r="A1" s="87" t="s">
        <v>391</v>
      </c>
      <c r="B1" s="88"/>
      <c r="C1" s="88"/>
      <c r="D1" s="88"/>
      <c r="E1" s="88"/>
      <c r="F1" s="88"/>
      <c r="G1" s="88"/>
    </row>
    <row r="2" spans="1:7" s="32" customFormat="1" ht="20.25" x14ac:dyDescent="0.2">
      <c r="A2" s="36" t="s">
        <v>21</v>
      </c>
      <c r="B2" s="36" t="s">
        <v>35</v>
      </c>
      <c r="C2" s="54" t="s">
        <v>23</v>
      </c>
      <c r="D2" s="36" t="s">
        <v>24</v>
      </c>
      <c r="E2" s="55" t="s">
        <v>25</v>
      </c>
      <c r="F2" s="37" t="s">
        <v>36</v>
      </c>
      <c r="G2" s="36" t="s">
        <v>37</v>
      </c>
    </row>
    <row r="3" spans="1:7" x14ac:dyDescent="0.2">
      <c r="A3" s="115" t="s">
        <v>1</v>
      </c>
      <c r="B3" s="117" t="s">
        <v>184</v>
      </c>
      <c r="C3" s="117">
        <v>2024364338</v>
      </c>
      <c r="D3" s="117" t="s">
        <v>450</v>
      </c>
      <c r="E3" s="117" t="s">
        <v>451</v>
      </c>
      <c r="F3" s="142" t="s">
        <v>417</v>
      </c>
      <c r="G3" s="117">
        <v>2</v>
      </c>
    </row>
    <row r="4" spans="1:7" x14ac:dyDescent="0.2">
      <c r="A4" s="115"/>
      <c r="B4" s="117" t="s">
        <v>166</v>
      </c>
      <c r="C4" s="117">
        <v>2022363514</v>
      </c>
      <c r="D4" s="117" t="s">
        <v>452</v>
      </c>
      <c r="E4" s="117" t="s">
        <v>453</v>
      </c>
      <c r="F4" s="142" t="s">
        <v>416</v>
      </c>
      <c r="G4" s="117">
        <v>3</v>
      </c>
    </row>
    <row r="5" spans="1:7" x14ac:dyDescent="0.2">
      <c r="A5" s="115"/>
      <c r="B5" s="115" t="s">
        <v>180</v>
      </c>
      <c r="C5" s="115">
        <v>2024363309</v>
      </c>
      <c r="D5" s="115" t="s">
        <v>454</v>
      </c>
      <c r="E5" s="117" t="s">
        <v>42</v>
      </c>
      <c r="F5" s="142" t="s">
        <v>415</v>
      </c>
      <c r="G5" s="115">
        <v>19</v>
      </c>
    </row>
    <row r="6" spans="1:7" x14ac:dyDescent="0.2">
      <c r="A6" s="115"/>
      <c r="B6" s="115"/>
      <c r="C6" s="115"/>
      <c r="D6" s="115"/>
      <c r="E6" s="117" t="s">
        <v>30</v>
      </c>
      <c r="F6" s="142" t="s">
        <v>415</v>
      </c>
      <c r="G6" s="115"/>
    </row>
    <row r="7" spans="1:7" x14ac:dyDescent="0.2">
      <c r="A7" s="115"/>
      <c r="B7" s="115"/>
      <c r="C7" s="115"/>
      <c r="D7" s="115"/>
      <c r="E7" s="117" t="s">
        <v>360</v>
      </c>
      <c r="F7" s="142" t="s">
        <v>455</v>
      </c>
      <c r="G7" s="115"/>
    </row>
    <row r="8" spans="1:7" x14ac:dyDescent="0.2">
      <c r="A8" s="115"/>
      <c r="B8" s="115"/>
      <c r="C8" s="115"/>
      <c r="D8" s="115"/>
      <c r="E8" s="117" t="s">
        <v>400</v>
      </c>
      <c r="F8" s="142" t="s">
        <v>416</v>
      </c>
      <c r="G8" s="115"/>
    </row>
    <row r="9" spans="1:7" x14ac:dyDescent="0.2">
      <c r="A9" s="115"/>
      <c r="B9" s="115"/>
      <c r="C9" s="115"/>
      <c r="D9" s="115"/>
      <c r="E9" s="117" t="s">
        <v>456</v>
      </c>
      <c r="F9" s="142" t="s">
        <v>455</v>
      </c>
      <c r="G9" s="115"/>
    </row>
    <row r="10" spans="1:7" x14ac:dyDescent="0.2">
      <c r="A10" s="115"/>
      <c r="B10" s="115"/>
      <c r="C10" s="115"/>
      <c r="D10" s="115"/>
      <c r="E10" s="117" t="s">
        <v>30</v>
      </c>
      <c r="F10" s="142" t="s">
        <v>417</v>
      </c>
      <c r="G10" s="115"/>
    </row>
    <row r="11" spans="1:7" x14ac:dyDescent="0.2">
      <c r="A11" s="115"/>
      <c r="B11" s="115"/>
      <c r="C11" s="115"/>
      <c r="D11" s="115"/>
      <c r="E11" s="117" t="s">
        <v>33</v>
      </c>
      <c r="F11" s="142" t="s">
        <v>418</v>
      </c>
      <c r="G11" s="115"/>
    </row>
    <row r="12" spans="1:7" x14ac:dyDescent="0.2">
      <c r="A12" s="115"/>
      <c r="B12" s="115"/>
      <c r="C12" s="115"/>
      <c r="D12" s="115"/>
      <c r="E12" s="117" t="s">
        <v>40</v>
      </c>
      <c r="F12" s="142" t="s">
        <v>457</v>
      </c>
      <c r="G12" s="115"/>
    </row>
    <row r="13" spans="1:7" x14ac:dyDescent="0.2">
      <c r="A13" s="115"/>
      <c r="B13" s="115"/>
      <c r="C13" s="115"/>
      <c r="D13" s="115"/>
      <c r="E13" s="117" t="s">
        <v>360</v>
      </c>
      <c r="F13" s="142" t="s">
        <v>418</v>
      </c>
      <c r="G13" s="115"/>
    </row>
    <row r="14" spans="1:7" x14ac:dyDescent="0.2">
      <c r="A14" s="115"/>
      <c r="B14" s="117" t="s">
        <v>51</v>
      </c>
      <c r="C14" s="117">
        <v>2024363521</v>
      </c>
      <c r="D14" s="117" t="s">
        <v>458</v>
      </c>
      <c r="E14" s="117" t="s">
        <v>459</v>
      </c>
      <c r="F14" s="142" t="s">
        <v>419</v>
      </c>
      <c r="G14" s="117">
        <v>2</v>
      </c>
    </row>
    <row r="15" spans="1:7" ht="17.45" customHeight="1" x14ac:dyDescent="0.2">
      <c r="A15" s="115"/>
      <c r="B15" s="115" t="s">
        <v>47</v>
      </c>
      <c r="C15" s="115">
        <v>2022363733</v>
      </c>
      <c r="D15" s="115" t="s">
        <v>358</v>
      </c>
      <c r="E15" s="117" t="s">
        <v>460</v>
      </c>
      <c r="F15" s="142" t="s">
        <v>415</v>
      </c>
      <c r="G15" s="115">
        <v>6</v>
      </c>
    </row>
    <row r="16" spans="1:7" x14ac:dyDescent="0.2">
      <c r="A16" s="115"/>
      <c r="B16" s="115"/>
      <c r="C16" s="115"/>
      <c r="D16" s="115"/>
      <c r="E16" s="117" t="s">
        <v>48</v>
      </c>
      <c r="F16" s="142" t="s">
        <v>417</v>
      </c>
      <c r="G16" s="115"/>
    </row>
    <row r="17" spans="1:7" x14ac:dyDescent="0.2">
      <c r="A17" s="115"/>
      <c r="B17" s="115"/>
      <c r="C17" s="117">
        <v>2022363732</v>
      </c>
      <c r="D17" s="117" t="s">
        <v>461</v>
      </c>
      <c r="E17" s="117" t="s">
        <v>48</v>
      </c>
      <c r="F17" s="142" t="s">
        <v>417</v>
      </c>
      <c r="G17" s="115"/>
    </row>
    <row r="18" spans="1:7" x14ac:dyDescent="0.2">
      <c r="A18" s="115"/>
      <c r="B18" s="115" t="s">
        <v>183</v>
      </c>
      <c r="C18" s="117">
        <v>2024363936</v>
      </c>
      <c r="D18" s="117" t="s">
        <v>462</v>
      </c>
      <c r="E18" s="117" t="s">
        <v>33</v>
      </c>
      <c r="F18" s="142" t="s">
        <v>419</v>
      </c>
      <c r="G18" s="115">
        <v>5</v>
      </c>
    </row>
    <row r="19" spans="1:7" x14ac:dyDescent="0.2">
      <c r="A19" s="115"/>
      <c r="B19" s="115"/>
      <c r="C19" s="117">
        <v>2024363923</v>
      </c>
      <c r="D19" s="117" t="s">
        <v>463</v>
      </c>
      <c r="E19" s="117" t="s">
        <v>33</v>
      </c>
      <c r="F19" s="142" t="s">
        <v>410</v>
      </c>
      <c r="G19" s="115"/>
    </row>
    <row r="20" spans="1:7" x14ac:dyDescent="0.2">
      <c r="A20" s="115"/>
      <c r="B20" s="117" t="s">
        <v>45</v>
      </c>
      <c r="C20" s="117">
        <v>2024364119</v>
      </c>
      <c r="D20" s="117" t="s">
        <v>464</v>
      </c>
      <c r="E20" s="117" t="s">
        <v>465</v>
      </c>
      <c r="F20" s="142" t="s">
        <v>417</v>
      </c>
      <c r="G20" s="117">
        <v>2</v>
      </c>
    </row>
    <row r="21" spans="1:7" x14ac:dyDescent="0.2">
      <c r="A21" s="115"/>
      <c r="B21" s="117" t="s">
        <v>43</v>
      </c>
      <c r="C21" s="117">
        <v>2024364217</v>
      </c>
      <c r="D21" s="117" t="s">
        <v>466</v>
      </c>
      <c r="E21" s="117" t="s">
        <v>467</v>
      </c>
      <c r="F21" s="142" t="s">
        <v>410</v>
      </c>
      <c r="G21" s="117">
        <v>3</v>
      </c>
    </row>
    <row r="22" spans="1:7" x14ac:dyDescent="0.2">
      <c r="A22" s="115"/>
      <c r="B22" s="115" t="s">
        <v>174</v>
      </c>
      <c r="C22" s="115">
        <v>2023363737</v>
      </c>
      <c r="D22" s="115" t="s">
        <v>468</v>
      </c>
      <c r="E22" s="117" t="s">
        <v>469</v>
      </c>
      <c r="F22" s="142" t="s">
        <v>418</v>
      </c>
      <c r="G22" s="115">
        <v>21</v>
      </c>
    </row>
    <row r="23" spans="1:7" x14ac:dyDescent="0.2">
      <c r="A23" s="115"/>
      <c r="B23" s="115"/>
      <c r="C23" s="115"/>
      <c r="D23" s="115"/>
      <c r="E23" s="117" t="s">
        <v>470</v>
      </c>
      <c r="F23" s="142" t="s">
        <v>471</v>
      </c>
      <c r="G23" s="115"/>
    </row>
    <row r="24" spans="1:7" x14ac:dyDescent="0.2">
      <c r="A24" s="115"/>
      <c r="B24" s="115"/>
      <c r="C24" s="115"/>
      <c r="D24" s="115"/>
      <c r="E24" s="117" t="s">
        <v>55</v>
      </c>
      <c r="F24" s="142" t="s">
        <v>419</v>
      </c>
      <c r="G24" s="115"/>
    </row>
    <row r="25" spans="1:7" x14ac:dyDescent="0.2">
      <c r="A25" s="115"/>
      <c r="B25" s="115"/>
      <c r="C25" s="115"/>
      <c r="D25" s="115"/>
      <c r="E25" s="117" t="s">
        <v>472</v>
      </c>
      <c r="F25" s="142" t="s">
        <v>419</v>
      </c>
      <c r="G25" s="115"/>
    </row>
    <row r="26" spans="1:7" ht="17.45" customHeight="1" x14ac:dyDescent="0.2">
      <c r="A26" s="115"/>
      <c r="B26" s="115"/>
      <c r="C26" s="115"/>
      <c r="D26" s="115"/>
      <c r="E26" s="117" t="s">
        <v>473</v>
      </c>
      <c r="F26" s="142" t="s">
        <v>445</v>
      </c>
      <c r="G26" s="115"/>
    </row>
    <row r="27" spans="1:7" x14ac:dyDescent="0.2">
      <c r="A27" s="115"/>
      <c r="B27" s="115"/>
      <c r="C27" s="115"/>
      <c r="D27" s="115"/>
      <c r="E27" s="117" t="s">
        <v>63</v>
      </c>
      <c r="F27" s="142" t="s">
        <v>416</v>
      </c>
      <c r="G27" s="115"/>
    </row>
    <row r="28" spans="1:7" x14ac:dyDescent="0.2">
      <c r="A28" s="115"/>
      <c r="B28" s="115"/>
      <c r="C28" s="115"/>
      <c r="D28" s="115"/>
      <c r="E28" s="117" t="s">
        <v>472</v>
      </c>
      <c r="F28" s="142" t="s">
        <v>455</v>
      </c>
      <c r="G28" s="115"/>
    </row>
    <row r="29" spans="1:7" x14ac:dyDescent="0.2">
      <c r="A29" s="115"/>
      <c r="B29" s="115"/>
      <c r="C29" s="115"/>
      <c r="D29" s="115"/>
      <c r="E29" s="117" t="s">
        <v>474</v>
      </c>
      <c r="F29" s="142" t="s">
        <v>412</v>
      </c>
      <c r="G29" s="115"/>
    </row>
    <row r="30" spans="1:7" x14ac:dyDescent="0.2">
      <c r="A30" s="115"/>
      <c r="B30" s="115" t="s">
        <v>163</v>
      </c>
      <c r="C30" s="115">
        <v>2022363231</v>
      </c>
      <c r="D30" s="115" t="s">
        <v>475</v>
      </c>
      <c r="E30" s="117" t="s">
        <v>476</v>
      </c>
      <c r="F30" s="142" t="s">
        <v>417</v>
      </c>
      <c r="G30" s="115">
        <v>4</v>
      </c>
    </row>
    <row r="31" spans="1:7" ht="17.45" customHeight="1" x14ac:dyDescent="0.2">
      <c r="A31" s="115"/>
      <c r="B31" s="115"/>
      <c r="C31" s="115"/>
      <c r="D31" s="115"/>
      <c r="E31" s="117" t="s">
        <v>477</v>
      </c>
      <c r="F31" s="117" t="s">
        <v>418</v>
      </c>
      <c r="G31" s="115"/>
    </row>
    <row r="32" spans="1:7" x14ac:dyDescent="0.2">
      <c r="A32" s="115" t="s">
        <v>2</v>
      </c>
      <c r="B32" s="143" t="s">
        <v>79</v>
      </c>
      <c r="C32" s="117">
        <v>2023283642</v>
      </c>
      <c r="D32" s="117" t="s">
        <v>478</v>
      </c>
      <c r="E32" s="144" t="s">
        <v>80</v>
      </c>
      <c r="F32" s="144" t="s">
        <v>415</v>
      </c>
      <c r="G32" s="144">
        <v>2</v>
      </c>
    </row>
    <row r="33" spans="1:7" x14ac:dyDescent="0.2">
      <c r="A33" s="115"/>
      <c r="B33" s="143"/>
      <c r="C33" s="145">
        <v>2023283624</v>
      </c>
      <c r="D33" s="145" t="s">
        <v>479</v>
      </c>
      <c r="E33" s="145" t="s">
        <v>480</v>
      </c>
      <c r="F33" s="117" t="s">
        <v>416</v>
      </c>
      <c r="G33" s="117">
        <v>3</v>
      </c>
    </row>
    <row r="34" spans="1:7" x14ac:dyDescent="0.2">
      <c r="A34" s="115"/>
      <c r="B34" s="146" t="s">
        <v>82</v>
      </c>
      <c r="C34" s="146">
        <v>2024273102</v>
      </c>
      <c r="D34" s="146" t="s">
        <v>481</v>
      </c>
      <c r="E34" s="146" t="s">
        <v>369</v>
      </c>
      <c r="F34" s="144" t="s">
        <v>455</v>
      </c>
      <c r="G34" s="144">
        <v>2</v>
      </c>
    </row>
    <row r="35" spans="1:7" x14ac:dyDescent="0.2">
      <c r="A35" s="115"/>
      <c r="B35" s="145" t="s">
        <v>201</v>
      </c>
      <c r="C35" s="145">
        <v>2024273208</v>
      </c>
      <c r="D35" s="145" t="s">
        <v>482</v>
      </c>
      <c r="E35" s="145" t="s">
        <v>83</v>
      </c>
      <c r="F35" s="147" t="s">
        <v>483</v>
      </c>
      <c r="G35" s="147">
        <v>3</v>
      </c>
    </row>
    <row r="36" spans="1:7" x14ac:dyDescent="0.2">
      <c r="A36" s="115"/>
      <c r="B36" s="143" t="s">
        <v>202</v>
      </c>
      <c r="C36" s="146">
        <v>2024283130</v>
      </c>
      <c r="D36" s="146" t="s">
        <v>484</v>
      </c>
      <c r="E36" s="146" t="s">
        <v>485</v>
      </c>
      <c r="F36" s="144" t="s">
        <v>419</v>
      </c>
      <c r="G36" s="147">
        <v>2</v>
      </c>
    </row>
    <row r="37" spans="1:7" x14ac:dyDescent="0.2">
      <c r="A37" s="115"/>
      <c r="B37" s="143"/>
      <c r="C37" s="145">
        <v>2024283130</v>
      </c>
      <c r="D37" s="145" t="s">
        <v>484</v>
      </c>
      <c r="E37" s="146" t="s">
        <v>486</v>
      </c>
      <c r="F37" s="144" t="s">
        <v>410</v>
      </c>
      <c r="G37" s="147">
        <v>3</v>
      </c>
    </row>
    <row r="38" spans="1:7" x14ac:dyDescent="0.2">
      <c r="A38" s="115"/>
      <c r="B38" s="148" t="s">
        <v>204</v>
      </c>
      <c r="C38" s="117">
        <v>2024283402</v>
      </c>
      <c r="D38" s="117" t="s">
        <v>487</v>
      </c>
      <c r="E38" s="117" t="s">
        <v>46</v>
      </c>
      <c r="F38" s="147" t="s">
        <v>410</v>
      </c>
      <c r="G38" s="147">
        <v>3</v>
      </c>
    </row>
    <row r="39" spans="1:7" x14ac:dyDescent="0.2">
      <c r="A39" s="115"/>
      <c r="B39" s="148"/>
      <c r="C39" s="117">
        <v>2024283420</v>
      </c>
      <c r="D39" s="117" t="s">
        <v>488</v>
      </c>
      <c r="E39" s="117" t="s">
        <v>46</v>
      </c>
      <c r="F39" s="147" t="s">
        <v>410</v>
      </c>
      <c r="G39" s="147">
        <v>3</v>
      </c>
    </row>
    <row r="40" spans="1:7" x14ac:dyDescent="0.2">
      <c r="A40" s="115"/>
      <c r="B40" s="148" t="s">
        <v>193</v>
      </c>
      <c r="C40" s="147">
        <v>2023273103</v>
      </c>
      <c r="D40" s="147" t="s">
        <v>489</v>
      </c>
      <c r="E40" s="147" t="s">
        <v>63</v>
      </c>
      <c r="F40" s="147" t="s">
        <v>457</v>
      </c>
      <c r="G40" s="147">
        <v>3</v>
      </c>
    </row>
    <row r="41" spans="1:7" ht="17.45" customHeight="1" x14ac:dyDescent="0.2">
      <c r="A41" s="115"/>
      <c r="B41" s="148"/>
      <c r="C41" s="147">
        <v>2023283306</v>
      </c>
      <c r="D41" s="147" t="s">
        <v>490</v>
      </c>
      <c r="E41" s="147" t="s">
        <v>491</v>
      </c>
      <c r="F41" s="147" t="s">
        <v>419</v>
      </c>
      <c r="G41" s="147">
        <v>2</v>
      </c>
    </row>
    <row r="42" spans="1:7" x14ac:dyDescent="0.2">
      <c r="A42" s="115"/>
      <c r="B42" s="148" t="s">
        <v>72</v>
      </c>
      <c r="C42" s="147">
        <v>2023283428</v>
      </c>
      <c r="D42" s="147" t="s">
        <v>492</v>
      </c>
      <c r="E42" s="147" t="s">
        <v>491</v>
      </c>
      <c r="F42" s="147" t="s">
        <v>419</v>
      </c>
      <c r="G42" s="147">
        <v>2</v>
      </c>
    </row>
    <row r="43" spans="1:7" ht="17.45" customHeight="1" x14ac:dyDescent="0.2">
      <c r="A43" s="115"/>
      <c r="B43" s="148"/>
      <c r="C43" s="147">
        <v>2023283445</v>
      </c>
      <c r="D43" s="147" t="s">
        <v>493</v>
      </c>
      <c r="E43" s="147" t="s">
        <v>494</v>
      </c>
      <c r="F43" s="147" t="s">
        <v>455</v>
      </c>
      <c r="G43" s="147">
        <v>2</v>
      </c>
    </row>
    <row r="44" spans="1:7" x14ac:dyDescent="0.2">
      <c r="A44" s="115"/>
      <c r="B44" s="148" t="s">
        <v>74</v>
      </c>
      <c r="C44" s="147">
        <v>2023283520</v>
      </c>
      <c r="D44" s="147" t="s">
        <v>495</v>
      </c>
      <c r="E44" s="147" t="s">
        <v>73</v>
      </c>
      <c r="F44" s="147" t="s">
        <v>415</v>
      </c>
      <c r="G44" s="147">
        <v>2</v>
      </c>
    </row>
    <row r="45" spans="1:7" x14ac:dyDescent="0.2">
      <c r="A45" s="115"/>
      <c r="B45" s="148"/>
      <c r="C45" s="145">
        <v>2023283520</v>
      </c>
      <c r="D45" s="145" t="s">
        <v>495</v>
      </c>
      <c r="E45" s="147" t="s">
        <v>367</v>
      </c>
      <c r="F45" s="147" t="s">
        <v>445</v>
      </c>
      <c r="G45" s="147">
        <v>3</v>
      </c>
    </row>
    <row r="46" spans="1:7" x14ac:dyDescent="0.2">
      <c r="A46" s="115"/>
      <c r="B46" s="148"/>
      <c r="C46" s="145">
        <v>2023283520</v>
      </c>
      <c r="D46" s="145" t="s">
        <v>495</v>
      </c>
      <c r="E46" s="147" t="s">
        <v>64</v>
      </c>
      <c r="F46" s="147" t="s">
        <v>415</v>
      </c>
      <c r="G46" s="147">
        <v>2</v>
      </c>
    </row>
    <row r="47" spans="1:7" ht="17.45" customHeight="1" x14ac:dyDescent="0.2">
      <c r="A47" s="115"/>
      <c r="B47" s="148"/>
      <c r="C47" s="145">
        <v>2023283520</v>
      </c>
      <c r="D47" s="145" t="s">
        <v>495</v>
      </c>
      <c r="E47" s="147" t="s">
        <v>491</v>
      </c>
      <c r="F47" s="147" t="s">
        <v>455</v>
      </c>
      <c r="G47" s="147">
        <v>2</v>
      </c>
    </row>
    <row r="48" spans="1:7" x14ac:dyDescent="0.2">
      <c r="A48" s="115"/>
      <c r="B48" s="148"/>
      <c r="C48" s="145">
        <v>2023283520</v>
      </c>
      <c r="D48" s="145" t="s">
        <v>495</v>
      </c>
      <c r="E48" s="147" t="s">
        <v>494</v>
      </c>
      <c r="F48" s="147" t="s">
        <v>417</v>
      </c>
      <c r="G48" s="147">
        <v>2</v>
      </c>
    </row>
    <row r="49" spans="1:7" x14ac:dyDescent="0.2">
      <c r="A49" s="115"/>
      <c r="B49" s="148"/>
      <c r="C49" s="145">
        <v>2023283520</v>
      </c>
      <c r="D49" s="145" t="s">
        <v>495</v>
      </c>
      <c r="E49" s="147" t="s">
        <v>64</v>
      </c>
      <c r="F49" s="147" t="s">
        <v>418</v>
      </c>
      <c r="G49" s="147">
        <v>2</v>
      </c>
    </row>
    <row r="50" spans="1:7" x14ac:dyDescent="0.2">
      <c r="A50" s="115"/>
      <c r="B50" s="148"/>
      <c r="C50" s="145">
        <v>2023283520</v>
      </c>
      <c r="D50" s="145" t="s">
        <v>495</v>
      </c>
      <c r="E50" s="147" t="s">
        <v>63</v>
      </c>
      <c r="F50" s="147" t="s">
        <v>410</v>
      </c>
      <c r="G50" s="147">
        <v>3</v>
      </c>
    </row>
    <row r="51" spans="1:7" x14ac:dyDescent="0.2">
      <c r="A51" s="115"/>
      <c r="B51" s="148"/>
      <c r="C51" s="145">
        <v>2023283513</v>
      </c>
      <c r="D51" s="145" t="s">
        <v>496</v>
      </c>
      <c r="E51" s="147" t="s">
        <v>63</v>
      </c>
      <c r="F51" s="147" t="s">
        <v>410</v>
      </c>
      <c r="G51" s="147">
        <v>3</v>
      </c>
    </row>
    <row r="52" spans="1:7" x14ac:dyDescent="0.2">
      <c r="A52" s="115"/>
      <c r="B52" s="145" t="s">
        <v>192</v>
      </c>
      <c r="C52" s="149">
        <v>2023283232</v>
      </c>
      <c r="D52" s="145" t="s">
        <v>497</v>
      </c>
      <c r="E52" s="147" t="s">
        <v>89</v>
      </c>
      <c r="F52" s="147" t="s">
        <v>445</v>
      </c>
      <c r="G52" s="147">
        <v>3</v>
      </c>
    </row>
    <row r="53" spans="1:7" x14ac:dyDescent="0.2">
      <c r="A53" s="115"/>
      <c r="B53" s="148" t="s">
        <v>189</v>
      </c>
      <c r="C53" s="145">
        <v>2022273131</v>
      </c>
      <c r="D53" s="145" t="s">
        <v>498</v>
      </c>
      <c r="E53" s="145" t="s">
        <v>499</v>
      </c>
      <c r="F53" s="145" t="s">
        <v>455</v>
      </c>
      <c r="G53" s="145">
        <v>2</v>
      </c>
    </row>
    <row r="54" spans="1:7" x14ac:dyDescent="0.2">
      <c r="A54" s="115"/>
      <c r="B54" s="148"/>
      <c r="C54" s="145">
        <v>2022273131</v>
      </c>
      <c r="D54" s="145" t="s">
        <v>498</v>
      </c>
      <c r="E54" s="145" t="s">
        <v>500</v>
      </c>
      <c r="F54" s="145" t="s">
        <v>412</v>
      </c>
      <c r="G54" s="145">
        <v>3</v>
      </c>
    </row>
    <row r="55" spans="1:7" x14ac:dyDescent="0.2">
      <c r="A55" s="115"/>
      <c r="B55" s="148"/>
      <c r="C55" s="145">
        <v>2022273131</v>
      </c>
      <c r="D55" s="145" t="s">
        <v>498</v>
      </c>
      <c r="E55" s="145" t="s">
        <v>397</v>
      </c>
      <c r="F55" s="145" t="s">
        <v>457</v>
      </c>
      <c r="G55" s="145">
        <v>3</v>
      </c>
    </row>
    <row r="56" spans="1:7" ht="17.45" customHeight="1" x14ac:dyDescent="0.2">
      <c r="A56" s="115"/>
      <c r="B56" s="148"/>
      <c r="C56" s="145">
        <v>2022273131</v>
      </c>
      <c r="D56" s="145" t="s">
        <v>498</v>
      </c>
      <c r="E56" s="145" t="s">
        <v>402</v>
      </c>
      <c r="F56" s="145" t="s">
        <v>418</v>
      </c>
      <c r="G56" s="145">
        <v>2</v>
      </c>
    </row>
    <row r="57" spans="1:7" x14ac:dyDescent="0.2">
      <c r="A57" s="115"/>
      <c r="B57" s="148"/>
      <c r="C57" s="145">
        <v>2022273131</v>
      </c>
      <c r="D57" s="145" t="s">
        <v>498</v>
      </c>
      <c r="E57" s="145" t="s">
        <v>501</v>
      </c>
      <c r="F57" s="145" t="s">
        <v>419</v>
      </c>
      <c r="G57" s="145">
        <v>2</v>
      </c>
    </row>
    <row r="58" spans="1:7" x14ac:dyDescent="0.2">
      <c r="A58" s="115"/>
      <c r="B58" s="148"/>
      <c r="C58" s="145">
        <v>2022273128</v>
      </c>
      <c r="D58" s="145" t="s">
        <v>502</v>
      </c>
      <c r="E58" s="145" t="s">
        <v>500</v>
      </c>
      <c r="F58" s="145" t="s">
        <v>412</v>
      </c>
      <c r="G58" s="145">
        <v>3</v>
      </c>
    </row>
    <row r="59" spans="1:7" x14ac:dyDescent="0.2">
      <c r="A59" s="115"/>
      <c r="B59" s="148"/>
      <c r="C59" s="145">
        <v>2022273127</v>
      </c>
      <c r="D59" s="145" t="s">
        <v>503</v>
      </c>
      <c r="E59" s="145" t="s">
        <v>500</v>
      </c>
      <c r="F59" s="145" t="s">
        <v>412</v>
      </c>
      <c r="G59" s="145">
        <v>3</v>
      </c>
    </row>
    <row r="60" spans="1:7" ht="17.45" customHeight="1" x14ac:dyDescent="0.2">
      <c r="A60" s="115"/>
      <c r="B60" s="148" t="s">
        <v>31</v>
      </c>
      <c r="C60" s="146">
        <v>2022283118</v>
      </c>
      <c r="D60" s="146" t="s">
        <v>361</v>
      </c>
      <c r="E60" s="145" t="s">
        <v>504</v>
      </c>
      <c r="F60" s="145" t="s">
        <v>445</v>
      </c>
      <c r="G60" s="145">
        <v>3</v>
      </c>
    </row>
    <row r="61" spans="1:7" x14ac:dyDescent="0.2">
      <c r="A61" s="115"/>
      <c r="B61" s="148"/>
      <c r="C61" s="146">
        <v>2022283105</v>
      </c>
      <c r="D61" s="146" t="s">
        <v>505</v>
      </c>
      <c r="E61" s="145" t="s">
        <v>77</v>
      </c>
      <c r="F61" s="145" t="s">
        <v>419</v>
      </c>
      <c r="G61" s="145">
        <v>2</v>
      </c>
    </row>
    <row r="62" spans="1:7" x14ac:dyDescent="0.2">
      <c r="A62" s="115"/>
      <c r="B62" s="148"/>
      <c r="C62" s="146">
        <v>2022283121</v>
      </c>
      <c r="D62" s="146" t="s">
        <v>362</v>
      </c>
      <c r="E62" s="145" t="s">
        <v>77</v>
      </c>
      <c r="F62" s="145" t="s">
        <v>419</v>
      </c>
      <c r="G62" s="145">
        <v>2</v>
      </c>
    </row>
    <row r="63" spans="1:7" x14ac:dyDescent="0.2">
      <c r="A63" s="115"/>
      <c r="B63" s="148" t="s">
        <v>85</v>
      </c>
      <c r="C63" s="145">
        <v>2024284322</v>
      </c>
      <c r="D63" s="145" t="s">
        <v>506</v>
      </c>
      <c r="E63" s="117" t="s">
        <v>87</v>
      </c>
      <c r="F63" s="117" t="s">
        <v>410</v>
      </c>
      <c r="G63" s="117">
        <v>3</v>
      </c>
    </row>
    <row r="64" spans="1:7" ht="17.45" customHeight="1" x14ac:dyDescent="0.2">
      <c r="A64" s="115"/>
      <c r="B64" s="148"/>
      <c r="C64" s="145">
        <v>2024284322</v>
      </c>
      <c r="D64" s="145" t="s">
        <v>506</v>
      </c>
      <c r="E64" s="117" t="s">
        <v>86</v>
      </c>
      <c r="F64" s="117" t="s">
        <v>419</v>
      </c>
      <c r="G64" s="117">
        <v>2</v>
      </c>
    </row>
    <row r="65" spans="1:7" x14ac:dyDescent="0.2">
      <c r="A65" s="115"/>
      <c r="B65" s="148"/>
      <c r="C65" s="145">
        <v>2024284322</v>
      </c>
      <c r="D65" s="145" t="s">
        <v>506</v>
      </c>
      <c r="E65" s="117" t="s">
        <v>69</v>
      </c>
      <c r="F65" s="117" t="s">
        <v>419</v>
      </c>
      <c r="G65" s="117">
        <v>2</v>
      </c>
    </row>
    <row r="66" spans="1:7" x14ac:dyDescent="0.2">
      <c r="A66" s="115"/>
      <c r="B66" s="148"/>
      <c r="C66" s="145">
        <v>2024284322</v>
      </c>
      <c r="D66" s="145" t="s">
        <v>506</v>
      </c>
      <c r="E66" s="147" t="s">
        <v>88</v>
      </c>
      <c r="F66" s="147" t="s">
        <v>418</v>
      </c>
      <c r="G66" s="147">
        <v>2</v>
      </c>
    </row>
    <row r="67" spans="1:7" x14ac:dyDescent="0.2">
      <c r="A67" s="115"/>
      <c r="B67" s="148"/>
      <c r="C67" s="145">
        <v>2024284322</v>
      </c>
      <c r="D67" s="145" t="s">
        <v>506</v>
      </c>
      <c r="E67" s="147" t="s">
        <v>70</v>
      </c>
      <c r="F67" s="147" t="s">
        <v>418</v>
      </c>
      <c r="G67" s="147">
        <v>2</v>
      </c>
    </row>
    <row r="68" spans="1:7" x14ac:dyDescent="0.2">
      <c r="A68" s="115"/>
      <c r="B68" s="148"/>
      <c r="C68" s="145">
        <v>2024284322</v>
      </c>
      <c r="D68" s="145" t="s">
        <v>506</v>
      </c>
      <c r="E68" s="147" t="s">
        <v>69</v>
      </c>
      <c r="F68" s="147" t="s">
        <v>417</v>
      </c>
      <c r="G68" s="147">
        <v>2</v>
      </c>
    </row>
    <row r="69" spans="1:7" x14ac:dyDescent="0.2">
      <c r="A69" s="115"/>
      <c r="B69" s="148"/>
      <c r="C69" s="145">
        <v>2024284322</v>
      </c>
      <c r="D69" s="145" t="s">
        <v>506</v>
      </c>
      <c r="E69" s="147" t="s">
        <v>89</v>
      </c>
      <c r="F69" s="147" t="s">
        <v>412</v>
      </c>
      <c r="G69" s="147">
        <v>3</v>
      </c>
    </row>
    <row r="70" spans="1:7" x14ac:dyDescent="0.2">
      <c r="A70" s="115"/>
      <c r="B70" s="148"/>
      <c r="C70" s="145">
        <v>2024284322</v>
      </c>
      <c r="D70" s="145" t="s">
        <v>506</v>
      </c>
      <c r="E70" s="147" t="s">
        <v>507</v>
      </c>
      <c r="F70" s="147" t="s">
        <v>416</v>
      </c>
      <c r="G70" s="147">
        <v>3</v>
      </c>
    </row>
    <row r="71" spans="1:7" x14ac:dyDescent="0.2">
      <c r="A71" s="115"/>
      <c r="B71" s="148"/>
      <c r="C71" s="145">
        <v>2024284322</v>
      </c>
      <c r="D71" s="145" t="s">
        <v>506</v>
      </c>
      <c r="E71" s="147" t="s">
        <v>88</v>
      </c>
      <c r="F71" s="147" t="s">
        <v>455</v>
      </c>
      <c r="G71" s="147">
        <v>2</v>
      </c>
    </row>
    <row r="72" spans="1:7" x14ac:dyDescent="0.2">
      <c r="A72" s="115"/>
      <c r="B72" s="148"/>
      <c r="C72" s="145">
        <v>2024284324</v>
      </c>
      <c r="D72" s="145" t="s">
        <v>508</v>
      </c>
      <c r="E72" s="147" t="s">
        <v>86</v>
      </c>
      <c r="F72" s="147" t="s">
        <v>415</v>
      </c>
      <c r="G72" s="147">
        <v>2</v>
      </c>
    </row>
    <row r="73" spans="1:7" x14ac:dyDescent="0.2">
      <c r="A73" s="115"/>
      <c r="B73" s="148"/>
      <c r="C73" s="145">
        <v>2024284328</v>
      </c>
      <c r="D73" s="145" t="s">
        <v>509</v>
      </c>
      <c r="E73" s="147" t="s">
        <v>69</v>
      </c>
      <c r="F73" s="147" t="s">
        <v>417</v>
      </c>
      <c r="G73" s="147">
        <v>2</v>
      </c>
    </row>
    <row r="74" spans="1:7" x14ac:dyDescent="0.2">
      <c r="A74" s="115"/>
      <c r="B74" s="148"/>
      <c r="C74" s="117">
        <v>2024284328</v>
      </c>
      <c r="D74" s="117" t="s">
        <v>509</v>
      </c>
      <c r="E74" s="147" t="s">
        <v>88</v>
      </c>
      <c r="F74" s="147" t="s">
        <v>455</v>
      </c>
      <c r="G74" s="147">
        <v>2</v>
      </c>
    </row>
    <row r="75" spans="1:7" x14ac:dyDescent="0.2">
      <c r="A75" s="115"/>
      <c r="B75" s="148"/>
      <c r="C75" s="117">
        <v>2024284328</v>
      </c>
      <c r="D75" s="117" t="s">
        <v>509</v>
      </c>
      <c r="E75" s="147" t="s">
        <v>507</v>
      </c>
      <c r="F75" s="147" t="s">
        <v>416</v>
      </c>
      <c r="G75" s="147">
        <v>3</v>
      </c>
    </row>
    <row r="76" spans="1:7" x14ac:dyDescent="0.2">
      <c r="A76" s="115"/>
      <c r="B76" s="145" t="s">
        <v>58</v>
      </c>
      <c r="C76" s="145">
        <v>2022283407</v>
      </c>
      <c r="D76" s="145" t="s">
        <v>510</v>
      </c>
      <c r="E76" s="145" t="s">
        <v>57</v>
      </c>
      <c r="F76" s="150" t="s">
        <v>455</v>
      </c>
      <c r="G76" s="145">
        <v>2</v>
      </c>
    </row>
    <row r="77" spans="1:7" x14ac:dyDescent="0.2">
      <c r="A77" s="115"/>
      <c r="B77" s="148" t="s">
        <v>65</v>
      </c>
      <c r="C77" s="117">
        <v>2022273211</v>
      </c>
      <c r="D77" s="117" t="s">
        <v>66</v>
      </c>
      <c r="E77" s="146" t="s">
        <v>62</v>
      </c>
      <c r="F77" s="117" t="s">
        <v>419</v>
      </c>
      <c r="G77" s="117">
        <v>2</v>
      </c>
    </row>
    <row r="78" spans="1:7" x14ac:dyDescent="0.2">
      <c r="A78" s="115"/>
      <c r="B78" s="148"/>
      <c r="C78" s="117">
        <v>2022273211</v>
      </c>
      <c r="D78" s="117" t="s">
        <v>66</v>
      </c>
      <c r="E78" s="146" t="s">
        <v>61</v>
      </c>
      <c r="F78" s="117" t="s">
        <v>410</v>
      </c>
      <c r="G78" s="117">
        <v>3</v>
      </c>
    </row>
    <row r="79" spans="1:7" x14ac:dyDescent="0.2">
      <c r="A79" s="115"/>
      <c r="B79" s="148"/>
      <c r="C79" s="117">
        <v>2023273212</v>
      </c>
      <c r="D79" s="117" t="s">
        <v>511</v>
      </c>
      <c r="E79" s="146" t="s">
        <v>62</v>
      </c>
      <c r="F79" s="117" t="s">
        <v>419</v>
      </c>
      <c r="G79" s="117">
        <v>2</v>
      </c>
    </row>
    <row r="80" spans="1:7" x14ac:dyDescent="0.2">
      <c r="A80" s="115"/>
      <c r="B80" s="148"/>
      <c r="C80" s="117">
        <v>2023273212</v>
      </c>
      <c r="D80" s="117" t="s">
        <v>511</v>
      </c>
      <c r="E80" s="146" t="s">
        <v>61</v>
      </c>
      <c r="F80" s="117" t="s">
        <v>410</v>
      </c>
      <c r="G80" s="117">
        <v>3</v>
      </c>
    </row>
    <row r="81" spans="1:7" x14ac:dyDescent="0.2">
      <c r="A81" s="115"/>
      <c r="B81" s="148" t="s">
        <v>191</v>
      </c>
      <c r="C81" s="117">
        <v>2023283112</v>
      </c>
      <c r="D81" s="117" t="s">
        <v>512</v>
      </c>
      <c r="E81" s="147" t="s">
        <v>364</v>
      </c>
      <c r="F81" s="147" t="s">
        <v>415</v>
      </c>
      <c r="G81" s="147">
        <v>2</v>
      </c>
    </row>
    <row r="82" spans="1:7" x14ac:dyDescent="0.2">
      <c r="A82" s="115"/>
      <c r="B82" s="148"/>
      <c r="C82" s="117">
        <v>2023283136</v>
      </c>
      <c r="D82" s="117" t="s">
        <v>366</v>
      </c>
      <c r="E82" s="147" t="s">
        <v>70</v>
      </c>
      <c r="F82" s="147" t="s">
        <v>417</v>
      </c>
      <c r="G82" s="147">
        <v>2</v>
      </c>
    </row>
    <row r="83" spans="1:7" x14ac:dyDescent="0.2">
      <c r="A83" s="115"/>
      <c r="B83" s="148"/>
      <c r="C83" s="117">
        <v>2023283136</v>
      </c>
      <c r="D83" s="117" t="s">
        <v>366</v>
      </c>
      <c r="E83" s="147" t="s">
        <v>63</v>
      </c>
      <c r="F83" s="147" t="s">
        <v>412</v>
      </c>
      <c r="G83" s="147">
        <v>3</v>
      </c>
    </row>
    <row r="84" spans="1:7" x14ac:dyDescent="0.2">
      <c r="A84" s="115"/>
      <c r="B84" s="148" t="s">
        <v>68</v>
      </c>
      <c r="C84" s="117">
        <v>2024284423</v>
      </c>
      <c r="D84" s="117" t="s">
        <v>513</v>
      </c>
      <c r="E84" s="117" t="s">
        <v>514</v>
      </c>
      <c r="F84" s="117" t="s">
        <v>418</v>
      </c>
      <c r="G84" s="117">
        <v>2</v>
      </c>
    </row>
    <row r="85" spans="1:7" x14ac:dyDescent="0.2">
      <c r="A85" s="115"/>
      <c r="B85" s="148"/>
      <c r="C85" s="117">
        <v>2024284423</v>
      </c>
      <c r="D85" s="117" t="s">
        <v>513</v>
      </c>
      <c r="E85" s="117" t="s">
        <v>70</v>
      </c>
      <c r="F85" s="117" t="s">
        <v>418</v>
      </c>
      <c r="G85" s="117">
        <v>2</v>
      </c>
    </row>
    <row r="86" spans="1:7" x14ac:dyDescent="0.2">
      <c r="A86" s="115"/>
      <c r="B86" s="148"/>
      <c r="C86" s="117">
        <v>2022284412</v>
      </c>
      <c r="D86" s="117" t="s">
        <v>515</v>
      </c>
      <c r="E86" s="117" t="s">
        <v>514</v>
      </c>
      <c r="F86" s="117" t="s">
        <v>418</v>
      </c>
      <c r="G86" s="117">
        <v>2</v>
      </c>
    </row>
    <row r="87" spans="1:7" x14ac:dyDescent="0.2">
      <c r="A87" s="115"/>
      <c r="B87" s="148"/>
      <c r="C87" s="117">
        <v>2022284412</v>
      </c>
      <c r="D87" s="117" t="s">
        <v>515</v>
      </c>
      <c r="E87" s="117" t="s">
        <v>70</v>
      </c>
      <c r="F87" s="117" t="s">
        <v>418</v>
      </c>
      <c r="G87" s="147">
        <v>2</v>
      </c>
    </row>
    <row r="88" spans="1:7" x14ac:dyDescent="0.2">
      <c r="A88" s="115"/>
      <c r="B88" s="148"/>
      <c r="C88" s="117">
        <v>2024284423</v>
      </c>
      <c r="D88" s="117" t="s">
        <v>513</v>
      </c>
      <c r="E88" s="117" t="s">
        <v>69</v>
      </c>
      <c r="F88" s="117" t="s">
        <v>419</v>
      </c>
      <c r="G88" s="147">
        <v>2</v>
      </c>
    </row>
    <row r="89" spans="1:7" x14ac:dyDescent="0.2">
      <c r="A89" s="115"/>
      <c r="B89" s="148"/>
      <c r="C89" s="117">
        <v>2024284423</v>
      </c>
      <c r="D89" s="117" t="s">
        <v>513</v>
      </c>
      <c r="E89" s="117" t="s">
        <v>365</v>
      </c>
      <c r="F89" s="117" t="s">
        <v>419</v>
      </c>
      <c r="G89" s="147">
        <v>2</v>
      </c>
    </row>
    <row r="90" spans="1:7" x14ac:dyDescent="0.2">
      <c r="A90" s="115"/>
      <c r="B90" s="148"/>
      <c r="C90" s="117">
        <v>2024284406</v>
      </c>
      <c r="D90" s="117" t="s">
        <v>516</v>
      </c>
      <c r="E90" s="147" t="s">
        <v>69</v>
      </c>
      <c r="F90" s="117" t="s">
        <v>419</v>
      </c>
      <c r="G90" s="147">
        <v>2</v>
      </c>
    </row>
    <row r="91" spans="1:7" x14ac:dyDescent="0.2">
      <c r="A91" s="115"/>
      <c r="B91" s="148"/>
      <c r="C91" s="117">
        <v>2024284406</v>
      </c>
      <c r="D91" s="117" t="s">
        <v>516</v>
      </c>
      <c r="E91" s="147" t="s">
        <v>365</v>
      </c>
      <c r="F91" s="117" t="s">
        <v>419</v>
      </c>
      <c r="G91" s="147">
        <v>2</v>
      </c>
    </row>
    <row r="92" spans="1:7" x14ac:dyDescent="0.2">
      <c r="A92" s="115"/>
      <c r="B92" s="148"/>
      <c r="C92" s="117">
        <v>2024284406</v>
      </c>
      <c r="D92" s="117" t="s">
        <v>516</v>
      </c>
      <c r="E92" s="147" t="s">
        <v>517</v>
      </c>
      <c r="F92" s="117" t="s">
        <v>419</v>
      </c>
      <c r="G92" s="147">
        <v>2</v>
      </c>
    </row>
    <row r="93" spans="1:7" x14ac:dyDescent="0.2">
      <c r="A93" s="115"/>
      <c r="B93" s="148"/>
      <c r="C93" s="117">
        <v>2022284412</v>
      </c>
      <c r="D93" s="117" t="s">
        <v>515</v>
      </c>
      <c r="E93" s="147" t="s">
        <v>69</v>
      </c>
      <c r="F93" s="117" t="s">
        <v>419</v>
      </c>
      <c r="G93" s="147">
        <v>2</v>
      </c>
    </row>
    <row r="94" spans="1:7" x14ac:dyDescent="0.2">
      <c r="A94" s="115"/>
      <c r="B94" s="148"/>
      <c r="C94" s="117">
        <v>2022284412</v>
      </c>
      <c r="D94" s="117" t="s">
        <v>515</v>
      </c>
      <c r="E94" s="147" t="s">
        <v>365</v>
      </c>
      <c r="F94" s="117" t="s">
        <v>419</v>
      </c>
      <c r="G94" s="147">
        <v>2</v>
      </c>
    </row>
    <row r="95" spans="1:7" x14ac:dyDescent="0.2">
      <c r="A95" s="115"/>
      <c r="B95" s="148"/>
      <c r="C95" s="117">
        <v>2022284412</v>
      </c>
      <c r="D95" s="117" t="s">
        <v>515</v>
      </c>
      <c r="E95" s="147" t="s">
        <v>517</v>
      </c>
      <c r="F95" s="117" t="s">
        <v>419</v>
      </c>
      <c r="G95" s="147">
        <v>2</v>
      </c>
    </row>
    <row r="96" spans="1:7" x14ac:dyDescent="0.2">
      <c r="A96" s="115"/>
      <c r="B96" s="148"/>
      <c r="C96" s="117">
        <v>2022284404</v>
      </c>
      <c r="D96" s="117" t="s">
        <v>518</v>
      </c>
      <c r="E96" s="147" t="s">
        <v>70</v>
      </c>
      <c r="F96" s="147" t="s">
        <v>418</v>
      </c>
      <c r="G96" s="147">
        <v>2</v>
      </c>
    </row>
    <row r="97" spans="1:7" x14ac:dyDescent="0.2">
      <c r="A97" s="115"/>
      <c r="B97" s="145" t="s">
        <v>71</v>
      </c>
      <c r="C97" s="117">
        <v>2024284630</v>
      </c>
      <c r="D97" s="117" t="s">
        <v>519</v>
      </c>
      <c r="E97" s="147" t="s">
        <v>520</v>
      </c>
      <c r="F97" s="147" t="s">
        <v>419</v>
      </c>
      <c r="G97" s="147">
        <v>2</v>
      </c>
    </row>
    <row r="98" spans="1:7" x14ac:dyDescent="0.2">
      <c r="A98" s="115" t="s">
        <v>371</v>
      </c>
      <c r="B98" s="115" t="s">
        <v>98</v>
      </c>
      <c r="C98" s="117">
        <v>2024293237</v>
      </c>
      <c r="D98" s="117" t="s">
        <v>521</v>
      </c>
      <c r="E98" s="117" t="s">
        <v>33</v>
      </c>
      <c r="F98" s="117" t="s">
        <v>522</v>
      </c>
      <c r="G98" s="117">
        <v>3</v>
      </c>
    </row>
    <row r="99" spans="1:7" x14ac:dyDescent="0.2">
      <c r="A99" s="115"/>
      <c r="B99" s="115"/>
      <c r="C99" s="117">
        <v>2024293236</v>
      </c>
      <c r="D99" s="117" t="s">
        <v>523</v>
      </c>
      <c r="E99" s="117" t="s">
        <v>33</v>
      </c>
      <c r="F99" s="117" t="s">
        <v>522</v>
      </c>
      <c r="G99" s="117">
        <v>3</v>
      </c>
    </row>
    <row r="100" spans="1:7" x14ac:dyDescent="0.2">
      <c r="A100" s="115"/>
      <c r="B100" s="115"/>
      <c r="C100" s="117">
        <v>2024293242</v>
      </c>
      <c r="D100" s="117" t="s">
        <v>524</v>
      </c>
      <c r="E100" s="117" t="s">
        <v>33</v>
      </c>
      <c r="F100" s="117" t="s">
        <v>522</v>
      </c>
      <c r="G100" s="117">
        <v>3</v>
      </c>
    </row>
    <row r="101" spans="1:7" x14ac:dyDescent="0.2">
      <c r="A101" s="115"/>
      <c r="B101" s="115" t="s">
        <v>213</v>
      </c>
      <c r="C101" s="115">
        <v>2024303327</v>
      </c>
      <c r="D101" s="115" t="s">
        <v>525</v>
      </c>
      <c r="E101" s="117" t="s">
        <v>526</v>
      </c>
      <c r="F101" s="117" t="s">
        <v>527</v>
      </c>
      <c r="G101" s="115">
        <v>6</v>
      </c>
    </row>
    <row r="102" spans="1:7" x14ac:dyDescent="0.2">
      <c r="A102" s="115"/>
      <c r="B102" s="115"/>
      <c r="C102" s="115"/>
      <c r="D102" s="115"/>
      <c r="E102" s="117" t="s">
        <v>528</v>
      </c>
      <c r="F102" s="117" t="s">
        <v>527</v>
      </c>
      <c r="G102" s="115"/>
    </row>
    <row r="103" spans="1:7" x14ac:dyDescent="0.2">
      <c r="A103" s="115"/>
      <c r="B103" s="115" t="s">
        <v>97</v>
      </c>
      <c r="C103" s="117">
        <v>2024293127</v>
      </c>
      <c r="D103" s="117" t="s">
        <v>529</v>
      </c>
      <c r="E103" s="117" t="s">
        <v>30</v>
      </c>
      <c r="F103" s="117" t="s">
        <v>530</v>
      </c>
      <c r="G103" s="117">
        <v>2</v>
      </c>
    </row>
    <row r="104" spans="1:7" x14ac:dyDescent="0.2">
      <c r="A104" s="115"/>
      <c r="B104" s="115"/>
      <c r="C104" s="117">
        <v>2024293112</v>
      </c>
      <c r="D104" s="117" t="s">
        <v>531</v>
      </c>
      <c r="E104" s="117" t="s">
        <v>33</v>
      </c>
      <c r="F104" s="117" t="s">
        <v>532</v>
      </c>
      <c r="G104" s="117">
        <v>3</v>
      </c>
    </row>
    <row r="105" spans="1:7" x14ac:dyDescent="0.2">
      <c r="A105" s="115"/>
      <c r="B105" s="115" t="s">
        <v>210</v>
      </c>
      <c r="C105" s="115">
        <v>2024293324</v>
      </c>
      <c r="D105" s="115" t="s">
        <v>533</v>
      </c>
      <c r="E105" s="117" t="s">
        <v>30</v>
      </c>
      <c r="F105" s="117" t="s">
        <v>534</v>
      </c>
      <c r="G105" s="115">
        <v>4</v>
      </c>
    </row>
    <row r="106" spans="1:7" x14ac:dyDescent="0.2">
      <c r="A106" s="115"/>
      <c r="B106" s="115"/>
      <c r="C106" s="115"/>
      <c r="D106" s="115"/>
      <c r="E106" s="117" t="s">
        <v>429</v>
      </c>
      <c r="F106" s="117" t="s">
        <v>534</v>
      </c>
      <c r="G106" s="115"/>
    </row>
    <row r="107" spans="1:7" x14ac:dyDescent="0.2">
      <c r="A107" s="115"/>
      <c r="B107" s="115"/>
      <c r="C107" s="115">
        <v>2024293311</v>
      </c>
      <c r="D107" s="115" t="s">
        <v>535</v>
      </c>
      <c r="E107" s="117" t="s">
        <v>30</v>
      </c>
      <c r="F107" s="117" t="s">
        <v>534</v>
      </c>
      <c r="G107" s="115">
        <v>4</v>
      </c>
    </row>
    <row r="108" spans="1:7" x14ac:dyDescent="0.2">
      <c r="A108" s="115"/>
      <c r="B108" s="115"/>
      <c r="C108" s="115"/>
      <c r="D108" s="115"/>
      <c r="E108" s="117" t="s">
        <v>429</v>
      </c>
      <c r="F108" s="117" t="s">
        <v>534</v>
      </c>
      <c r="G108" s="115"/>
    </row>
    <row r="109" spans="1:7" x14ac:dyDescent="0.2">
      <c r="A109" s="115"/>
      <c r="B109" s="115" t="s">
        <v>211</v>
      </c>
      <c r="C109" s="115">
        <v>2024303116</v>
      </c>
      <c r="D109" s="115" t="s">
        <v>536</v>
      </c>
      <c r="E109" s="117" t="s">
        <v>526</v>
      </c>
      <c r="F109" s="117" t="s">
        <v>537</v>
      </c>
      <c r="G109" s="115">
        <v>13</v>
      </c>
    </row>
    <row r="110" spans="1:7" x14ac:dyDescent="0.2">
      <c r="A110" s="115"/>
      <c r="B110" s="115"/>
      <c r="C110" s="115"/>
      <c r="D110" s="115"/>
      <c r="E110" s="117" t="s">
        <v>373</v>
      </c>
      <c r="F110" s="117" t="s">
        <v>538</v>
      </c>
      <c r="G110" s="115"/>
    </row>
    <row r="111" spans="1:7" x14ac:dyDescent="0.2">
      <c r="A111" s="115"/>
      <c r="B111" s="115"/>
      <c r="C111" s="115"/>
      <c r="D111" s="115"/>
      <c r="E111" s="117" t="s">
        <v>539</v>
      </c>
      <c r="F111" s="117" t="s">
        <v>540</v>
      </c>
      <c r="G111" s="115"/>
    </row>
    <row r="112" spans="1:7" x14ac:dyDescent="0.2">
      <c r="A112" s="115"/>
      <c r="B112" s="115"/>
      <c r="C112" s="115"/>
      <c r="D112" s="115"/>
      <c r="E112" s="117" t="s">
        <v>528</v>
      </c>
      <c r="F112" s="117" t="s">
        <v>527</v>
      </c>
      <c r="G112" s="115"/>
    </row>
    <row r="113" spans="1:7" x14ac:dyDescent="0.2">
      <c r="A113" s="115"/>
      <c r="B113" s="115"/>
      <c r="C113" s="115"/>
      <c r="D113" s="115"/>
      <c r="E113" s="117" t="s">
        <v>33</v>
      </c>
      <c r="F113" s="117" t="s">
        <v>541</v>
      </c>
      <c r="G113" s="115"/>
    </row>
    <row r="114" spans="1:7" x14ac:dyDescent="0.2">
      <c r="A114" s="115"/>
      <c r="B114" s="115" t="s">
        <v>100</v>
      </c>
      <c r="C114" s="115">
        <v>2022303211</v>
      </c>
      <c r="D114" s="115" t="s">
        <v>542</v>
      </c>
      <c r="E114" s="117" t="s">
        <v>543</v>
      </c>
      <c r="F114" s="117" t="s">
        <v>527</v>
      </c>
      <c r="G114" s="115">
        <v>4</v>
      </c>
    </row>
    <row r="115" spans="1:7" x14ac:dyDescent="0.2">
      <c r="A115" s="115"/>
      <c r="B115" s="115"/>
      <c r="C115" s="115"/>
      <c r="D115" s="115"/>
      <c r="E115" s="117" t="s">
        <v>372</v>
      </c>
      <c r="F115" s="117" t="s">
        <v>527</v>
      </c>
      <c r="G115" s="115"/>
    </row>
    <row r="116" spans="1:7" x14ac:dyDescent="0.2">
      <c r="A116" s="115"/>
      <c r="B116" s="115"/>
      <c r="C116" s="117">
        <v>22303230</v>
      </c>
      <c r="D116" s="117" t="s">
        <v>544</v>
      </c>
      <c r="E116" s="117" t="s">
        <v>545</v>
      </c>
      <c r="F116" s="117" t="s">
        <v>527</v>
      </c>
      <c r="G116" s="117">
        <v>2</v>
      </c>
    </row>
    <row r="117" spans="1:7" x14ac:dyDescent="0.2">
      <c r="A117" s="151" t="s">
        <v>4</v>
      </c>
      <c r="B117" s="115" t="s">
        <v>101</v>
      </c>
      <c r="C117" s="152">
        <v>2024213322</v>
      </c>
      <c r="D117" s="115" t="s">
        <v>374</v>
      </c>
      <c r="E117" s="117" t="s">
        <v>546</v>
      </c>
      <c r="F117" s="117" t="s">
        <v>419</v>
      </c>
      <c r="G117" s="115">
        <v>4</v>
      </c>
    </row>
    <row r="118" spans="1:7" x14ac:dyDescent="0.2">
      <c r="A118" s="151"/>
      <c r="B118" s="115"/>
      <c r="C118" s="115"/>
      <c r="D118" s="115"/>
      <c r="E118" s="117" t="s">
        <v>33</v>
      </c>
      <c r="F118" s="117" t="s">
        <v>419</v>
      </c>
      <c r="G118" s="115"/>
    </row>
    <row r="119" spans="1:7" x14ac:dyDescent="0.2">
      <c r="A119" s="151"/>
      <c r="B119" s="115" t="s">
        <v>101</v>
      </c>
      <c r="C119" s="152">
        <v>2024213323</v>
      </c>
      <c r="D119" s="115" t="s">
        <v>547</v>
      </c>
      <c r="E119" s="117" t="s">
        <v>546</v>
      </c>
      <c r="F119" s="117" t="s">
        <v>419</v>
      </c>
      <c r="G119" s="115">
        <v>4</v>
      </c>
    </row>
    <row r="120" spans="1:7" x14ac:dyDescent="0.2">
      <c r="A120" s="151"/>
      <c r="B120" s="115"/>
      <c r="C120" s="115"/>
      <c r="D120" s="115"/>
      <c r="E120" s="117" t="s">
        <v>33</v>
      </c>
      <c r="F120" s="117" t="s">
        <v>419</v>
      </c>
      <c r="G120" s="115"/>
    </row>
    <row r="121" spans="1:7" x14ac:dyDescent="0.2">
      <c r="A121" s="151"/>
      <c r="B121" s="115" t="s">
        <v>101</v>
      </c>
      <c r="C121" s="152">
        <v>2024213318</v>
      </c>
      <c r="D121" s="115" t="s">
        <v>548</v>
      </c>
      <c r="E121" s="117" t="s">
        <v>546</v>
      </c>
      <c r="F121" s="117" t="s">
        <v>419</v>
      </c>
      <c r="G121" s="115">
        <v>4</v>
      </c>
    </row>
    <row r="122" spans="1:7" x14ac:dyDescent="0.2">
      <c r="A122" s="151"/>
      <c r="B122" s="115"/>
      <c r="C122" s="115"/>
      <c r="D122" s="115"/>
      <c r="E122" s="117" t="s">
        <v>33</v>
      </c>
      <c r="F122" s="117" t="s">
        <v>419</v>
      </c>
      <c r="G122" s="115"/>
    </row>
    <row r="123" spans="1:7" x14ac:dyDescent="0.2">
      <c r="A123" s="151"/>
      <c r="B123" s="115" t="s">
        <v>101</v>
      </c>
      <c r="C123" s="152">
        <v>2024213315</v>
      </c>
      <c r="D123" s="115" t="s">
        <v>549</v>
      </c>
      <c r="E123" s="117" t="s">
        <v>546</v>
      </c>
      <c r="F123" s="117" t="s">
        <v>419</v>
      </c>
      <c r="G123" s="115">
        <v>4</v>
      </c>
    </row>
    <row r="124" spans="1:7" x14ac:dyDescent="0.2">
      <c r="A124" s="151"/>
      <c r="B124" s="115"/>
      <c r="C124" s="115"/>
      <c r="D124" s="115"/>
      <c r="E124" s="117" t="s">
        <v>33</v>
      </c>
      <c r="F124" s="117" t="s">
        <v>419</v>
      </c>
      <c r="G124" s="115"/>
    </row>
    <row r="125" spans="1:7" x14ac:dyDescent="0.2">
      <c r="A125" s="151"/>
      <c r="B125" s="115" t="s">
        <v>102</v>
      </c>
      <c r="C125" s="152">
        <v>2024213116</v>
      </c>
      <c r="D125" s="115" t="s">
        <v>550</v>
      </c>
      <c r="E125" s="117" t="s">
        <v>30</v>
      </c>
      <c r="F125" s="117" t="s">
        <v>419</v>
      </c>
      <c r="G125" s="115">
        <v>4</v>
      </c>
    </row>
    <row r="126" spans="1:7" x14ac:dyDescent="0.2">
      <c r="A126" s="151"/>
      <c r="B126" s="115"/>
      <c r="C126" s="115"/>
      <c r="D126" s="115"/>
      <c r="E126" s="117" t="s">
        <v>546</v>
      </c>
      <c r="F126" s="117" t="s">
        <v>419</v>
      </c>
      <c r="G126" s="115"/>
    </row>
    <row r="127" spans="1:7" x14ac:dyDescent="0.2">
      <c r="A127" s="131" t="s">
        <v>5</v>
      </c>
      <c r="B127" s="117" t="s">
        <v>273</v>
      </c>
      <c r="C127" s="117">
        <v>2022243304</v>
      </c>
      <c r="D127" s="117" t="s">
        <v>551</v>
      </c>
      <c r="E127" s="117" t="s">
        <v>113</v>
      </c>
      <c r="F127" s="117" t="s">
        <v>417</v>
      </c>
      <c r="G127" s="115">
        <v>4</v>
      </c>
    </row>
    <row r="128" spans="1:7" x14ac:dyDescent="0.2">
      <c r="A128" s="131"/>
      <c r="B128" s="117" t="s">
        <v>273</v>
      </c>
      <c r="C128" s="117">
        <v>2022243304</v>
      </c>
      <c r="D128" s="117" t="s">
        <v>551</v>
      </c>
      <c r="E128" s="117" t="s">
        <v>552</v>
      </c>
      <c r="F128" s="117" t="s">
        <v>419</v>
      </c>
      <c r="G128" s="115"/>
    </row>
    <row r="129" spans="1:7" x14ac:dyDescent="0.2">
      <c r="A129" s="131"/>
      <c r="B129" s="117" t="s">
        <v>273</v>
      </c>
      <c r="C129" s="117">
        <v>2022243334</v>
      </c>
      <c r="D129" s="117" t="s">
        <v>553</v>
      </c>
      <c r="E129" s="117" t="s">
        <v>113</v>
      </c>
      <c r="F129" s="117" t="s">
        <v>417</v>
      </c>
      <c r="G129" s="115">
        <v>4</v>
      </c>
    </row>
    <row r="130" spans="1:7" x14ac:dyDescent="0.2">
      <c r="A130" s="131"/>
      <c r="B130" s="117" t="s">
        <v>273</v>
      </c>
      <c r="C130" s="117">
        <v>2022243334</v>
      </c>
      <c r="D130" s="117" t="s">
        <v>553</v>
      </c>
      <c r="E130" s="117" t="s">
        <v>552</v>
      </c>
      <c r="F130" s="117" t="s">
        <v>419</v>
      </c>
      <c r="G130" s="115"/>
    </row>
    <row r="131" spans="1:7" x14ac:dyDescent="0.2">
      <c r="A131" s="131"/>
      <c r="B131" s="117" t="s">
        <v>273</v>
      </c>
      <c r="C131" s="117">
        <v>2022243331</v>
      </c>
      <c r="D131" s="117" t="s">
        <v>554</v>
      </c>
      <c r="E131" s="117" t="s">
        <v>552</v>
      </c>
      <c r="F131" s="117" t="s">
        <v>419</v>
      </c>
      <c r="G131" s="117">
        <v>2</v>
      </c>
    </row>
    <row r="132" spans="1:7" x14ac:dyDescent="0.2">
      <c r="A132" s="131"/>
      <c r="B132" s="117" t="s">
        <v>273</v>
      </c>
      <c r="C132" s="117">
        <v>2022243330</v>
      </c>
      <c r="D132" s="117" t="s">
        <v>555</v>
      </c>
      <c r="E132" s="117" t="s">
        <v>552</v>
      </c>
      <c r="F132" s="117" t="s">
        <v>419</v>
      </c>
      <c r="G132" s="117">
        <v>2</v>
      </c>
    </row>
    <row r="133" spans="1:7" x14ac:dyDescent="0.2">
      <c r="A133" s="131"/>
      <c r="B133" s="117" t="s">
        <v>274</v>
      </c>
      <c r="C133" s="117">
        <v>2022243421</v>
      </c>
      <c r="D133" s="117" t="s">
        <v>556</v>
      </c>
      <c r="E133" s="117" t="s">
        <v>376</v>
      </c>
      <c r="F133" s="117" t="s">
        <v>417</v>
      </c>
      <c r="G133" s="117">
        <v>2</v>
      </c>
    </row>
    <row r="134" spans="1:7" x14ac:dyDescent="0.2">
      <c r="A134" s="131"/>
      <c r="B134" s="117" t="s">
        <v>274</v>
      </c>
      <c r="C134" s="117">
        <v>2022243407</v>
      </c>
      <c r="D134" s="117" t="s">
        <v>557</v>
      </c>
      <c r="E134" s="117" t="s">
        <v>376</v>
      </c>
      <c r="F134" s="117" t="s">
        <v>417</v>
      </c>
      <c r="G134" s="117">
        <v>2</v>
      </c>
    </row>
    <row r="135" spans="1:7" x14ac:dyDescent="0.2">
      <c r="A135" s="131"/>
      <c r="B135" s="118" t="s">
        <v>108</v>
      </c>
      <c r="C135" s="117">
        <v>2022243605</v>
      </c>
      <c r="D135" s="117" t="s">
        <v>377</v>
      </c>
      <c r="E135" s="117" t="s">
        <v>109</v>
      </c>
      <c r="F135" s="117" t="s">
        <v>415</v>
      </c>
      <c r="G135" s="117">
        <v>2</v>
      </c>
    </row>
    <row r="136" spans="1:7" x14ac:dyDescent="0.2">
      <c r="A136" s="131"/>
      <c r="B136" s="118" t="s">
        <v>108</v>
      </c>
      <c r="C136" s="117">
        <v>2022243631</v>
      </c>
      <c r="D136" s="117" t="s">
        <v>558</v>
      </c>
      <c r="E136" s="117" t="s">
        <v>109</v>
      </c>
      <c r="F136" s="117" t="s">
        <v>415</v>
      </c>
      <c r="G136" s="117">
        <v>2</v>
      </c>
    </row>
    <row r="137" spans="1:7" x14ac:dyDescent="0.2">
      <c r="A137" s="131"/>
      <c r="B137" s="118" t="s">
        <v>108</v>
      </c>
      <c r="C137" s="117">
        <v>2022243640</v>
      </c>
      <c r="D137" s="117" t="s">
        <v>559</v>
      </c>
      <c r="E137" s="117" t="s">
        <v>560</v>
      </c>
      <c r="F137" s="117" t="s">
        <v>455</v>
      </c>
      <c r="G137" s="117">
        <v>2</v>
      </c>
    </row>
    <row r="138" spans="1:7" x14ac:dyDescent="0.2">
      <c r="A138" s="131"/>
      <c r="B138" s="118" t="s">
        <v>108</v>
      </c>
      <c r="C138" s="117">
        <v>2022243615</v>
      </c>
      <c r="D138" s="117" t="s">
        <v>561</v>
      </c>
      <c r="E138" s="117" t="s">
        <v>560</v>
      </c>
      <c r="F138" s="117" t="s">
        <v>455</v>
      </c>
      <c r="G138" s="117">
        <v>2</v>
      </c>
    </row>
    <row r="139" spans="1:7" x14ac:dyDescent="0.2">
      <c r="A139" s="131"/>
      <c r="B139" s="117" t="s">
        <v>111</v>
      </c>
      <c r="C139" s="117">
        <v>2023243722</v>
      </c>
      <c r="D139" s="117" t="s">
        <v>115</v>
      </c>
      <c r="E139" s="117" t="s">
        <v>114</v>
      </c>
      <c r="F139" s="117" t="s">
        <v>419</v>
      </c>
      <c r="G139" s="117">
        <v>2</v>
      </c>
    </row>
    <row r="140" spans="1:7" x14ac:dyDescent="0.2">
      <c r="A140" s="131"/>
      <c r="B140" s="117" t="s">
        <v>117</v>
      </c>
      <c r="C140" s="117">
        <v>2023243320</v>
      </c>
      <c r="D140" s="117" t="s">
        <v>118</v>
      </c>
      <c r="E140" s="117" t="s">
        <v>562</v>
      </c>
      <c r="F140" s="117" t="s">
        <v>563</v>
      </c>
      <c r="G140" s="117">
        <v>2</v>
      </c>
    </row>
    <row r="141" spans="1:7" x14ac:dyDescent="0.2">
      <c r="A141" s="131"/>
      <c r="B141" s="117" t="s">
        <v>117</v>
      </c>
      <c r="C141" s="117">
        <v>2023243302</v>
      </c>
      <c r="D141" s="117" t="s">
        <v>564</v>
      </c>
      <c r="E141" s="117" t="s">
        <v>562</v>
      </c>
      <c r="F141" s="117" t="s">
        <v>563</v>
      </c>
      <c r="G141" s="115">
        <v>9</v>
      </c>
    </row>
    <row r="142" spans="1:7" x14ac:dyDescent="0.2">
      <c r="A142" s="131"/>
      <c r="B142" s="117" t="s">
        <v>117</v>
      </c>
      <c r="C142" s="117">
        <v>2023243302</v>
      </c>
      <c r="D142" s="117" t="s">
        <v>564</v>
      </c>
      <c r="E142" s="117" t="s">
        <v>565</v>
      </c>
      <c r="F142" s="117" t="s">
        <v>418</v>
      </c>
      <c r="G142" s="115"/>
    </row>
    <row r="143" spans="1:7" x14ac:dyDescent="0.2">
      <c r="A143" s="131"/>
      <c r="B143" s="117" t="s">
        <v>117</v>
      </c>
      <c r="C143" s="117">
        <v>2023243302</v>
      </c>
      <c r="D143" s="117" t="s">
        <v>564</v>
      </c>
      <c r="E143" s="117" t="s">
        <v>566</v>
      </c>
      <c r="F143" s="117" t="s">
        <v>412</v>
      </c>
      <c r="G143" s="115"/>
    </row>
    <row r="144" spans="1:7" x14ac:dyDescent="0.2">
      <c r="A144" s="131"/>
      <c r="B144" s="117" t="s">
        <v>117</v>
      </c>
      <c r="C144" s="117">
        <v>2023243302</v>
      </c>
      <c r="D144" s="117" t="s">
        <v>564</v>
      </c>
      <c r="E144" s="117" t="s">
        <v>114</v>
      </c>
      <c r="F144" s="117" t="s">
        <v>417</v>
      </c>
      <c r="G144" s="115"/>
    </row>
    <row r="145" spans="1:7" x14ac:dyDescent="0.2">
      <c r="A145" s="131"/>
      <c r="B145" s="117" t="s">
        <v>117</v>
      </c>
      <c r="C145" s="117">
        <v>2023243322</v>
      </c>
      <c r="D145" s="117" t="s">
        <v>567</v>
      </c>
      <c r="E145" s="117" t="s">
        <v>565</v>
      </c>
      <c r="F145" s="117" t="s">
        <v>418</v>
      </c>
      <c r="G145" s="115">
        <v>7</v>
      </c>
    </row>
    <row r="146" spans="1:7" x14ac:dyDescent="0.2">
      <c r="A146" s="131"/>
      <c r="B146" s="117" t="s">
        <v>117</v>
      </c>
      <c r="C146" s="117">
        <v>2023243322</v>
      </c>
      <c r="D146" s="117" t="s">
        <v>567</v>
      </c>
      <c r="E146" s="117" t="s">
        <v>566</v>
      </c>
      <c r="F146" s="117" t="s">
        <v>412</v>
      </c>
      <c r="G146" s="115"/>
    </row>
    <row r="147" spans="1:7" x14ac:dyDescent="0.2">
      <c r="A147" s="131"/>
      <c r="B147" s="117" t="s">
        <v>117</v>
      </c>
      <c r="C147" s="117">
        <v>2023243322</v>
      </c>
      <c r="D147" s="117" t="s">
        <v>567</v>
      </c>
      <c r="E147" s="117" t="s">
        <v>114</v>
      </c>
      <c r="F147" s="117" t="s">
        <v>417</v>
      </c>
      <c r="G147" s="115"/>
    </row>
    <row r="148" spans="1:7" x14ac:dyDescent="0.2">
      <c r="A148" s="131"/>
      <c r="B148" s="117" t="s">
        <v>120</v>
      </c>
      <c r="C148" s="117">
        <v>2023243519</v>
      </c>
      <c r="D148" s="117" t="s">
        <v>568</v>
      </c>
      <c r="E148" s="117" t="s">
        <v>33</v>
      </c>
      <c r="F148" s="117" t="s">
        <v>410</v>
      </c>
      <c r="G148" s="117">
        <v>3</v>
      </c>
    </row>
    <row r="149" spans="1:7" x14ac:dyDescent="0.2">
      <c r="A149" s="131"/>
      <c r="B149" s="117" t="s">
        <v>120</v>
      </c>
      <c r="C149" s="117">
        <v>2023243522</v>
      </c>
      <c r="D149" s="117" t="s">
        <v>569</v>
      </c>
      <c r="E149" s="117" t="s">
        <v>378</v>
      </c>
      <c r="F149" s="117" t="s">
        <v>417</v>
      </c>
      <c r="G149" s="115">
        <v>4</v>
      </c>
    </row>
    <row r="150" spans="1:7" x14ac:dyDescent="0.2">
      <c r="A150" s="131"/>
      <c r="B150" s="117" t="s">
        <v>120</v>
      </c>
      <c r="C150" s="117">
        <v>2023243522</v>
      </c>
      <c r="D150" s="117" t="s">
        <v>569</v>
      </c>
      <c r="E150" s="117" t="s">
        <v>570</v>
      </c>
      <c r="F150" s="117" t="s">
        <v>417</v>
      </c>
      <c r="G150" s="115"/>
    </row>
    <row r="151" spans="1:7" x14ac:dyDescent="0.2">
      <c r="A151" s="131"/>
      <c r="B151" s="117" t="s">
        <v>120</v>
      </c>
      <c r="C151" s="117">
        <v>2023243530</v>
      </c>
      <c r="D151" s="117" t="s">
        <v>571</v>
      </c>
      <c r="E151" s="117" t="s">
        <v>378</v>
      </c>
      <c r="F151" s="117" t="s">
        <v>417</v>
      </c>
      <c r="G151" s="117">
        <v>2</v>
      </c>
    </row>
    <row r="152" spans="1:7" x14ac:dyDescent="0.2">
      <c r="A152" s="131"/>
      <c r="B152" s="118" t="s">
        <v>121</v>
      </c>
      <c r="C152" s="117">
        <v>2023243628</v>
      </c>
      <c r="D152" s="117" t="s">
        <v>572</v>
      </c>
      <c r="E152" s="117" t="s">
        <v>380</v>
      </c>
      <c r="F152" s="117" t="s">
        <v>415</v>
      </c>
      <c r="G152" s="115">
        <v>4</v>
      </c>
    </row>
    <row r="153" spans="1:7" x14ac:dyDescent="0.2">
      <c r="A153" s="131"/>
      <c r="B153" s="118" t="s">
        <v>121</v>
      </c>
      <c r="C153" s="117">
        <v>2023243628</v>
      </c>
      <c r="D153" s="117" t="s">
        <v>572</v>
      </c>
      <c r="E153" s="117" t="s">
        <v>573</v>
      </c>
      <c r="F153" s="117" t="s">
        <v>415</v>
      </c>
      <c r="G153" s="115"/>
    </row>
    <row r="154" spans="1:7" x14ac:dyDescent="0.2">
      <c r="A154" s="131"/>
      <c r="B154" s="118" t="s">
        <v>121</v>
      </c>
      <c r="C154" s="117">
        <v>2023243629</v>
      </c>
      <c r="D154" s="117" t="s">
        <v>574</v>
      </c>
      <c r="E154" s="117" t="s">
        <v>575</v>
      </c>
      <c r="F154" s="117" t="s">
        <v>419</v>
      </c>
      <c r="G154" s="117">
        <v>2</v>
      </c>
    </row>
    <row r="155" spans="1:7" x14ac:dyDescent="0.2">
      <c r="A155" s="131"/>
      <c r="B155" s="117" t="s">
        <v>281</v>
      </c>
      <c r="C155" s="117">
        <v>2023283330</v>
      </c>
      <c r="D155" s="117" t="s">
        <v>576</v>
      </c>
      <c r="E155" s="117" t="s">
        <v>577</v>
      </c>
      <c r="F155" s="117" t="s">
        <v>417</v>
      </c>
      <c r="G155" s="117">
        <v>2</v>
      </c>
    </row>
    <row r="156" spans="1:7" x14ac:dyDescent="0.2">
      <c r="A156" s="131"/>
      <c r="B156" s="117" t="s">
        <v>283</v>
      </c>
      <c r="C156" s="117">
        <v>2024243523</v>
      </c>
      <c r="D156" s="117" t="s">
        <v>578</v>
      </c>
      <c r="E156" s="117" t="s">
        <v>133</v>
      </c>
      <c r="F156" s="117" t="s">
        <v>415</v>
      </c>
      <c r="G156" s="117">
        <v>2</v>
      </c>
    </row>
    <row r="157" spans="1:7" x14ac:dyDescent="0.2">
      <c r="A157" s="131"/>
      <c r="B157" s="117" t="s">
        <v>283</v>
      </c>
      <c r="C157" s="117">
        <v>2024243515</v>
      </c>
      <c r="D157" s="117" t="s">
        <v>579</v>
      </c>
      <c r="E157" s="117" t="s">
        <v>580</v>
      </c>
      <c r="F157" s="117" t="s">
        <v>419</v>
      </c>
      <c r="G157" s="115">
        <v>4</v>
      </c>
    </row>
    <row r="158" spans="1:7" x14ac:dyDescent="0.2">
      <c r="A158" s="131"/>
      <c r="B158" s="117" t="s">
        <v>283</v>
      </c>
      <c r="C158" s="117">
        <v>2024243515</v>
      </c>
      <c r="D158" s="117" t="s">
        <v>579</v>
      </c>
      <c r="E158" s="117" t="s">
        <v>54</v>
      </c>
      <c r="F158" s="117" t="s">
        <v>419</v>
      </c>
      <c r="G158" s="115"/>
    </row>
    <row r="159" spans="1:7" x14ac:dyDescent="0.2">
      <c r="A159" s="131"/>
      <c r="B159" s="117" t="s">
        <v>134</v>
      </c>
      <c r="C159" s="117">
        <v>2024243726</v>
      </c>
      <c r="D159" s="117" t="s">
        <v>581</v>
      </c>
      <c r="E159" s="117" t="s">
        <v>103</v>
      </c>
      <c r="F159" s="117" t="s">
        <v>410</v>
      </c>
      <c r="G159" s="117">
        <v>2</v>
      </c>
    </row>
    <row r="160" spans="1:7" x14ac:dyDescent="0.2">
      <c r="A160" s="131"/>
      <c r="B160" s="117" t="s">
        <v>135</v>
      </c>
      <c r="C160" s="117">
        <v>2024243809</v>
      </c>
      <c r="D160" s="117" t="s">
        <v>582</v>
      </c>
      <c r="E160" s="117" t="s">
        <v>583</v>
      </c>
      <c r="F160" s="117" t="s">
        <v>455</v>
      </c>
      <c r="G160" s="117">
        <v>2</v>
      </c>
    </row>
    <row r="161" spans="1:7" x14ac:dyDescent="0.2">
      <c r="A161" s="131"/>
      <c r="B161" s="117" t="s">
        <v>136</v>
      </c>
      <c r="C161" s="117">
        <v>2024243915</v>
      </c>
      <c r="D161" s="117" t="s">
        <v>584</v>
      </c>
      <c r="E161" s="117" t="s">
        <v>585</v>
      </c>
      <c r="F161" s="117" t="s">
        <v>455</v>
      </c>
      <c r="G161" s="117">
        <v>2</v>
      </c>
    </row>
    <row r="162" spans="1:7" x14ac:dyDescent="0.2">
      <c r="A162" s="131"/>
      <c r="B162" s="117" t="s">
        <v>136</v>
      </c>
      <c r="C162" s="117">
        <v>2024243923</v>
      </c>
      <c r="D162" s="117" t="s">
        <v>586</v>
      </c>
      <c r="E162" s="117" t="s">
        <v>54</v>
      </c>
      <c r="F162" s="117" t="s">
        <v>419</v>
      </c>
      <c r="G162" s="117">
        <v>2</v>
      </c>
    </row>
    <row r="163" spans="1:7" x14ac:dyDescent="0.2">
      <c r="A163" s="131"/>
      <c r="B163" s="117" t="s">
        <v>136</v>
      </c>
      <c r="C163" s="117">
        <v>2024243919</v>
      </c>
      <c r="D163" s="117" t="s">
        <v>587</v>
      </c>
      <c r="E163" s="117" t="s">
        <v>54</v>
      </c>
      <c r="F163" s="117" t="s">
        <v>419</v>
      </c>
      <c r="G163" s="117">
        <v>2</v>
      </c>
    </row>
    <row r="164" spans="1:7" x14ac:dyDescent="0.2">
      <c r="A164" s="131"/>
      <c r="B164" s="117" t="s">
        <v>137</v>
      </c>
      <c r="C164" s="117">
        <v>2024244143</v>
      </c>
      <c r="D164" s="117" t="s">
        <v>588</v>
      </c>
      <c r="E164" s="117" t="s">
        <v>589</v>
      </c>
      <c r="F164" s="117" t="s">
        <v>415</v>
      </c>
      <c r="G164" s="115">
        <v>22</v>
      </c>
    </row>
    <row r="165" spans="1:7" x14ac:dyDescent="0.2">
      <c r="A165" s="131"/>
      <c r="B165" s="117" t="s">
        <v>137</v>
      </c>
      <c r="C165" s="117">
        <v>2024244143</v>
      </c>
      <c r="D165" s="117" t="s">
        <v>588</v>
      </c>
      <c r="E165" s="117" t="s">
        <v>590</v>
      </c>
      <c r="F165" s="117" t="s">
        <v>415</v>
      </c>
      <c r="G165" s="115"/>
    </row>
    <row r="166" spans="1:7" x14ac:dyDescent="0.2">
      <c r="A166" s="131"/>
      <c r="B166" s="117" t="s">
        <v>137</v>
      </c>
      <c r="C166" s="117">
        <v>2024244143</v>
      </c>
      <c r="D166" s="117" t="s">
        <v>588</v>
      </c>
      <c r="E166" s="117" t="s">
        <v>107</v>
      </c>
      <c r="F166" s="117" t="s">
        <v>415</v>
      </c>
      <c r="G166" s="115"/>
    </row>
    <row r="167" spans="1:7" x14ac:dyDescent="0.2">
      <c r="A167" s="131"/>
      <c r="B167" s="117" t="s">
        <v>137</v>
      </c>
      <c r="C167" s="117">
        <v>2024244143</v>
      </c>
      <c r="D167" s="117" t="s">
        <v>588</v>
      </c>
      <c r="E167" s="117" t="s">
        <v>138</v>
      </c>
      <c r="F167" s="117" t="s">
        <v>415</v>
      </c>
      <c r="G167" s="115"/>
    </row>
    <row r="168" spans="1:7" x14ac:dyDescent="0.2">
      <c r="A168" s="131"/>
      <c r="B168" s="117" t="s">
        <v>137</v>
      </c>
      <c r="C168" s="117">
        <v>2024244143</v>
      </c>
      <c r="D168" s="117" t="s">
        <v>588</v>
      </c>
      <c r="E168" s="117" t="s">
        <v>591</v>
      </c>
      <c r="F168" s="117" t="s">
        <v>455</v>
      </c>
      <c r="G168" s="115"/>
    </row>
    <row r="169" spans="1:7" x14ac:dyDescent="0.2">
      <c r="A169" s="131"/>
      <c r="B169" s="117" t="s">
        <v>137</v>
      </c>
      <c r="C169" s="117">
        <v>2024244143</v>
      </c>
      <c r="D169" s="117" t="s">
        <v>588</v>
      </c>
      <c r="E169" s="117" t="s">
        <v>33</v>
      </c>
      <c r="F169" s="117" t="s">
        <v>416</v>
      </c>
      <c r="G169" s="115"/>
    </row>
    <row r="170" spans="1:7" x14ac:dyDescent="0.2">
      <c r="A170" s="131"/>
      <c r="B170" s="117" t="s">
        <v>137</v>
      </c>
      <c r="C170" s="117">
        <v>2024244143</v>
      </c>
      <c r="D170" s="117" t="s">
        <v>588</v>
      </c>
      <c r="E170" s="117" t="s">
        <v>592</v>
      </c>
      <c r="F170" s="117" t="s">
        <v>455</v>
      </c>
      <c r="G170" s="115"/>
    </row>
    <row r="171" spans="1:7" x14ac:dyDescent="0.2">
      <c r="A171" s="131"/>
      <c r="B171" s="117" t="s">
        <v>137</v>
      </c>
      <c r="C171" s="117">
        <v>2024244143</v>
      </c>
      <c r="D171" s="117" t="s">
        <v>588</v>
      </c>
      <c r="E171" s="117" t="s">
        <v>593</v>
      </c>
      <c r="F171" s="117" t="s">
        <v>417</v>
      </c>
      <c r="G171" s="115"/>
    </row>
    <row r="172" spans="1:7" ht="18.75" customHeight="1" x14ac:dyDescent="0.2">
      <c r="A172" s="131"/>
      <c r="B172" s="117" t="s">
        <v>137</v>
      </c>
      <c r="C172" s="117">
        <v>2024244143</v>
      </c>
      <c r="D172" s="117" t="s">
        <v>588</v>
      </c>
      <c r="E172" s="117" t="s">
        <v>127</v>
      </c>
      <c r="F172" s="117" t="s">
        <v>457</v>
      </c>
      <c r="G172" s="115"/>
    </row>
    <row r="173" spans="1:7" ht="18.75" customHeight="1" x14ac:dyDescent="0.2">
      <c r="A173" s="131"/>
      <c r="B173" s="117" t="s">
        <v>137</v>
      </c>
      <c r="C173" s="117">
        <v>2024244143</v>
      </c>
      <c r="D173" s="117" t="s">
        <v>588</v>
      </c>
      <c r="E173" s="117" t="s">
        <v>382</v>
      </c>
      <c r="F173" s="117" t="s">
        <v>419</v>
      </c>
      <c r="G173" s="115"/>
    </row>
    <row r="174" spans="1:7" ht="18.75" customHeight="1" x14ac:dyDescent="0.2">
      <c r="A174" s="131"/>
      <c r="B174" s="117" t="s">
        <v>137</v>
      </c>
      <c r="C174" s="117">
        <v>20242444122</v>
      </c>
      <c r="D174" s="117" t="s">
        <v>594</v>
      </c>
      <c r="E174" s="117" t="s">
        <v>138</v>
      </c>
      <c r="F174" s="117" t="s">
        <v>415</v>
      </c>
      <c r="G174" s="115">
        <v>16</v>
      </c>
    </row>
    <row r="175" spans="1:7" ht="18.75" customHeight="1" x14ac:dyDescent="0.2">
      <c r="A175" s="131"/>
      <c r="B175" s="117" t="s">
        <v>137</v>
      </c>
      <c r="C175" s="117">
        <v>20242444122</v>
      </c>
      <c r="D175" s="117" t="s">
        <v>594</v>
      </c>
      <c r="E175" s="117" t="s">
        <v>591</v>
      </c>
      <c r="F175" s="117" t="s">
        <v>455</v>
      </c>
      <c r="G175" s="115"/>
    </row>
    <row r="176" spans="1:7" ht="18.75" customHeight="1" x14ac:dyDescent="0.2">
      <c r="A176" s="131"/>
      <c r="B176" s="117" t="s">
        <v>137</v>
      </c>
      <c r="C176" s="117">
        <v>20242444122</v>
      </c>
      <c r="D176" s="117" t="s">
        <v>594</v>
      </c>
      <c r="E176" s="117" t="s">
        <v>33</v>
      </c>
      <c r="F176" s="117" t="s">
        <v>416</v>
      </c>
      <c r="G176" s="115"/>
    </row>
    <row r="177" spans="1:7" ht="18" customHeight="1" x14ac:dyDescent="0.2">
      <c r="A177" s="131"/>
      <c r="B177" s="117" t="s">
        <v>137</v>
      </c>
      <c r="C177" s="117">
        <v>20242444122</v>
      </c>
      <c r="D177" s="117" t="s">
        <v>594</v>
      </c>
      <c r="E177" s="117" t="s">
        <v>592</v>
      </c>
      <c r="F177" s="117" t="s">
        <v>455</v>
      </c>
      <c r="G177" s="115"/>
    </row>
    <row r="178" spans="1:7" ht="18.75" customHeight="1" x14ac:dyDescent="0.2">
      <c r="A178" s="131"/>
      <c r="B178" s="117" t="s">
        <v>137</v>
      </c>
      <c r="C178" s="117">
        <v>20242444122</v>
      </c>
      <c r="D178" s="117" t="s">
        <v>594</v>
      </c>
      <c r="E178" s="117" t="s">
        <v>593</v>
      </c>
      <c r="F178" s="117" t="s">
        <v>417</v>
      </c>
      <c r="G178" s="115"/>
    </row>
    <row r="179" spans="1:7" ht="18.75" customHeight="1" x14ac:dyDescent="0.2">
      <c r="A179" s="131"/>
      <c r="B179" s="117" t="s">
        <v>137</v>
      </c>
      <c r="C179" s="117">
        <v>20242444122</v>
      </c>
      <c r="D179" s="117" t="s">
        <v>594</v>
      </c>
      <c r="E179" s="117" t="s">
        <v>127</v>
      </c>
      <c r="F179" s="117" t="s">
        <v>457</v>
      </c>
      <c r="G179" s="115"/>
    </row>
    <row r="180" spans="1:7" ht="18.75" customHeight="1" x14ac:dyDescent="0.2">
      <c r="A180" s="131"/>
      <c r="B180" s="117" t="s">
        <v>137</v>
      </c>
      <c r="C180" s="117">
        <v>20242444122</v>
      </c>
      <c r="D180" s="117" t="s">
        <v>594</v>
      </c>
      <c r="E180" s="117" t="s">
        <v>382</v>
      </c>
      <c r="F180" s="117" t="s">
        <v>419</v>
      </c>
      <c r="G180" s="115"/>
    </row>
    <row r="181" spans="1:7" ht="18.75" customHeight="1" x14ac:dyDescent="0.2">
      <c r="A181" s="131"/>
      <c r="B181" s="117" t="s">
        <v>141</v>
      </c>
      <c r="C181" s="117">
        <v>2024253201</v>
      </c>
      <c r="D181" s="117" t="s">
        <v>595</v>
      </c>
      <c r="E181" s="117" t="s">
        <v>446</v>
      </c>
      <c r="F181" s="117" t="s">
        <v>417</v>
      </c>
      <c r="G181" s="117">
        <v>2</v>
      </c>
    </row>
    <row r="182" spans="1:7" ht="18.75" customHeight="1" x14ac:dyDescent="0.2">
      <c r="A182" s="131" t="s">
        <v>6</v>
      </c>
      <c r="B182" s="118" t="s">
        <v>142</v>
      </c>
      <c r="C182" s="118">
        <v>2022263225</v>
      </c>
      <c r="D182" s="118" t="s">
        <v>596</v>
      </c>
      <c r="E182" s="118" t="s">
        <v>597</v>
      </c>
      <c r="F182" s="153" t="s">
        <v>598</v>
      </c>
      <c r="G182" s="118">
        <v>8</v>
      </c>
    </row>
    <row r="183" spans="1:7" ht="18.75" customHeight="1" x14ac:dyDescent="0.2">
      <c r="A183" s="131"/>
      <c r="B183" s="115" t="s">
        <v>294</v>
      </c>
      <c r="C183" s="115">
        <v>2023263510</v>
      </c>
      <c r="D183" s="115" t="s">
        <v>599</v>
      </c>
      <c r="E183" s="117" t="s">
        <v>600</v>
      </c>
      <c r="F183" s="142" t="s">
        <v>601</v>
      </c>
      <c r="G183" s="115">
        <v>22</v>
      </c>
    </row>
    <row r="184" spans="1:7" ht="18.75" customHeight="1" x14ac:dyDescent="0.2">
      <c r="A184" s="131"/>
      <c r="B184" s="115"/>
      <c r="C184" s="115"/>
      <c r="D184" s="115"/>
      <c r="E184" s="117" t="s">
        <v>381</v>
      </c>
      <c r="F184" s="142" t="s">
        <v>455</v>
      </c>
      <c r="G184" s="115"/>
    </row>
    <row r="185" spans="1:7" ht="18.75" customHeight="1" x14ac:dyDescent="0.2">
      <c r="A185" s="131"/>
      <c r="B185" s="115"/>
      <c r="C185" s="115"/>
      <c r="D185" s="115"/>
      <c r="E185" s="117" t="s">
        <v>92</v>
      </c>
      <c r="F185" s="142" t="s">
        <v>455</v>
      </c>
      <c r="G185" s="115"/>
    </row>
    <row r="186" spans="1:7" ht="18.75" customHeight="1" x14ac:dyDescent="0.2">
      <c r="A186" s="131"/>
      <c r="B186" s="115"/>
      <c r="C186" s="115"/>
      <c r="D186" s="115"/>
      <c r="E186" s="117" t="s">
        <v>33</v>
      </c>
      <c r="F186" s="142" t="s">
        <v>412</v>
      </c>
      <c r="G186" s="115"/>
    </row>
    <row r="187" spans="1:7" ht="18.75" customHeight="1" x14ac:dyDescent="0.2">
      <c r="A187" s="131"/>
      <c r="B187" s="115"/>
      <c r="C187" s="115"/>
      <c r="D187" s="115"/>
      <c r="E187" s="117" t="s">
        <v>600</v>
      </c>
      <c r="F187" s="142" t="s">
        <v>471</v>
      </c>
      <c r="G187" s="115"/>
    </row>
    <row r="188" spans="1:7" ht="18.75" customHeight="1" x14ac:dyDescent="0.2">
      <c r="A188" s="131"/>
      <c r="B188" s="115"/>
      <c r="C188" s="115"/>
      <c r="D188" s="115"/>
      <c r="E188" s="117" t="s">
        <v>112</v>
      </c>
      <c r="F188" s="142" t="s">
        <v>410</v>
      </c>
      <c r="G188" s="115"/>
    </row>
    <row r="189" spans="1:7" ht="18.75" customHeight="1" x14ac:dyDescent="0.2">
      <c r="A189" s="131"/>
      <c r="B189" s="115"/>
      <c r="C189" s="117">
        <v>2023263319</v>
      </c>
      <c r="D189" s="117" t="s">
        <v>602</v>
      </c>
      <c r="E189" s="117" t="s">
        <v>600</v>
      </c>
      <c r="F189" s="142" t="s">
        <v>601</v>
      </c>
      <c r="G189" s="117">
        <v>8</v>
      </c>
    </row>
    <row r="190" spans="1:7" ht="18.75" customHeight="1" x14ac:dyDescent="0.2">
      <c r="A190" s="131"/>
      <c r="B190" s="115"/>
      <c r="C190" s="117">
        <v>2023263324</v>
      </c>
      <c r="D190" s="117" t="s">
        <v>603</v>
      </c>
      <c r="E190" s="117" t="s">
        <v>33</v>
      </c>
      <c r="F190" s="142" t="s">
        <v>604</v>
      </c>
      <c r="G190" s="117">
        <v>1</v>
      </c>
    </row>
    <row r="191" spans="1:7" ht="18.75" customHeight="1" x14ac:dyDescent="0.2">
      <c r="A191" s="131"/>
      <c r="B191" s="115"/>
      <c r="C191" s="117">
        <v>2023263318</v>
      </c>
      <c r="D191" s="117" t="s">
        <v>605</v>
      </c>
      <c r="E191" s="117" t="s">
        <v>600</v>
      </c>
      <c r="F191" s="142" t="s">
        <v>471</v>
      </c>
      <c r="G191" s="117">
        <v>4</v>
      </c>
    </row>
    <row r="192" spans="1:7" ht="18.75" customHeight="1" x14ac:dyDescent="0.2">
      <c r="A192" s="131"/>
      <c r="B192" s="115" t="s">
        <v>295</v>
      </c>
      <c r="C192" s="115">
        <v>2023263425</v>
      </c>
      <c r="D192" s="115" t="s">
        <v>606</v>
      </c>
      <c r="E192" s="117" t="s">
        <v>92</v>
      </c>
      <c r="F192" s="142" t="s">
        <v>455</v>
      </c>
      <c r="G192" s="115">
        <v>15</v>
      </c>
    </row>
    <row r="193" spans="1:7" ht="18.75" customHeight="1" x14ac:dyDescent="0.2">
      <c r="A193" s="131"/>
      <c r="B193" s="115"/>
      <c r="C193" s="115"/>
      <c r="D193" s="115"/>
      <c r="E193" s="117" t="s">
        <v>381</v>
      </c>
      <c r="F193" s="142" t="s">
        <v>417</v>
      </c>
      <c r="G193" s="115"/>
    </row>
    <row r="194" spans="1:7" ht="18.75" customHeight="1" x14ac:dyDescent="0.2">
      <c r="A194" s="131"/>
      <c r="B194" s="115"/>
      <c r="C194" s="115"/>
      <c r="D194" s="115"/>
      <c r="E194" s="117" t="s">
        <v>33</v>
      </c>
      <c r="F194" s="142" t="s">
        <v>412</v>
      </c>
      <c r="G194" s="115"/>
    </row>
    <row r="195" spans="1:7" ht="18.75" customHeight="1" x14ac:dyDescent="0.2">
      <c r="A195" s="131"/>
      <c r="B195" s="115"/>
      <c r="C195" s="115"/>
      <c r="D195" s="115"/>
      <c r="E195" s="117" t="s">
        <v>607</v>
      </c>
      <c r="F195" s="142" t="s">
        <v>608</v>
      </c>
      <c r="G195" s="115"/>
    </row>
    <row r="196" spans="1:7" ht="18.75" customHeight="1" x14ac:dyDescent="0.2">
      <c r="A196" s="131"/>
      <c r="B196" s="115"/>
      <c r="C196" s="117">
        <v>2023263629</v>
      </c>
      <c r="D196" s="117" t="s">
        <v>383</v>
      </c>
      <c r="E196" s="117" t="s">
        <v>607</v>
      </c>
      <c r="F196" s="142" t="s">
        <v>608</v>
      </c>
      <c r="G196" s="117">
        <v>8</v>
      </c>
    </row>
    <row r="197" spans="1:7" ht="18.75" customHeight="1" x14ac:dyDescent="0.2">
      <c r="A197" s="131"/>
      <c r="B197" s="115"/>
      <c r="C197" s="117">
        <v>2023263424</v>
      </c>
      <c r="D197" s="117" t="s">
        <v>609</v>
      </c>
      <c r="E197" s="117" t="s">
        <v>112</v>
      </c>
      <c r="F197" s="142" t="s">
        <v>419</v>
      </c>
      <c r="G197" s="117">
        <v>2</v>
      </c>
    </row>
    <row r="198" spans="1:7" ht="18.75" customHeight="1" x14ac:dyDescent="0.2">
      <c r="A198" s="131"/>
      <c r="B198" s="131" t="s">
        <v>299</v>
      </c>
      <c r="C198" s="131">
        <v>2024263302</v>
      </c>
      <c r="D198" s="131" t="s">
        <v>337</v>
      </c>
      <c r="E198" s="118" t="s">
        <v>610</v>
      </c>
      <c r="F198" s="153" t="s">
        <v>419</v>
      </c>
      <c r="G198" s="131">
        <v>5</v>
      </c>
    </row>
    <row r="199" spans="1:7" ht="18.75" customHeight="1" x14ac:dyDescent="0.2">
      <c r="A199" s="131"/>
      <c r="B199" s="131"/>
      <c r="C199" s="131"/>
      <c r="D199" s="131"/>
      <c r="E199" s="118" t="s">
        <v>103</v>
      </c>
      <c r="F199" s="153" t="s">
        <v>410</v>
      </c>
      <c r="G199" s="131"/>
    </row>
    <row r="200" spans="1:7" ht="18.75" customHeight="1" x14ac:dyDescent="0.2">
      <c r="A200" s="131"/>
      <c r="B200" s="131"/>
      <c r="C200" s="118">
        <v>2024263319</v>
      </c>
      <c r="D200" s="118" t="s">
        <v>611</v>
      </c>
      <c r="E200" s="118" t="s">
        <v>610</v>
      </c>
      <c r="F200" s="153" t="s">
        <v>419</v>
      </c>
      <c r="G200" s="118">
        <v>2</v>
      </c>
    </row>
    <row r="201" spans="1:7" ht="18.75" customHeight="1" x14ac:dyDescent="0.2">
      <c r="A201" s="154" t="s">
        <v>7</v>
      </c>
      <c r="B201" s="155" t="s">
        <v>150</v>
      </c>
      <c r="C201" s="117">
        <v>2023353121</v>
      </c>
      <c r="D201" s="156" t="s">
        <v>834</v>
      </c>
      <c r="E201" s="156" t="s">
        <v>386</v>
      </c>
      <c r="F201" s="156">
        <v>5.28</v>
      </c>
      <c r="G201" s="156">
        <v>2</v>
      </c>
    </row>
    <row r="202" spans="1:7" ht="18.75" customHeight="1" x14ac:dyDescent="0.2">
      <c r="A202" s="154"/>
      <c r="B202" s="155"/>
      <c r="C202" s="117">
        <v>2023353121</v>
      </c>
      <c r="D202" s="156" t="s">
        <v>834</v>
      </c>
      <c r="E202" s="156" t="s">
        <v>387</v>
      </c>
      <c r="F202" s="156">
        <v>5.28</v>
      </c>
      <c r="G202" s="156">
        <v>3</v>
      </c>
    </row>
    <row r="203" spans="1:7" ht="18.75" customHeight="1" x14ac:dyDescent="0.2">
      <c r="A203" s="154"/>
      <c r="B203" s="155"/>
      <c r="C203" s="117">
        <v>2023353121</v>
      </c>
      <c r="D203" s="156" t="s">
        <v>834</v>
      </c>
      <c r="E203" s="156" t="s">
        <v>388</v>
      </c>
      <c r="F203" s="156">
        <v>5.29</v>
      </c>
      <c r="G203" s="156">
        <v>3</v>
      </c>
    </row>
    <row r="204" spans="1:7" ht="18.75" customHeight="1" x14ac:dyDescent="0.2">
      <c r="A204" s="154"/>
      <c r="B204" s="155"/>
      <c r="C204" s="117">
        <v>2023353121</v>
      </c>
      <c r="D204" s="156" t="s">
        <v>834</v>
      </c>
      <c r="E204" s="156" t="s">
        <v>835</v>
      </c>
      <c r="F204" s="156">
        <v>5.29</v>
      </c>
      <c r="G204" s="156">
        <v>2</v>
      </c>
    </row>
    <row r="205" spans="1:7" ht="18.75" customHeight="1" x14ac:dyDescent="0.2">
      <c r="A205" s="154"/>
      <c r="B205" s="155"/>
      <c r="C205" s="117">
        <v>2023353121</v>
      </c>
      <c r="D205" s="156" t="s">
        <v>834</v>
      </c>
      <c r="E205" s="156" t="s">
        <v>389</v>
      </c>
      <c r="F205" s="156">
        <v>5.29</v>
      </c>
      <c r="G205" s="156">
        <v>3</v>
      </c>
    </row>
    <row r="206" spans="1:7" ht="18.75" customHeight="1" x14ac:dyDescent="0.2">
      <c r="A206" s="154"/>
      <c r="B206" s="155"/>
      <c r="C206" s="117">
        <v>2023353123</v>
      </c>
      <c r="D206" s="156" t="s">
        <v>836</v>
      </c>
      <c r="E206" s="156" t="s">
        <v>386</v>
      </c>
      <c r="F206" s="156">
        <v>5.28</v>
      </c>
      <c r="G206" s="156">
        <v>2</v>
      </c>
    </row>
    <row r="207" spans="1:7" ht="18.75" customHeight="1" x14ac:dyDescent="0.2">
      <c r="A207" s="154"/>
      <c r="B207" s="155"/>
      <c r="C207" s="117">
        <v>2023353123</v>
      </c>
      <c r="D207" s="156" t="s">
        <v>836</v>
      </c>
      <c r="E207" s="156" t="s">
        <v>387</v>
      </c>
      <c r="F207" s="156">
        <v>5.28</v>
      </c>
      <c r="G207" s="156">
        <v>3</v>
      </c>
    </row>
    <row r="208" spans="1:7" ht="18.75" customHeight="1" x14ac:dyDescent="0.2">
      <c r="A208" s="154"/>
      <c r="B208" s="155"/>
      <c r="C208" s="117">
        <v>2023353137</v>
      </c>
      <c r="D208" s="156" t="s">
        <v>837</v>
      </c>
      <c r="E208" s="156" t="s">
        <v>388</v>
      </c>
      <c r="F208" s="156">
        <v>5.28</v>
      </c>
      <c r="G208" s="156">
        <v>3</v>
      </c>
    </row>
    <row r="209" spans="1:7" ht="18.75" customHeight="1" x14ac:dyDescent="0.2">
      <c r="A209" s="154"/>
      <c r="B209" s="155"/>
      <c r="C209" s="117">
        <v>2023353106</v>
      </c>
      <c r="D209" s="156" t="s">
        <v>385</v>
      </c>
      <c r="E209" s="156" t="s">
        <v>835</v>
      </c>
      <c r="F209" s="156">
        <v>5.28</v>
      </c>
      <c r="G209" s="156">
        <v>2</v>
      </c>
    </row>
    <row r="210" spans="1:7" ht="18.75" customHeight="1" x14ac:dyDescent="0.2">
      <c r="A210" s="154"/>
      <c r="B210" s="155"/>
      <c r="C210" s="117">
        <v>2023353106</v>
      </c>
      <c r="D210" s="156" t="s">
        <v>385</v>
      </c>
      <c r="E210" s="156" t="s">
        <v>389</v>
      </c>
      <c r="F210" s="156">
        <v>5.28</v>
      </c>
      <c r="G210" s="156">
        <v>3</v>
      </c>
    </row>
    <row r="211" spans="1:7" ht="18.75" customHeight="1" x14ac:dyDescent="0.2">
      <c r="A211" s="154"/>
      <c r="B211" s="155"/>
      <c r="C211" s="117">
        <v>2023353141</v>
      </c>
      <c r="D211" s="156" t="s">
        <v>838</v>
      </c>
      <c r="E211" s="156" t="s">
        <v>835</v>
      </c>
      <c r="F211" s="156">
        <v>5.28</v>
      </c>
      <c r="G211" s="156">
        <v>2</v>
      </c>
    </row>
    <row r="212" spans="1:7" ht="18.75" customHeight="1" x14ac:dyDescent="0.2">
      <c r="A212" s="154"/>
      <c r="B212" s="155"/>
      <c r="C212" s="117">
        <v>2023353141</v>
      </c>
      <c r="D212" s="156" t="s">
        <v>838</v>
      </c>
      <c r="E212" s="156" t="s">
        <v>389</v>
      </c>
      <c r="F212" s="156">
        <v>5.28</v>
      </c>
      <c r="G212" s="156">
        <v>3</v>
      </c>
    </row>
    <row r="213" spans="1:7" ht="18.75" customHeight="1" x14ac:dyDescent="0.2"/>
    <row r="214" spans="1:7" ht="18.75" customHeight="1" x14ac:dyDescent="0.2"/>
    <row r="215" spans="1:7" ht="18.75" customHeight="1" x14ac:dyDescent="0.2"/>
    <row r="216" spans="1:7" ht="18.75" customHeight="1" x14ac:dyDescent="0.2"/>
    <row r="217" spans="1:7" ht="18.75" customHeight="1" x14ac:dyDescent="0.2"/>
    <row r="218" spans="1:7" ht="18.75" customHeight="1" x14ac:dyDescent="0.2"/>
    <row r="219" spans="1:7" ht="18.75" customHeight="1" x14ac:dyDescent="0.2"/>
    <row r="220" spans="1:7" ht="18.75" customHeight="1" x14ac:dyDescent="0.2"/>
    <row r="221" spans="1:7" ht="18.75" customHeight="1" x14ac:dyDescent="0.2"/>
    <row r="222" spans="1:7" ht="18.75" customHeight="1" x14ac:dyDescent="0.2"/>
    <row r="223" spans="1:7" ht="18.75" customHeight="1" x14ac:dyDescent="0.2"/>
    <row r="224" spans="1:7" ht="18.75" customHeight="1" x14ac:dyDescent="0.2"/>
    <row r="225" ht="18.75" customHeight="1" x14ac:dyDescent="0.2"/>
    <row r="226" ht="18.75" customHeight="1" x14ac:dyDescent="0.2"/>
    <row r="227" ht="18.75" customHeight="1" x14ac:dyDescent="0.2"/>
    <row r="228" ht="18.75" customHeight="1" x14ac:dyDescent="0.2"/>
    <row r="229" ht="18.75" customHeight="1" x14ac:dyDescent="0.2"/>
    <row r="230" ht="18.75" customHeight="1" x14ac:dyDescent="0.2"/>
    <row r="231" ht="18.75" customHeight="1" x14ac:dyDescent="0.2"/>
    <row r="232" ht="18.75" customHeight="1" x14ac:dyDescent="0.2"/>
    <row r="233" ht="18.75" customHeight="1" x14ac:dyDescent="0.2"/>
    <row r="234" ht="18.75" customHeight="1" x14ac:dyDescent="0.2"/>
    <row r="235" ht="18.75" customHeight="1" x14ac:dyDescent="0.2"/>
    <row r="236" ht="18.75" customHeight="1" x14ac:dyDescent="0.2"/>
    <row r="237" ht="18.75" customHeight="1" x14ac:dyDescent="0.2"/>
    <row r="238" ht="18.75" customHeight="1" x14ac:dyDescent="0.2"/>
    <row r="239" ht="18.75" customHeight="1" x14ac:dyDescent="0.2"/>
    <row r="240" ht="18.75" customHeight="1" x14ac:dyDescent="0.2"/>
    <row r="241" ht="18.75" customHeight="1" x14ac:dyDescent="0.2"/>
    <row r="242" ht="18.75" customHeight="1" x14ac:dyDescent="0.2"/>
    <row r="243" ht="18.75" customHeight="1" x14ac:dyDescent="0.2"/>
    <row r="244" ht="18.75" customHeight="1" x14ac:dyDescent="0.2"/>
    <row r="245" ht="18.75" customHeight="1" x14ac:dyDescent="0.2"/>
    <row r="246" ht="18.75" customHeight="1" x14ac:dyDescent="0.2"/>
    <row r="247" ht="18.75" customHeight="1" x14ac:dyDescent="0.2"/>
    <row r="248" ht="18.75" customHeight="1" x14ac:dyDescent="0.2"/>
    <row r="249" ht="18.75" customHeight="1" x14ac:dyDescent="0.2"/>
    <row r="250" ht="18.75" customHeight="1" x14ac:dyDescent="0.2"/>
    <row r="251" ht="18.75" customHeight="1" x14ac:dyDescent="0.2"/>
    <row r="252" ht="18.75" customHeight="1" x14ac:dyDescent="0.2"/>
    <row r="253" ht="18.75" customHeight="1" x14ac:dyDescent="0.2"/>
    <row r="254" ht="18.75" customHeight="1" x14ac:dyDescent="0.2"/>
    <row r="255" ht="18.75" customHeight="1" x14ac:dyDescent="0.2"/>
    <row r="256" ht="18.75" customHeight="1" x14ac:dyDescent="0.2"/>
    <row r="257" ht="18.75" customHeight="1" x14ac:dyDescent="0.2"/>
    <row r="258" ht="18.75" customHeight="1" x14ac:dyDescent="0.2"/>
    <row r="259" ht="18.75" customHeight="1" x14ac:dyDescent="0.2"/>
    <row r="260" ht="18.75" customHeight="1" x14ac:dyDescent="0.2"/>
    <row r="261" ht="18.75" customHeight="1" x14ac:dyDescent="0.2"/>
    <row r="262" ht="18.75" customHeight="1" x14ac:dyDescent="0.2"/>
    <row r="263" ht="18.75" customHeight="1" x14ac:dyDescent="0.2"/>
    <row r="264" ht="18.75" customHeight="1" x14ac:dyDescent="0.2"/>
    <row r="265" ht="18.75" customHeight="1" x14ac:dyDescent="0.2"/>
    <row r="266" ht="18.75" customHeight="1" x14ac:dyDescent="0.2"/>
    <row r="267" ht="18.75" customHeight="1" x14ac:dyDescent="0.2"/>
    <row r="268" ht="18.75" customHeight="1" x14ac:dyDescent="0.2"/>
    <row r="269" ht="18.75" customHeight="1" x14ac:dyDescent="0.2"/>
    <row r="270" ht="18.75" customHeight="1" x14ac:dyDescent="0.2"/>
    <row r="271" ht="18.75" customHeight="1" x14ac:dyDescent="0.2"/>
    <row r="272" ht="18.75" customHeight="1" x14ac:dyDescent="0.2"/>
    <row r="273" ht="18.75" customHeight="1" x14ac:dyDescent="0.2"/>
    <row r="274" ht="18.75" customHeight="1" x14ac:dyDescent="0.2"/>
    <row r="275" ht="18.75" customHeight="1" x14ac:dyDescent="0.2"/>
    <row r="276" ht="18.75" customHeight="1" x14ac:dyDescent="0.2"/>
    <row r="277" ht="18.75" customHeight="1" x14ac:dyDescent="0.2"/>
    <row r="278" ht="18.75" customHeight="1" x14ac:dyDescent="0.2"/>
    <row r="279" ht="18.75" customHeight="1" x14ac:dyDescent="0.2"/>
    <row r="280" ht="18.75" customHeight="1" x14ac:dyDescent="0.2"/>
    <row r="281" ht="18.75" customHeight="1" x14ac:dyDescent="0.2"/>
    <row r="282" ht="18.75" customHeight="1" x14ac:dyDescent="0.2"/>
    <row r="283" ht="18.75" customHeight="1" x14ac:dyDescent="0.2"/>
    <row r="284" ht="18.75" customHeight="1" x14ac:dyDescent="0.2"/>
    <row r="285" ht="18.75" customHeight="1" x14ac:dyDescent="0.2"/>
    <row r="286" ht="18.75" customHeight="1" x14ac:dyDescent="0.2"/>
    <row r="287" ht="18.75" customHeight="1" x14ac:dyDescent="0.2"/>
    <row r="288" ht="18.75" customHeight="1" x14ac:dyDescent="0.2"/>
    <row r="289" ht="18.75" customHeight="1" x14ac:dyDescent="0.2"/>
    <row r="290" ht="18.75" customHeight="1" x14ac:dyDescent="0.2"/>
    <row r="291" ht="18.75" customHeight="1" x14ac:dyDescent="0.2"/>
    <row r="292" ht="18.75" customHeight="1" x14ac:dyDescent="0.2"/>
    <row r="293" ht="18.75" customHeight="1" x14ac:dyDescent="0.2"/>
    <row r="294" ht="18.75" customHeight="1" x14ac:dyDescent="0.2"/>
    <row r="295" ht="18.75" customHeight="1" x14ac:dyDescent="0.2"/>
    <row r="296" ht="18.75" customHeight="1" x14ac:dyDescent="0.2"/>
    <row r="297" ht="18.75" customHeight="1" x14ac:dyDescent="0.2"/>
    <row r="298" ht="18.75" customHeight="1" x14ac:dyDescent="0.2"/>
    <row r="299" ht="18.75" customHeight="1" x14ac:dyDescent="0.2"/>
    <row r="300" ht="18.75" customHeight="1" x14ac:dyDescent="0.2"/>
    <row r="301" ht="18.75" customHeight="1" x14ac:dyDescent="0.2"/>
    <row r="302" ht="18.75" customHeight="1" x14ac:dyDescent="0.2"/>
    <row r="303" ht="18.75" customHeight="1" x14ac:dyDescent="0.2"/>
    <row r="304" ht="18.75" customHeight="1" x14ac:dyDescent="0.2"/>
    <row r="305" ht="18.75" customHeight="1" x14ac:dyDescent="0.2"/>
    <row r="306" ht="18.75" customHeight="1" x14ac:dyDescent="0.2"/>
    <row r="307" ht="18.75" customHeight="1" x14ac:dyDescent="0.2"/>
    <row r="308" ht="18.75" customHeight="1" x14ac:dyDescent="0.2"/>
    <row r="309" ht="18.75" customHeight="1" x14ac:dyDescent="0.2"/>
    <row r="310" ht="18.75" customHeight="1" x14ac:dyDescent="0.2"/>
    <row r="311" ht="18.75" customHeight="1" x14ac:dyDescent="0.2"/>
    <row r="312" ht="18.75" customHeight="1" x14ac:dyDescent="0.2"/>
    <row r="313" ht="18.75" customHeight="1" x14ac:dyDescent="0.2"/>
    <row r="314" ht="18.75" customHeight="1" x14ac:dyDescent="0.2"/>
    <row r="315" ht="18.75" customHeight="1" x14ac:dyDescent="0.2"/>
    <row r="316" ht="18.75" customHeight="1" x14ac:dyDescent="0.2"/>
  </sheetData>
  <mergeCells count="101">
    <mergeCell ref="A201:A212"/>
    <mergeCell ref="B201:B212"/>
    <mergeCell ref="G145:G147"/>
    <mergeCell ref="G149:G150"/>
    <mergeCell ref="G152:G153"/>
    <mergeCell ref="G157:G158"/>
    <mergeCell ref="G164:G173"/>
    <mergeCell ref="G174:G180"/>
    <mergeCell ref="A182:A200"/>
    <mergeCell ref="B183:B191"/>
    <mergeCell ref="C183:C188"/>
    <mergeCell ref="D183:D188"/>
    <mergeCell ref="G183:G188"/>
    <mergeCell ref="B192:B197"/>
    <mergeCell ref="C192:C195"/>
    <mergeCell ref="D192:D195"/>
    <mergeCell ref="G192:G195"/>
    <mergeCell ref="B198:B200"/>
    <mergeCell ref="C198:C199"/>
    <mergeCell ref="D198:D199"/>
    <mergeCell ref="G198:G199"/>
    <mergeCell ref="A117:A126"/>
    <mergeCell ref="B117:B118"/>
    <mergeCell ref="C117:C118"/>
    <mergeCell ref="D117:D118"/>
    <mergeCell ref="G117:G118"/>
    <mergeCell ref="B119:B120"/>
    <mergeCell ref="C119:C120"/>
    <mergeCell ref="D119:D120"/>
    <mergeCell ref="G119:G120"/>
    <mergeCell ref="B121:B122"/>
    <mergeCell ref="C121:C122"/>
    <mergeCell ref="D121:D122"/>
    <mergeCell ref="G121:G122"/>
    <mergeCell ref="B123:B124"/>
    <mergeCell ref="D123:D124"/>
    <mergeCell ref="B125:B126"/>
    <mergeCell ref="C125:C126"/>
    <mergeCell ref="D125:D126"/>
    <mergeCell ref="G125:G126"/>
    <mergeCell ref="A98:A116"/>
    <mergeCell ref="B98:B100"/>
    <mergeCell ref="B101:B102"/>
    <mergeCell ref="C101:C102"/>
    <mergeCell ref="D101:D102"/>
    <mergeCell ref="G101:G102"/>
    <mergeCell ref="B103:B104"/>
    <mergeCell ref="B105:B108"/>
    <mergeCell ref="C105:C106"/>
    <mergeCell ref="D105:D106"/>
    <mergeCell ref="G105:G106"/>
    <mergeCell ref="C107:C108"/>
    <mergeCell ref="D107:D108"/>
    <mergeCell ref="G107:G108"/>
    <mergeCell ref="B109:B113"/>
    <mergeCell ref="C109:C113"/>
    <mergeCell ref="D109:D113"/>
    <mergeCell ref="G109:G113"/>
    <mergeCell ref="B114:B116"/>
    <mergeCell ref="C114:C115"/>
    <mergeCell ref="D114:D115"/>
    <mergeCell ref="G114:G115"/>
    <mergeCell ref="A32:A97"/>
    <mergeCell ref="B32:B33"/>
    <mergeCell ref="B36:B37"/>
    <mergeCell ref="B38:B39"/>
    <mergeCell ref="B40:B41"/>
    <mergeCell ref="B42:B43"/>
    <mergeCell ref="B44:B51"/>
    <mergeCell ref="B53:B59"/>
    <mergeCell ref="B60:B62"/>
    <mergeCell ref="B63:B75"/>
    <mergeCell ref="B77:B80"/>
    <mergeCell ref="B81:B83"/>
    <mergeCell ref="B84:B96"/>
    <mergeCell ref="A3:A31"/>
    <mergeCell ref="B5:B13"/>
    <mergeCell ref="C5:C13"/>
    <mergeCell ref="D5:D13"/>
    <mergeCell ref="G5:G13"/>
    <mergeCell ref="C15:C16"/>
    <mergeCell ref="D15:D16"/>
    <mergeCell ref="B18:B19"/>
    <mergeCell ref="G18:G19"/>
    <mergeCell ref="B22:B29"/>
    <mergeCell ref="C22:C29"/>
    <mergeCell ref="D22:D29"/>
    <mergeCell ref="G22:G29"/>
    <mergeCell ref="B30:B31"/>
    <mergeCell ref="C30:C31"/>
    <mergeCell ref="D30:D31"/>
    <mergeCell ref="G30:G31"/>
    <mergeCell ref="A127:A181"/>
    <mergeCell ref="G127:G128"/>
    <mergeCell ref="G129:G130"/>
    <mergeCell ref="G141:G144"/>
    <mergeCell ref="C123:C124"/>
    <mergeCell ref="G123:G124"/>
    <mergeCell ref="A1:G1"/>
    <mergeCell ref="B15:B17"/>
    <mergeCell ref="G15:G17"/>
  </mergeCells>
  <phoneticPr fontId="1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08"/>
  <sheetViews>
    <sheetView zoomScale="55" zoomScaleNormal="55" workbookViewId="0">
      <selection activeCell="K208" sqref="K208"/>
    </sheetView>
  </sheetViews>
  <sheetFormatPr defaultColWidth="8.625" defaultRowHeight="18.75" x14ac:dyDescent="0.2"/>
  <cols>
    <col min="1" max="1" width="20.25" style="33" customWidth="1"/>
    <col min="2" max="2" width="7.625" style="33" customWidth="1"/>
    <col min="3" max="3" width="20.25" style="33" customWidth="1"/>
    <col min="4" max="4" width="13.75" style="33" customWidth="1"/>
    <col min="5" max="5" width="16.875" style="33" customWidth="1"/>
    <col min="6" max="6" width="10.625" style="33" customWidth="1"/>
    <col min="7" max="7" width="16.875" style="33" customWidth="1"/>
    <col min="8" max="8" width="14.625" style="33" customWidth="1"/>
    <col min="9" max="16384" width="8.625" style="33"/>
  </cols>
  <sheetData>
    <row r="1" spans="1:8" ht="22.5" x14ac:dyDescent="0.2">
      <c r="A1" s="88" t="s">
        <v>151</v>
      </c>
      <c r="B1" s="88"/>
      <c r="C1" s="88"/>
      <c r="D1" s="88"/>
      <c r="E1" s="88"/>
      <c r="F1" s="88"/>
      <c r="G1" s="88"/>
      <c r="H1" s="88"/>
    </row>
    <row r="2" spans="1:8" s="32" customFormat="1" ht="20.25" x14ac:dyDescent="0.2">
      <c r="A2" s="34" t="s">
        <v>21</v>
      </c>
      <c r="B2" s="34" t="s">
        <v>152</v>
      </c>
      <c r="C2" s="34" t="s">
        <v>22</v>
      </c>
      <c r="D2" s="34" t="s">
        <v>153</v>
      </c>
      <c r="E2" s="34" t="s">
        <v>154</v>
      </c>
      <c r="F2" s="35" t="s">
        <v>155</v>
      </c>
      <c r="G2" s="34" t="s">
        <v>156</v>
      </c>
      <c r="H2" s="34" t="s">
        <v>28</v>
      </c>
    </row>
    <row r="3" spans="1:8" x14ac:dyDescent="0.2">
      <c r="A3" s="109" t="s">
        <v>1</v>
      </c>
      <c r="B3" s="110">
        <v>1</v>
      </c>
      <c r="C3" s="110" t="s">
        <v>162</v>
      </c>
      <c r="D3" s="110">
        <v>0</v>
      </c>
      <c r="E3" s="110">
        <v>39</v>
      </c>
      <c r="F3" s="111">
        <f t="shared" ref="F3:F29" si="0">D3/E3</f>
        <v>0</v>
      </c>
      <c r="G3" s="110">
        <f>RANK(F3,$F$3:$F$49,1)</f>
        <v>1</v>
      </c>
      <c r="H3" s="110"/>
    </row>
    <row r="4" spans="1:8" x14ac:dyDescent="0.2">
      <c r="A4" s="109"/>
      <c r="B4" s="110">
        <v>2</v>
      </c>
      <c r="C4" s="110" t="s">
        <v>163</v>
      </c>
      <c r="D4" s="110">
        <v>1</v>
      </c>
      <c r="E4" s="110">
        <v>40</v>
      </c>
      <c r="F4" s="111">
        <f t="shared" si="0"/>
        <v>2.5000000000000001E-2</v>
      </c>
      <c r="G4" s="110">
        <f>RANK(F4,$F$3:$F$49,1)</f>
        <v>36</v>
      </c>
      <c r="H4" s="110"/>
    </row>
    <row r="5" spans="1:8" x14ac:dyDescent="0.2">
      <c r="A5" s="109"/>
      <c r="B5" s="110">
        <v>3</v>
      </c>
      <c r="C5" s="110" t="s">
        <v>164</v>
      </c>
      <c r="D5" s="110">
        <v>0</v>
      </c>
      <c r="E5" s="110">
        <v>42</v>
      </c>
      <c r="F5" s="111">
        <f t="shared" si="0"/>
        <v>0</v>
      </c>
      <c r="G5" s="110">
        <f>RANK(F5,$F$3:$F$49,1)</f>
        <v>1</v>
      </c>
      <c r="H5" s="110"/>
    </row>
    <row r="6" spans="1:8" x14ac:dyDescent="0.2">
      <c r="A6" s="109"/>
      <c r="B6" s="110">
        <v>4</v>
      </c>
      <c r="C6" s="110" t="s">
        <v>165</v>
      </c>
      <c r="D6" s="110">
        <v>0</v>
      </c>
      <c r="E6" s="110">
        <v>40</v>
      </c>
      <c r="F6" s="111">
        <f t="shared" si="0"/>
        <v>0</v>
      </c>
      <c r="G6" s="110">
        <f>RANK(F6,$F$3:$F$49,1)</f>
        <v>1</v>
      </c>
      <c r="H6" s="110"/>
    </row>
    <row r="7" spans="1:8" x14ac:dyDescent="0.2">
      <c r="A7" s="109"/>
      <c r="B7" s="110">
        <v>5</v>
      </c>
      <c r="C7" s="110" t="s">
        <v>166</v>
      </c>
      <c r="D7" s="110">
        <v>1</v>
      </c>
      <c r="E7" s="110">
        <v>43</v>
      </c>
      <c r="F7" s="111">
        <f t="shared" si="0"/>
        <v>2.3255813953488372E-2</v>
      </c>
      <c r="G7" s="110">
        <f>RANK(F7,$F$3:$F$49,1)</f>
        <v>29</v>
      </c>
      <c r="H7" s="110"/>
    </row>
    <row r="8" spans="1:8" x14ac:dyDescent="0.2">
      <c r="A8" s="109"/>
      <c r="B8" s="110">
        <v>6</v>
      </c>
      <c r="C8" s="110" t="s">
        <v>49</v>
      </c>
      <c r="D8" s="110">
        <v>0</v>
      </c>
      <c r="E8" s="110">
        <v>43</v>
      </c>
      <c r="F8" s="111">
        <f t="shared" si="0"/>
        <v>0</v>
      </c>
      <c r="G8" s="110">
        <f>RANK(F8,$F$3:$F$49,1)</f>
        <v>1</v>
      </c>
      <c r="H8" s="110"/>
    </row>
    <row r="9" spans="1:8" x14ac:dyDescent="0.2">
      <c r="A9" s="109"/>
      <c r="B9" s="110">
        <v>7</v>
      </c>
      <c r="C9" s="110" t="s">
        <v>47</v>
      </c>
      <c r="D9" s="110">
        <v>2</v>
      </c>
      <c r="E9" s="110">
        <v>41</v>
      </c>
      <c r="F9" s="111">
        <f t="shared" si="0"/>
        <v>4.878048780487805E-2</v>
      </c>
      <c r="G9" s="110">
        <f>RANK(F9,$F$3:$F$49,1)</f>
        <v>41</v>
      </c>
      <c r="H9" s="110"/>
    </row>
    <row r="10" spans="1:8" x14ac:dyDescent="0.2">
      <c r="A10" s="109"/>
      <c r="B10" s="110">
        <v>8</v>
      </c>
      <c r="C10" s="110" t="s">
        <v>170</v>
      </c>
      <c r="D10" s="110">
        <v>0</v>
      </c>
      <c r="E10" s="110">
        <v>43</v>
      </c>
      <c r="F10" s="111">
        <f t="shared" si="0"/>
        <v>0</v>
      </c>
      <c r="G10" s="110">
        <f>RANK(F10,$F$3:$F$49,1)</f>
        <v>1</v>
      </c>
      <c r="H10" s="110"/>
    </row>
    <row r="11" spans="1:8" x14ac:dyDescent="0.2">
      <c r="A11" s="109"/>
      <c r="B11" s="110">
        <v>9</v>
      </c>
      <c r="C11" s="110" t="s">
        <v>53</v>
      </c>
      <c r="D11" s="110">
        <v>0</v>
      </c>
      <c r="E11" s="110">
        <v>42</v>
      </c>
      <c r="F11" s="111">
        <f t="shared" si="0"/>
        <v>0</v>
      </c>
      <c r="G11" s="110">
        <f>RANK(F11,$F$3:$F$49,1)</f>
        <v>1</v>
      </c>
      <c r="H11" s="110"/>
    </row>
    <row r="12" spans="1:8" x14ac:dyDescent="0.2">
      <c r="A12" s="109"/>
      <c r="B12" s="110">
        <v>10</v>
      </c>
      <c r="C12" s="110" t="s">
        <v>171</v>
      </c>
      <c r="D12" s="110">
        <v>0</v>
      </c>
      <c r="E12" s="110">
        <v>43</v>
      </c>
      <c r="F12" s="111">
        <f t="shared" si="0"/>
        <v>0</v>
      </c>
      <c r="G12" s="110">
        <f>RANK(F12,$F$3:$F$49,1)</f>
        <v>1</v>
      </c>
      <c r="H12" s="110"/>
    </row>
    <row r="13" spans="1:8" x14ac:dyDescent="0.2">
      <c r="A13" s="109"/>
      <c r="B13" s="110">
        <v>11</v>
      </c>
      <c r="C13" s="110" t="s">
        <v>172</v>
      </c>
      <c r="D13" s="110">
        <v>0</v>
      </c>
      <c r="E13" s="110">
        <v>42</v>
      </c>
      <c r="F13" s="111">
        <f t="shared" si="0"/>
        <v>0</v>
      </c>
      <c r="G13" s="110">
        <f>RANK(F13,$F$3:$F$49,1)</f>
        <v>1</v>
      </c>
      <c r="H13" s="110"/>
    </row>
    <row r="14" spans="1:8" x14ac:dyDescent="0.2">
      <c r="A14" s="109"/>
      <c r="B14" s="110">
        <v>12</v>
      </c>
      <c r="C14" s="110" t="s">
        <v>173</v>
      </c>
      <c r="D14" s="110">
        <v>0</v>
      </c>
      <c r="E14" s="110">
        <v>36</v>
      </c>
      <c r="F14" s="111">
        <f t="shared" si="0"/>
        <v>0</v>
      </c>
      <c r="G14" s="110">
        <f>RANK(F14,$F$3:$F$49,1)</f>
        <v>1</v>
      </c>
      <c r="H14" s="110"/>
    </row>
    <row r="15" spans="1:8" x14ac:dyDescent="0.2">
      <c r="A15" s="109"/>
      <c r="B15" s="110">
        <v>13</v>
      </c>
      <c r="C15" s="110" t="s">
        <v>44</v>
      </c>
      <c r="D15" s="110">
        <v>0</v>
      </c>
      <c r="E15" s="110">
        <v>43</v>
      </c>
      <c r="F15" s="111">
        <f t="shared" si="0"/>
        <v>0</v>
      </c>
      <c r="G15" s="110">
        <f>RANK(F15,$F$3:$F$49,1)</f>
        <v>1</v>
      </c>
      <c r="H15" s="110"/>
    </row>
    <row r="16" spans="1:8" x14ac:dyDescent="0.2">
      <c r="A16" s="109"/>
      <c r="B16" s="110">
        <v>14</v>
      </c>
      <c r="C16" s="110" t="s">
        <v>174</v>
      </c>
      <c r="D16" s="110">
        <v>1</v>
      </c>
      <c r="E16" s="110">
        <v>42</v>
      </c>
      <c r="F16" s="111">
        <f t="shared" si="0"/>
        <v>2.3809523809523808E-2</v>
      </c>
      <c r="G16" s="110">
        <f>RANK(F16,$F$3:$F$49,1)</f>
        <v>31</v>
      </c>
      <c r="H16" s="110"/>
    </row>
    <row r="17" spans="1:8" x14ac:dyDescent="0.2">
      <c r="A17" s="109"/>
      <c r="B17" s="110">
        <v>15</v>
      </c>
      <c r="C17" s="110" t="s">
        <v>175</v>
      </c>
      <c r="D17" s="110">
        <v>0</v>
      </c>
      <c r="E17" s="110">
        <v>40</v>
      </c>
      <c r="F17" s="111">
        <f t="shared" si="0"/>
        <v>0</v>
      </c>
      <c r="G17" s="110">
        <f>RANK(F17,$F$3:$F$49,1)</f>
        <v>1</v>
      </c>
      <c r="H17" s="110"/>
    </row>
    <row r="18" spans="1:8" x14ac:dyDescent="0.2">
      <c r="A18" s="109"/>
      <c r="B18" s="110">
        <v>16</v>
      </c>
      <c r="C18" s="110" t="s">
        <v>38</v>
      </c>
      <c r="D18" s="110">
        <v>0</v>
      </c>
      <c r="E18" s="110">
        <v>43</v>
      </c>
      <c r="F18" s="111">
        <f t="shared" si="0"/>
        <v>0</v>
      </c>
      <c r="G18" s="110">
        <f>RANK(F18,$F$3:$F$49,1)</f>
        <v>1</v>
      </c>
      <c r="H18" s="110"/>
    </row>
    <row r="19" spans="1:8" x14ac:dyDescent="0.2">
      <c r="A19" s="109"/>
      <c r="B19" s="110">
        <v>17</v>
      </c>
      <c r="C19" s="110" t="s">
        <v>29</v>
      </c>
      <c r="D19" s="110">
        <v>0</v>
      </c>
      <c r="E19" s="110">
        <v>42</v>
      </c>
      <c r="F19" s="111">
        <f t="shared" si="0"/>
        <v>0</v>
      </c>
      <c r="G19" s="110">
        <f>RANK(F19,$F$3:$F$49,1)</f>
        <v>1</v>
      </c>
      <c r="H19" s="110"/>
    </row>
    <row r="20" spans="1:8" x14ac:dyDescent="0.2">
      <c r="A20" s="109"/>
      <c r="B20" s="110">
        <v>18</v>
      </c>
      <c r="C20" s="110" t="s">
        <v>180</v>
      </c>
      <c r="D20" s="110">
        <v>0</v>
      </c>
      <c r="E20" s="110">
        <v>43</v>
      </c>
      <c r="F20" s="111">
        <f t="shared" si="0"/>
        <v>0</v>
      </c>
      <c r="G20" s="110">
        <f>RANK(F20,$F$3:$F$49,1)</f>
        <v>1</v>
      </c>
      <c r="H20" s="110"/>
    </row>
    <row r="21" spans="1:8" x14ac:dyDescent="0.2">
      <c r="A21" s="109"/>
      <c r="B21" s="110">
        <v>19</v>
      </c>
      <c r="C21" s="110" t="s">
        <v>50</v>
      </c>
      <c r="D21" s="110">
        <v>1</v>
      </c>
      <c r="E21" s="110">
        <v>42</v>
      </c>
      <c r="F21" s="111">
        <f t="shared" si="0"/>
        <v>2.3809523809523808E-2</v>
      </c>
      <c r="G21" s="110">
        <f>RANK(F21,$F$3:$F$49,1)</f>
        <v>31</v>
      </c>
      <c r="H21" s="110"/>
    </row>
    <row r="22" spans="1:8" x14ac:dyDescent="0.2">
      <c r="A22" s="109"/>
      <c r="B22" s="110">
        <v>20</v>
      </c>
      <c r="C22" s="110" t="s">
        <v>51</v>
      </c>
      <c r="D22" s="110">
        <v>1</v>
      </c>
      <c r="E22" s="110">
        <v>45</v>
      </c>
      <c r="F22" s="111">
        <f t="shared" si="0"/>
        <v>2.2222222222222223E-2</v>
      </c>
      <c r="G22" s="110">
        <f>RANK(F22,$F$3:$F$49,1)</f>
        <v>28</v>
      </c>
      <c r="H22" s="110"/>
    </row>
    <row r="23" spans="1:8" x14ac:dyDescent="0.2">
      <c r="A23" s="109"/>
      <c r="B23" s="110">
        <v>21</v>
      </c>
      <c r="C23" s="110" t="s">
        <v>181</v>
      </c>
      <c r="D23" s="110">
        <v>0</v>
      </c>
      <c r="E23" s="110">
        <v>43</v>
      </c>
      <c r="F23" s="111">
        <f t="shared" si="0"/>
        <v>0</v>
      </c>
      <c r="G23" s="110">
        <f>RANK(F23,$F$3:$F$49,1)</f>
        <v>1</v>
      </c>
      <c r="H23" s="110"/>
    </row>
    <row r="24" spans="1:8" x14ac:dyDescent="0.2">
      <c r="A24" s="109"/>
      <c r="B24" s="110">
        <v>22</v>
      </c>
      <c r="C24" s="110" t="s">
        <v>182</v>
      </c>
      <c r="D24" s="110">
        <v>0</v>
      </c>
      <c r="E24" s="110">
        <v>42</v>
      </c>
      <c r="F24" s="111">
        <f t="shared" si="0"/>
        <v>0</v>
      </c>
      <c r="G24" s="110">
        <f>RANK(F24,$F$3:$F$49,1)</f>
        <v>1</v>
      </c>
      <c r="H24" s="110"/>
    </row>
    <row r="25" spans="1:8" x14ac:dyDescent="0.2">
      <c r="A25" s="109"/>
      <c r="B25" s="110">
        <v>23</v>
      </c>
      <c r="C25" s="110" t="s">
        <v>41</v>
      </c>
      <c r="D25" s="110">
        <v>0</v>
      </c>
      <c r="E25" s="110">
        <v>40</v>
      </c>
      <c r="F25" s="111">
        <f t="shared" si="0"/>
        <v>0</v>
      </c>
      <c r="G25" s="110">
        <f>RANK(F25,$F$3:$F$49,1)</f>
        <v>1</v>
      </c>
      <c r="H25" s="110"/>
    </row>
    <row r="26" spans="1:8" x14ac:dyDescent="0.2">
      <c r="A26" s="109"/>
      <c r="B26" s="110">
        <v>24</v>
      </c>
      <c r="C26" s="110" t="s">
        <v>183</v>
      </c>
      <c r="D26" s="110">
        <v>2</v>
      </c>
      <c r="E26" s="110">
        <v>40</v>
      </c>
      <c r="F26" s="111">
        <f t="shared" si="0"/>
        <v>0.05</v>
      </c>
      <c r="G26" s="110">
        <f>RANK(F26,$F$3:$F$49,1)</f>
        <v>42</v>
      </c>
      <c r="H26" s="110"/>
    </row>
    <row r="27" spans="1:8" x14ac:dyDescent="0.2">
      <c r="A27" s="109"/>
      <c r="B27" s="110">
        <v>25</v>
      </c>
      <c r="C27" s="110" t="s">
        <v>45</v>
      </c>
      <c r="D27" s="110">
        <v>1</v>
      </c>
      <c r="E27" s="110">
        <v>41</v>
      </c>
      <c r="F27" s="111">
        <f t="shared" si="0"/>
        <v>2.4390243902439025E-2</v>
      </c>
      <c r="G27" s="110">
        <f>RANK(F27,$F$3:$F$49,1)</f>
        <v>34</v>
      </c>
      <c r="H27" s="110"/>
    </row>
    <row r="28" spans="1:8" x14ac:dyDescent="0.2">
      <c r="A28" s="109"/>
      <c r="B28" s="110">
        <v>26</v>
      </c>
      <c r="C28" s="110" t="s">
        <v>43</v>
      </c>
      <c r="D28" s="110">
        <v>1</v>
      </c>
      <c r="E28" s="110">
        <v>41</v>
      </c>
      <c r="F28" s="111">
        <f t="shared" si="0"/>
        <v>2.4390243902439025E-2</v>
      </c>
      <c r="G28" s="110">
        <f>RANK(F28,$F$3:$F$49,1)</f>
        <v>34</v>
      </c>
      <c r="H28" s="110"/>
    </row>
    <row r="29" spans="1:8" x14ac:dyDescent="0.2">
      <c r="A29" s="109"/>
      <c r="B29" s="110">
        <v>27</v>
      </c>
      <c r="C29" s="110" t="s">
        <v>184</v>
      </c>
      <c r="D29" s="110">
        <v>1</v>
      </c>
      <c r="E29" s="110">
        <v>40</v>
      </c>
      <c r="F29" s="111">
        <f t="shared" si="0"/>
        <v>2.5000000000000001E-2</v>
      </c>
      <c r="G29" s="110">
        <f>RANK(F29,$F$3:$F$49,1)</f>
        <v>36</v>
      </c>
      <c r="H29" s="110"/>
    </row>
    <row r="30" spans="1:8" x14ac:dyDescent="0.2">
      <c r="A30" s="109" t="s">
        <v>2</v>
      </c>
      <c r="B30" s="110">
        <v>1</v>
      </c>
      <c r="C30" s="110" t="s">
        <v>185</v>
      </c>
      <c r="D30" s="110"/>
      <c r="E30" s="110">
        <v>38</v>
      </c>
      <c r="F30" s="111">
        <f>D30/E30</f>
        <v>0</v>
      </c>
      <c r="G30" s="110">
        <f>RANK(F30,$F$30:$F$70,1)</f>
        <v>1</v>
      </c>
      <c r="H30" s="110" t="s">
        <v>186</v>
      </c>
    </row>
    <row r="31" spans="1:8" x14ac:dyDescent="0.2">
      <c r="A31" s="109"/>
      <c r="B31" s="110">
        <v>2</v>
      </c>
      <c r="C31" s="110" t="s">
        <v>187</v>
      </c>
      <c r="D31" s="110"/>
      <c r="E31" s="110">
        <v>47</v>
      </c>
      <c r="F31" s="111">
        <f t="shared" ref="F31:F70" si="1">D31/E31</f>
        <v>0</v>
      </c>
      <c r="G31" s="110">
        <f t="shared" ref="G31:G70" si="2">RANK(F31,$F$30:$F$70,1)</f>
        <v>1</v>
      </c>
      <c r="H31" s="110" t="s">
        <v>186</v>
      </c>
    </row>
    <row r="32" spans="1:8" x14ac:dyDescent="0.2">
      <c r="A32" s="109"/>
      <c r="B32" s="110">
        <v>3</v>
      </c>
      <c r="C32" s="110" t="s">
        <v>188</v>
      </c>
      <c r="D32" s="110"/>
      <c r="E32" s="110">
        <v>41</v>
      </c>
      <c r="F32" s="111">
        <f t="shared" si="1"/>
        <v>0</v>
      </c>
      <c r="G32" s="110">
        <f t="shared" si="2"/>
        <v>1</v>
      </c>
      <c r="H32" s="110" t="s">
        <v>186</v>
      </c>
    </row>
    <row r="33" spans="1:8" x14ac:dyDescent="0.2">
      <c r="A33" s="109"/>
      <c r="B33" s="110">
        <v>4</v>
      </c>
      <c r="C33" s="110" t="s">
        <v>189</v>
      </c>
      <c r="D33" s="110">
        <v>7</v>
      </c>
      <c r="E33" s="110">
        <v>36</v>
      </c>
      <c r="F33" s="111">
        <f t="shared" si="1"/>
        <v>0.19444444444444445</v>
      </c>
      <c r="G33" s="110">
        <f t="shared" si="2"/>
        <v>39</v>
      </c>
      <c r="H33" s="110"/>
    </row>
    <row r="34" spans="1:8" x14ac:dyDescent="0.2">
      <c r="A34" s="109"/>
      <c r="B34" s="110">
        <v>5</v>
      </c>
      <c r="C34" s="110" t="s">
        <v>78</v>
      </c>
      <c r="D34" s="110">
        <v>0</v>
      </c>
      <c r="E34" s="110">
        <v>38</v>
      </c>
      <c r="F34" s="111">
        <f t="shared" si="1"/>
        <v>0</v>
      </c>
      <c r="G34" s="110">
        <f t="shared" si="2"/>
        <v>1</v>
      </c>
      <c r="H34" s="110"/>
    </row>
    <row r="35" spans="1:8" x14ac:dyDescent="0.2">
      <c r="A35" s="109"/>
      <c r="B35" s="110">
        <v>6</v>
      </c>
      <c r="C35" s="110" t="s">
        <v>31</v>
      </c>
      <c r="D35" s="110">
        <v>3</v>
      </c>
      <c r="E35" s="110">
        <v>48</v>
      </c>
      <c r="F35" s="111">
        <f t="shared" si="1"/>
        <v>6.25E-2</v>
      </c>
      <c r="G35" s="110">
        <f t="shared" si="2"/>
        <v>35</v>
      </c>
      <c r="H35" s="110"/>
    </row>
    <row r="36" spans="1:8" x14ac:dyDescent="0.2">
      <c r="A36" s="109"/>
      <c r="B36" s="110">
        <v>7</v>
      </c>
      <c r="C36" s="110" t="s">
        <v>76</v>
      </c>
      <c r="D36" s="110">
        <v>0</v>
      </c>
      <c r="E36" s="110">
        <v>49</v>
      </c>
      <c r="F36" s="111">
        <f t="shared" si="1"/>
        <v>0</v>
      </c>
      <c r="G36" s="110">
        <f t="shared" si="2"/>
        <v>1</v>
      </c>
      <c r="H36" s="110"/>
    </row>
    <row r="37" spans="1:8" x14ac:dyDescent="0.2">
      <c r="A37" s="109"/>
      <c r="B37" s="110">
        <v>8</v>
      </c>
      <c r="C37" s="110" t="s">
        <v>56</v>
      </c>
      <c r="D37" s="110">
        <v>0</v>
      </c>
      <c r="E37" s="110">
        <v>45</v>
      </c>
      <c r="F37" s="111">
        <f t="shared" si="1"/>
        <v>0</v>
      </c>
      <c r="G37" s="110">
        <f t="shared" si="2"/>
        <v>1</v>
      </c>
      <c r="H37" s="110"/>
    </row>
    <row r="38" spans="1:8" x14ac:dyDescent="0.2">
      <c r="A38" s="109"/>
      <c r="B38" s="110">
        <v>9</v>
      </c>
      <c r="C38" s="110" t="s">
        <v>58</v>
      </c>
      <c r="D38" s="110">
        <v>1</v>
      </c>
      <c r="E38" s="110">
        <v>43</v>
      </c>
      <c r="F38" s="111">
        <f t="shared" si="1"/>
        <v>2.3255813953488372E-2</v>
      </c>
      <c r="G38" s="110">
        <f t="shared" si="2"/>
        <v>25</v>
      </c>
      <c r="H38" s="110"/>
    </row>
    <row r="39" spans="1:8" x14ac:dyDescent="0.2">
      <c r="A39" s="109"/>
      <c r="B39" s="110">
        <v>10</v>
      </c>
      <c r="C39" s="110" t="s">
        <v>190</v>
      </c>
      <c r="D39" s="110">
        <v>0</v>
      </c>
      <c r="E39" s="110">
        <v>41</v>
      </c>
      <c r="F39" s="111">
        <f t="shared" si="1"/>
        <v>0</v>
      </c>
      <c r="G39" s="110">
        <f t="shared" si="2"/>
        <v>1</v>
      </c>
      <c r="H39" s="110"/>
    </row>
    <row r="40" spans="1:8" x14ac:dyDescent="0.2">
      <c r="A40" s="109"/>
      <c r="B40" s="110">
        <v>11</v>
      </c>
      <c r="C40" s="110" t="s">
        <v>59</v>
      </c>
      <c r="D40" s="110">
        <v>0</v>
      </c>
      <c r="E40" s="110">
        <v>42</v>
      </c>
      <c r="F40" s="111">
        <f t="shared" si="1"/>
        <v>0</v>
      </c>
      <c r="G40" s="110">
        <f t="shared" si="2"/>
        <v>1</v>
      </c>
      <c r="H40" s="110"/>
    </row>
    <row r="41" spans="1:8" x14ac:dyDescent="0.2">
      <c r="A41" s="109"/>
      <c r="B41" s="110">
        <v>12</v>
      </c>
      <c r="C41" s="110" t="s">
        <v>67</v>
      </c>
      <c r="D41" s="110">
        <v>0</v>
      </c>
      <c r="E41" s="110">
        <v>42</v>
      </c>
      <c r="F41" s="111">
        <f t="shared" si="1"/>
        <v>0</v>
      </c>
      <c r="G41" s="110">
        <f t="shared" si="2"/>
        <v>1</v>
      </c>
      <c r="H41" s="110"/>
    </row>
    <row r="42" spans="1:8" x14ac:dyDescent="0.2">
      <c r="A42" s="109"/>
      <c r="B42" s="110">
        <v>13</v>
      </c>
      <c r="C42" s="110" t="s">
        <v>60</v>
      </c>
      <c r="D42" s="110">
        <v>0</v>
      </c>
      <c r="E42" s="110">
        <v>40</v>
      </c>
      <c r="F42" s="111">
        <f t="shared" si="1"/>
        <v>0</v>
      </c>
      <c r="G42" s="110">
        <f t="shared" si="2"/>
        <v>1</v>
      </c>
      <c r="H42" s="110"/>
    </row>
    <row r="43" spans="1:8" x14ac:dyDescent="0.2">
      <c r="A43" s="109"/>
      <c r="B43" s="110">
        <v>14</v>
      </c>
      <c r="C43" s="110" t="s">
        <v>65</v>
      </c>
      <c r="D43" s="110">
        <v>4</v>
      </c>
      <c r="E43" s="110">
        <v>41</v>
      </c>
      <c r="F43" s="111">
        <f t="shared" si="1"/>
        <v>9.7560975609756101E-2</v>
      </c>
      <c r="G43" s="110">
        <f t="shared" si="2"/>
        <v>37</v>
      </c>
      <c r="H43" s="110"/>
    </row>
    <row r="44" spans="1:8" x14ac:dyDescent="0.2">
      <c r="A44" s="109"/>
      <c r="B44" s="110">
        <v>15</v>
      </c>
      <c r="C44" s="110" t="s">
        <v>191</v>
      </c>
      <c r="D44" s="110">
        <v>3</v>
      </c>
      <c r="E44" s="110">
        <v>46</v>
      </c>
      <c r="F44" s="111">
        <f t="shared" si="1"/>
        <v>6.5217391304347824E-2</v>
      </c>
      <c r="G44" s="110">
        <f t="shared" si="2"/>
        <v>36</v>
      </c>
      <c r="H44" s="110"/>
    </row>
    <row r="45" spans="1:8" x14ac:dyDescent="0.2">
      <c r="A45" s="109"/>
      <c r="B45" s="110">
        <v>16</v>
      </c>
      <c r="C45" s="110" t="s">
        <v>192</v>
      </c>
      <c r="D45" s="110">
        <v>1</v>
      </c>
      <c r="E45" s="110">
        <v>42</v>
      </c>
      <c r="F45" s="111">
        <f t="shared" si="1"/>
        <v>2.3809523809523808E-2</v>
      </c>
      <c r="G45" s="110">
        <f t="shared" si="2"/>
        <v>27</v>
      </c>
      <c r="H45" s="110"/>
    </row>
    <row r="46" spans="1:8" x14ac:dyDescent="0.2">
      <c r="A46" s="109"/>
      <c r="B46" s="110">
        <v>17</v>
      </c>
      <c r="C46" s="110" t="s">
        <v>193</v>
      </c>
      <c r="D46" s="110">
        <v>2</v>
      </c>
      <c r="E46" s="110">
        <v>46</v>
      </c>
      <c r="F46" s="111">
        <f t="shared" si="1"/>
        <v>4.3478260869565216E-2</v>
      </c>
      <c r="G46" s="110">
        <f t="shared" si="2"/>
        <v>31</v>
      </c>
      <c r="H46" s="110"/>
    </row>
    <row r="47" spans="1:8" x14ac:dyDescent="0.2">
      <c r="A47" s="109"/>
      <c r="B47" s="110">
        <v>18</v>
      </c>
      <c r="C47" s="110" t="s">
        <v>72</v>
      </c>
      <c r="D47" s="110">
        <v>2</v>
      </c>
      <c r="E47" s="110">
        <v>46</v>
      </c>
      <c r="F47" s="111">
        <f t="shared" si="1"/>
        <v>4.3478260869565216E-2</v>
      </c>
      <c r="G47" s="110">
        <f t="shared" si="2"/>
        <v>31</v>
      </c>
      <c r="H47" s="110"/>
    </row>
    <row r="48" spans="1:8" x14ac:dyDescent="0.2">
      <c r="A48" s="109"/>
      <c r="B48" s="110">
        <v>19</v>
      </c>
      <c r="C48" s="110" t="s">
        <v>74</v>
      </c>
      <c r="D48" s="110">
        <v>8</v>
      </c>
      <c r="E48" s="110">
        <v>45</v>
      </c>
      <c r="F48" s="111">
        <f t="shared" si="1"/>
        <v>0.17777777777777778</v>
      </c>
      <c r="G48" s="110">
        <f t="shared" si="2"/>
        <v>38</v>
      </c>
      <c r="H48" s="110"/>
    </row>
    <row r="49" spans="1:8" x14ac:dyDescent="0.2">
      <c r="A49" s="109"/>
      <c r="B49" s="110">
        <v>20</v>
      </c>
      <c r="C49" s="110" t="s">
        <v>79</v>
      </c>
      <c r="D49" s="110">
        <v>2</v>
      </c>
      <c r="E49" s="110">
        <v>45</v>
      </c>
      <c r="F49" s="111">
        <f t="shared" si="1"/>
        <v>4.4444444444444446E-2</v>
      </c>
      <c r="G49" s="110">
        <f t="shared" si="2"/>
        <v>33</v>
      </c>
      <c r="H49" s="110"/>
    </row>
    <row r="50" spans="1:8" x14ac:dyDescent="0.2">
      <c r="A50" s="109"/>
      <c r="B50" s="110">
        <v>21</v>
      </c>
      <c r="C50" s="110" t="s">
        <v>81</v>
      </c>
      <c r="D50" s="110">
        <v>0</v>
      </c>
      <c r="E50" s="110">
        <v>42</v>
      </c>
      <c r="F50" s="111">
        <f t="shared" si="1"/>
        <v>0</v>
      </c>
      <c r="G50" s="110">
        <f t="shared" si="2"/>
        <v>1</v>
      </c>
      <c r="H50" s="110"/>
    </row>
    <row r="51" spans="1:8" x14ac:dyDescent="0.2">
      <c r="A51" s="109"/>
      <c r="B51" s="110">
        <v>22</v>
      </c>
      <c r="C51" s="110" t="s">
        <v>194</v>
      </c>
      <c r="D51" s="110"/>
      <c r="E51" s="110">
        <v>41</v>
      </c>
      <c r="F51" s="111">
        <f t="shared" si="1"/>
        <v>0</v>
      </c>
      <c r="G51" s="110">
        <f t="shared" si="2"/>
        <v>1</v>
      </c>
      <c r="H51" s="110" t="s">
        <v>186</v>
      </c>
    </row>
    <row r="52" spans="1:8" x14ac:dyDescent="0.2">
      <c r="A52" s="109"/>
      <c r="B52" s="110">
        <v>23</v>
      </c>
      <c r="C52" s="110" t="s">
        <v>195</v>
      </c>
      <c r="D52" s="110"/>
      <c r="E52" s="110">
        <v>37</v>
      </c>
      <c r="F52" s="111">
        <f t="shared" si="1"/>
        <v>0</v>
      </c>
      <c r="G52" s="110">
        <f t="shared" si="2"/>
        <v>1</v>
      </c>
      <c r="H52" s="110" t="s">
        <v>186</v>
      </c>
    </row>
    <row r="53" spans="1:8" x14ac:dyDescent="0.2">
      <c r="A53" s="109"/>
      <c r="B53" s="110">
        <v>24</v>
      </c>
      <c r="C53" s="110" t="s">
        <v>196</v>
      </c>
      <c r="D53" s="110"/>
      <c r="E53" s="110">
        <v>39</v>
      </c>
      <c r="F53" s="111">
        <f t="shared" si="1"/>
        <v>0</v>
      </c>
      <c r="G53" s="110">
        <f t="shared" si="2"/>
        <v>1</v>
      </c>
      <c r="H53" s="110" t="s">
        <v>186</v>
      </c>
    </row>
    <row r="54" spans="1:8" x14ac:dyDescent="0.2">
      <c r="A54" s="109"/>
      <c r="B54" s="110">
        <v>25</v>
      </c>
      <c r="C54" s="110" t="s">
        <v>197</v>
      </c>
      <c r="D54" s="110"/>
      <c r="E54" s="110">
        <v>28</v>
      </c>
      <c r="F54" s="111">
        <f t="shared" si="1"/>
        <v>0</v>
      </c>
      <c r="G54" s="110">
        <f t="shared" si="2"/>
        <v>1</v>
      </c>
      <c r="H54" s="110" t="s">
        <v>186</v>
      </c>
    </row>
    <row r="55" spans="1:8" x14ac:dyDescent="0.2">
      <c r="A55" s="109"/>
      <c r="B55" s="110">
        <v>26</v>
      </c>
      <c r="C55" s="110" t="s">
        <v>198</v>
      </c>
      <c r="D55" s="110"/>
      <c r="E55" s="110">
        <v>27</v>
      </c>
      <c r="F55" s="111">
        <f t="shared" si="1"/>
        <v>0</v>
      </c>
      <c r="G55" s="110">
        <f t="shared" si="2"/>
        <v>1</v>
      </c>
      <c r="H55" s="110" t="s">
        <v>186</v>
      </c>
    </row>
    <row r="56" spans="1:8" x14ac:dyDescent="0.2">
      <c r="A56" s="109"/>
      <c r="B56" s="110">
        <v>27</v>
      </c>
      <c r="C56" s="110" t="s">
        <v>199</v>
      </c>
      <c r="D56" s="110"/>
      <c r="E56" s="110">
        <v>43</v>
      </c>
      <c r="F56" s="111">
        <f t="shared" si="1"/>
        <v>0</v>
      </c>
      <c r="G56" s="110">
        <f t="shared" si="2"/>
        <v>1</v>
      </c>
      <c r="H56" s="110" t="s">
        <v>186</v>
      </c>
    </row>
    <row r="57" spans="1:8" x14ac:dyDescent="0.2">
      <c r="A57" s="109"/>
      <c r="B57" s="110">
        <v>28</v>
      </c>
      <c r="C57" s="110" t="s">
        <v>200</v>
      </c>
      <c r="D57" s="110"/>
      <c r="E57" s="110">
        <v>42</v>
      </c>
      <c r="F57" s="111">
        <f t="shared" si="1"/>
        <v>0</v>
      </c>
      <c r="G57" s="110">
        <f t="shared" si="2"/>
        <v>1</v>
      </c>
      <c r="H57" s="110" t="s">
        <v>186</v>
      </c>
    </row>
    <row r="58" spans="1:8" x14ac:dyDescent="0.2">
      <c r="A58" s="109"/>
      <c r="B58" s="110">
        <v>29</v>
      </c>
      <c r="C58" s="110" t="s">
        <v>82</v>
      </c>
      <c r="D58" s="110">
        <v>1</v>
      </c>
      <c r="E58" s="110">
        <v>42</v>
      </c>
      <c r="F58" s="111">
        <f t="shared" si="1"/>
        <v>2.3809523809523808E-2</v>
      </c>
      <c r="G58" s="110">
        <f t="shared" si="2"/>
        <v>27</v>
      </c>
      <c r="H58" s="110"/>
    </row>
    <row r="59" spans="1:8" x14ac:dyDescent="0.2">
      <c r="A59" s="109"/>
      <c r="B59" s="110">
        <v>30</v>
      </c>
      <c r="C59" s="110" t="s">
        <v>201</v>
      </c>
      <c r="D59" s="110">
        <v>1</v>
      </c>
      <c r="E59" s="110">
        <v>41</v>
      </c>
      <c r="F59" s="111">
        <f t="shared" si="1"/>
        <v>2.4390243902439025E-2</v>
      </c>
      <c r="G59" s="110">
        <f t="shared" si="2"/>
        <v>29</v>
      </c>
      <c r="H59" s="110"/>
    </row>
    <row r="60" spans="1:8" x14ac:dyDescent="0.2">
      <c r="A60" s="109"/>
      <c r="B60" s="110">
        <v>31</v>
      </c>
      <c r="C60" s="110" t="s">
        <v>202</v>
      </c>
      <c r="D60" s="110">
        <v>2</v>
      </c>
      <c r="E60" s="110">
        <v>50</v>
      </c>
      <c r="F60" s="111">
        <f t="shared" si="1"/>
        <v>0.04</v>
      </c>
      <c r="G60" s="110">
        <f t="shared" si="2"/>
        <v>30</v>
      </c>
      <c r="H60" s="110"/>
    </row>
    <row r="61" spans="1:8" x14ac:dyDescent="0.2">
      <c r="A61" s="109"/>
      <c r="B61" s="110">
        <v>32</v>
      </c>
      <c r="C61" s="110" t="s">
        <v>203</v>
      </c>
      <c r="D61" s="110">
        <v>0</v>
      </c>
      <c r="E61" s="110">
        <v>41</v>
      </c>
      <c r="F61" s="111">
        <f t="shared" si="1"/>
        <v>0</v>
      </c>
      <c r="G61" s="110">
        <f t="shared" si="2"/>
        <v>1</v>
      </c>
      <c r="H61" s="110"/>
    </row>
    <row r="62" spans="1:8" x14ac:dyDescent="0.2">
      <c r="A62" s="109"/>
      <c r="B62" s="110">
        <v>33</v>
      </c>
      <c r="C62" s="110" t="s">
        <v>75</v>
      </c>
      <c r="D62" s="110">
        <v>0</v>
      </c>
      <c r="E62" s="110">
        <v>42</v>
      </c>
      <c r="F62" s="111">
        <f t="shared" si="1"/>
        <v>0</v>
      </c>
      <c r="G62" s="110">
        <f t="shared" si="2"/>
        <v>1</v>
      </c>
      <c r="H62" s="110"/>
    </row>
    <row r="63" spans="1:8" x14ac:dyDescent="0.2">
      <c r="A63" s="109"/>
      <c r="B63" s="110">
        <v>34</v>
      </c>
      <c r="C63" s="110" t="s">
        <v>204</v>
      </c>
      <c r="D63" s="110">
        <v>2</v>
      </c>
      <c r="E63" s="110">
        <v>42</v>
      </c>
      <c r="F63" s="111">
        <f t="shared" si="1"/>
        <v>4.7619047619047616E-2</v>
      </c>
      <c r="G63" s="110">
        <f t="shared" si="2"/>
        <v>34</v>
      </c>
      <c r="H63" s="110"/>
    </row>
    <row r="64" spans="1:8" x14ac:dyDescent="0.2">
      <c r="A64" s="109"/>
      <c r="B64" s="110">
        <v>35</v>
      </c>
      <c r="C64" s="110" t="s">
        <v>205</v>
      </c>
      <c r="D64" s="110">
        <v>0</v>
      </c>
      <c r="E64" s="110">
        <v>39</v>
      </c>
      <c r="F64" s="111">
        <f t="shared" si="1"/>
        <v>0</v>
      </c>
      <c r="G64" s="110">
        <f t="shared" si="2"/>
        <v>1</v>
      </c>
      <c r="H64" s="110"/>
    </row>
    <row r="65" spans="1:8" x14ac:dyDescent="0.2">
      <c r="A65" s="109"/>
      <c r="B65" s="110">
        <v>36</v>
      </c>
      <c r="C65" s="110" t="s">
        <v>84</v>
      </c>
      <c r="D65" s="110">
        <v>0</v>
      </c>
      <c r="E65" s="110">
        <v>44</v>
      </c>
      <c r="F65" s="111">
        <f t="shared" si="1"/>
        <v>0</v>
      </c>
      <c r="G65" s="110">
        <f t="shared" si="2"/>
        <v>1</v>
      </c>
      <c r="H65" s="110"/>
    </row>
    <row r="66" spans="1:8" x14ac:dyDescent="0.2">
      <c r="A66" s="109"/>
      <c r="B66" s="110">
        <v>37</v>
      </c>
      <c r="C66" s="110" t="s">
        <v>206</v>
      </c>
      <c r="D66" s="110">
        <v>0</v>
      </c>
      <c r="E66" s="110">
        <v>44</v>
      </c>
      <c r="F66" s="111">
        <f t="shared" si="1"/>
        <v>0</v>
      </c>
      <c r="G66" s="110">
        <f t="shared" si="2"/>
        <v>1</v>
      </c>
      <c r="H66" s="110"/>
    </row>
    <row r="67" spans="1:8" x14ac:dyDescent="0.2">
      <c r="A67" s="109"/>
      <c r="B67" s="110">
        <v>38</v>
      </c>
      <c r="C67" s="110" t="s">
        <v>85</v>
      </c>
      <c r="D67" s="110">
        <v>13</v>
      </c>
      <c r="E67" s="110">
        <v>44</v>
      </c>
      <c r="F67" s="111">
        <f t="shared" si="1"/>
        <v>0.29545454545454547</v>
      </c>
      <c r="G67" s="110">
        <f t="shared" si="2"/>
        <v>41</v>
      </c>
      <c r="H67" s="110"/>
    </row>
    <row r="68" spans="1:8" x14ac:dyDescent="0.2">
      <c r="A68" s="109"/>
      <c r="B68" s="110">
        <v>39</v>
      </c>
      <c r="C68" s="110" t="s">
        <v>68</v>
      </c>
      <c r="D68" s="110">
        <v>13</v>
      </c>
      <c r="E68" s="110">
        <v>46</v>
      </c>
      <c r="F68" s="111">
        <f t="shared" si="1"/>
        <v>0.28260869565217389</v>
      </c>
      <c r="G68" s="110">
        <f t="shared" si="2"/>
        <v>40</v>
      </c>
      <c r="H68" s="110"/>
    </row>
    <row r="69" spans="1:8" x14ac:dyDescent="0.2">
      <c r="A69" s="109"/>
      <c r="B69" s="110">
        <v>40</v>
      </c>
      <c r="C69" s="110" t="s">
        <v>207</v>
      </c>
      <c r="D69" s="110">
        <v>0</v>
      </c>
      <c r="E69" s="110">
        <v>43</v>
      </c>
      <c r="F69" s="111">
        <f t="shared" si="1"/>
        <v>0</v>
      </c>
      <c r="G69" s="110">
        <f t="shared" si="2"/>
        <v>1</v>
      </c>
      <c r="H69" s="110"/>
    </row>
    <row r="70" spans="1:8" x14ac:dyDescent="0.2">
      <c r="A70" s="109"/>
      <c r="B70" s="110">
        <v>41</v>
      </c>
      <c r="C70" s="110" t="s">
        <v>71</v>
      </c>
      <c r="D70" s="110">
        <v>1</v>
      </c>
      <c r="E70" s="110">
        <v>43</v>
      </c>
      <c r="F70" s="111">
        <f t="shared" si="1"/>
        <v>2.3255813953488372E-2</v>
      </c>
      <c r="G70" s="110">
        <f t="shared" si="2"/>
        <v>25</v>
      </c>
      <c r="H70" s="110"/>
    </row>
    <row r="71" spans="1:8" x14ac:dyDescent="0.2">
      <c r="A71" s="109" t="s">
        <v>3</v>
      </c>
      <c r="B71" s="110">
        <v>1</v>
      </c>
      <c r="C71" s="112" t="s">
        <v>208</v>
      </c>
      <c r="D71" s="110">
        <v>0</v>
      </c>
      <c r="E71" s="110">
        <v>35</v>
      </c>
      <c r="F71" s="111">
        <v>0</v>
      </c>
      <c r="G71" s="110">
        <f>RANK(F71,$F$71:$F$98,1)</f>
        <v>1</v>
      </c>
      <c r="H71" s="110"/>
    </row>
    <row r="72" spans="1:8" x14ac:dyDescent="0.2">
      <c r="A72" s="109"/>
      <c r="B72" s="110">
        <v>2</v>
      </c>
      <c r="C72" s="112" t="s">
        <v>209</v>
      </c>
      <c r="D72" s="110">
        <v>0</v>
      </c>
      <c r="E72" s="110">
        <v>35</v>
      </c>
      <c r="F72" s="111">
        <v>0</v>
      </c>
      <c r="G72" s="110">
        <f t="shared" ref="G72:G98" si="3">RANK(F72,$F$71:$F$98,1)</f>
        <v>1</v>
      </c>
      <c r="H72" s="110"/>
    </row>
    <row r="73" spans="1:8" x14ac:dyDescent="0.2">
      <c r="A73" s="109"/>
      <c r="B73" s="110">
        <v>3</v>
      </c>
      <c r="C73" s="112" t="s">
        <v>97</v>
      </c>
      <c r="D73" s="110">
        <v>2</v>
      </c>
      <c r="E73" s="110">
        <v>45</v>
      </c>
      <c r="F73" s="111">
        <v>0.18</v>
      </c>
      <c r="G73" s="110">
        <f t="shared" si="3"/>
        <v>26</v>
      </c>
      <c r="H73" s="110"/>
    </row>
    <row r="74" spans="1:8" x14ac:dyDescent="0.2">
      <c r="A74" s="109"/>
      <c r="B74" s="110">
        <v>4</v>
      </c>
      <c r="C74" s="112" t="s">
        <v>98</v>
      </c>
      <c r="D74" s="110">
        <v>3</v>
      </c>
      <c r="E74" s="110">
        <v>45</v>
      </c>
      <c r="F74" s="111">
        <v>0</v>
      </c>
      <c r="G74" s="110">
        <f t="shared" si="3"/>
        <v>1</v>
      </c>
      <c r="H74" s="110"/>
    </row>
    <row r="75" spans="1:8" x14ac:dyDescent="0.2">
      <c r="A75" s="109"/>
      <c r="B75" s="110">
        <v>5</v>
      </c>
      <c r="C75" s="112" t="s">
        <v>210</v>
      </c>
      <c r="D75" s="110">
        <v>4</v>
      </c>
      <c r="E75" s="110">
        <v>40</v>
      </c>
      <c r="F75" s="111">
        <v>0.08</v>
      </c>
      <c r="G75" s="110">
        <f t="shared" si="3"/>
        <v>23</v>
      </c>
      <c r="H75" s="110"/>
    </row>
    <row r="76" spans="1:8" x14ac:dyDescent="0.2">
      <c r="A76" s="109"/>
      <c r="B76" s="110">
        <v>6</v>
      </c>
      <c r="C76" s="112" t="s">
        <v>211</v>
      </c>
      <c r="D76" s="110">
        <v>5</v>
      </c>
      <c r="E76" s="110">
        <v>45</v>
      </c>
      <c r="F76" s="111">
        <v>0</v>
      </c>
      <c r="G76" s="110">
        <f t="shared" si="3"/>
        <v>1</v>
      </c>
      <c r="H76" s="110"/>
    </row>
    <row r="77" spans="1:8" x14ac:dyDescent="0.2">
      <c r="A77" s="109"/>
      <c r="B77" s="110">
        <v>7</v>
      </c>
      <c r="C77" s="112" t="s">
        <v>212</v>
      </c>
      <c r="D77" s="110">
        <v>0</v>
      </c>
      <c r="E77" s="110">
        <v>45</v>
      </c>
      <c r="F77" s="111">
        <v>0</v>
      </c>
      <c r="G77" s="110">
        <f t="shared" si="3"/>
        <v>1</v>
      </c>
      <c r="H77" s="110"/>
    </row>
    <row r="78" spans="1:8" x14ac:dyDescent="0.2">
      <c r="A78" s="109"/>
      <c r="B78" s="110">
        <v>8</v>
      </c>
      <c r="C78" s="112" t="s">
        <v>213</v>
      </c>
      <c r="D78" s="110">
        <v>2</v>
      </c>
      <c r="E78" s="110">
        <v>45</v>
      </c>
      <c r="F78" s="111">
        <v>0</v>
      </c>
      <c r="G78" s="110">
        <f t="shared" si="3"/>
        <v>1</v>
      </c>
      <c r="H78" s="110"/>
    </row>
    <row r="79" spans="1:8" x14ac:dyDescent="0.2">
      <c r="A79" s="109"/>
      <c r="B79" s="110">
        <v>9</v>
      </c>
      <c r="C79" s="112" t="s">
        <v>91</v>
      </c>
      <c r="D79" s="110">
        <v>0</v>
      </c>
      <c r="E79" s="110">
        <v>35</v>
      </c>
      <c r="F79" s="111">
        <v>1.4570000000000001</v>
      </c>
      <c r="G79" s="110">
        <f t="shared" si="3"/>
        <v>28</v>
      </c>
      <c r="H79" s="110"/>
    </row>
    <row r="80" spans="1:8" x14ac:dyDescent="0.2">
      <c r="A80" s="109"/>
      <c r="B80" s="110">
        <v>10</v>
      </c>
      <c r="C80" s="112" t="s">
        <v>32</v>
      </c>
      <c r="D80" s="110">
        <v>0</v>
      </c>
      <c r="E80" s="110">
        <v>35</v>
      </c>
      <c r="F80" s="111">
        <v>8.5699999999999998E-2</v>
      </c>
      <c r="G80" s="110">
        <f t="shared" si="3"/>
        <v>24</v>
      </c>
      <c r="H80" s="110"/>
    </row>
    <row r="81" spans="1:8" x14ac:dyDescent="0.2">
      <c r="A81" s="109"/>
      <c r="B81" s="110">
        <v>11</v>
      </c>
      <c r="C81" s="112" t="s">
        <v>90</v>
      </c>
      <c r="D81" s="110">
        <v>0</v>
      </c>
      <c r="E81" s="110">
        <v>45</v>
      </c>
      <c r="F81" s="111">
        <v>4.4400000000000002E-2</v>
      </c>
      <c r="G81" s="110">
        <f t="shared" si="3"/>
        <v>22</v>
      </c>
      <c r="H81" s="110"/>
    </row>
    <row r="82" spans="1:8" x14ac:dyDescent="0.2">
      <c r="A82" s="109"/>
      <c r="B82" s="110">
        <v>12</v>
      </c>
      <c r="C82" s="112" t="s">
        <v>96</v>
      </c>
      <c r="D82" s="110">
        <v>0</v>
      </c>
      <c r="E82" s="110">
        <v>40</v>
      </c>
      <c r="F82" s="111">
        <v>0.15</v>
      </c>
      <c r="G82" s="110">
        <f t="shared" si="3"/>
        <v>25</v>
      </c>
      <c r="H82" s="110"/>
    </row>
    <row r="83" spans="1:8" x14ac:dyDescent="0.2">
      <c r="A83" s="109"/>
      <c r="B83" s="110">
        <v>13</v>
      </c>
      <c r="C83" s="112" t="s">
        <v>214</v>
      </c>
      <c r="D83" s="110">
        <v>0</v>
      </c>
      <c r="E83" s="110">
        <v>50</v>
      </c>
      <c r="F83" s="111">
        <v>0</v>
      </c>
      <c r="G83" s="110">
        <f t="shared" si="3"/>
        <v>1</v>
      </c>
      <c r="H83" s="110"/>
    </row>
    <row r="84" spans="1:8" x14ac:dyDescent="0.2">
      <c r="A84" s="109"/>
      <c r="B84" s="110">
        <v>14</v>
      </c>
      <c r="C84" s="112" t="s">
        <v>93</v>
      </c>
      <c r="D84" s="110">
        <v>0</v>
      </c>
      <c r="E84" s="110">
        <v>45</v>
      </c>
      <c r="F84" s="111">
        <v>2.2200000000000001E-2</v>
      </c>
      <c r="G84" s="110">
        <f t="shared" si="3"/>
        <v>20</v>
      </c>
      <c r="H84" s="110"/>
    </row>
    <row r="85" spans="1:8" x14ac:dyDescent="0.2">
      <c r="A85" s="109"/>
      <c r="B85" s="110">
        <v>15</v>
      </c>
      <c r="C85" s="112" t="s">
        <v>215</v>
      </c>
      <c r="D85" s="110">
        <v>0</v>
      </c>
      <c r="E85" s="110">
        <v>45</v>
      </c>
      <c r="F85" s="111">
        <v>0</v>
      </c>
      <c r="G85" s="110">
        <f t="shared" si="3"/>
        <v>1</v>
      </c>
      <c r="H85" s="110"/>
    </row>
    <row r="86" spans="1:8" x14ac:dyDescent="0.2">
      <c r="A86" s="109"/>
      <c r="B86" s="110">
        <v>16</v>
      </c>
      <c r="C86" s="112" t="s">
        <v>94</v>
      </c>
      <c r="D86" s="110">
        <v>0</v>
      </c>
      <c r="E86" s="110">
        <v>45</v>
      </c>
      <c r="F86" s="111">
        <v>2.2200000000000001E-2</v>
      </c>
      <c r="G86" s="110">
        <f t="shared" si="3"/>
        <v>20</v>
      </c>
      <c r="H86" s="110"/>
    </row>
    <row r="87" spans="1:8" x14ac:dyDescent="0.2">
      <c r="A87" s="109"/>
      <c r="B87" s="110">
        <v>17</v>
      </c>
      <c r="C87" s="112" t="s">
        <v>95</v>
      </c>
      <c r="D87" s="110">
        <v>0</v>
      </c>
      <c r="E87" s="110">
        <v>45</v>
      </c>
      <c r="F87" s="111">
        <v>0.24399999999999999</v>
      </c>
      <c r="G87" s="110">
        <f t="shared" si="3"/>
        <v>27</v>
      </c>
      <c r="H87" s="110"/>
    </row>
    <row r="88" spans="1:8" ht="18.75" customHeight="1" x14ac:dyDescent="0.2">
      <c r="A88" s="109"/>
      <c r="B88" s="110">
        <v>18</v>
      </c>
      <c r="C88" s="112" t="s">
        <v>100</v>
      </c>
      <c r="D88" s="110">
        <v>0</v>
      </c>
      <c r="E88" s="110">
        <v>35</v>
      </c>
      <c r="F88" s="111">
        <v>8.0000000000000004E-4</v>
      </c>
      <c r="G88" s="110">
        <f t="shared" si="3"/>
        <v>19</v>
      </c>
      <c r="H88" s="110"/>
    </row>
    <row r="89" spans="1:8" x14ac:dyDescent="0.2">
      <c r="A89" s="109"/>
      <c r="B89" s="110">
        <v>19</v>
      </c>
      <c r="C89" s="112" t="s">
        <v>216</v>
      </c>
      <c r="D89" s="110">
        <v>0</v>
      </c>
      <c r="E89" s="110">
        <v>51</v>
      </c>
      <c r="F89" s="111">
        <v>0</v>
      </c>
      <c r="G89" s="110">
        <f t="shared" si="3"/>
        <v>1</v>
      </c>
      <c r="H89" s="110"/>
    </row>
    <row r="90" spans="1:8" x14ac:dyDescent="0.2">
      <c r="A90" s="109"/>
      <c r="B90" s="110">
        <v>20</v>
      </c>
      <c r="C90" s="110" t="s">
        <v>217</v>
      </c>
      <c r="D90" s="110">
        <v>0</v>
      </c>
      <c r="E90" s="110">
        <v>35</v>
      </c>
      <c r="F90" s="111">
        <v>0</v>
      </c>
      <c r="G90" s="110">
        <f t="shared" si="3"/>
        <v>1</v>
      </c>
      <c r="H90" s="110"/>
    </row>
    <row r="91" spans="1:8" x14ac:dyDescent="0.2">
      <c r="A91" s="109"/>
      <c r="B91" s="110">
        <v>21</v>
      </c>
      <c r="C91" s="112" t="s">
        <v>218</v>
      </c>
      <c r="D91" s="110">
        <v>0</v>
      </c>
      <c r="E91" s="110">
        <v>32</v>
      </c>
      <c r="F91" s="111">
        <v>0</v>
      </c>
      <c r="G91" s="110">
        <f t="shared" si="3"/>
        <v>1</v>
      </c>
      <c r="H91" s="110"/>
    </row>
    <row r="92" spans="1:8" x14ac:dyDescent="0.2">
      <c r="A92" s="109"/>
      <c r="B92" s="110">
        <v>22</v>
      </c>
      <c r="C92" s="112" t="s">
        <v>219</v>
      </c>
      <c r="D92" s="110">
        <v>0</v>
      </c>
      <c r="E92" s="110">
        <v>32</v>
      </c>
      <c r="F92" s="111">
        <v>0</v>
      </c>
      <c r="G92" s="110">
        <f t="shared" si="3"/>
        <v>1</v>
      </c>
      <c r="H92" s="110"/>
    </row>
    <row r="93" spans="1:8" x14ac:dyDescent="0.2">
      <c r="A93" s="109"/>
      <c r="B93" s="110">
        <v>23</v>
      </c>
      <c r="C93" s="112" t="s">
        <v>220</v>
      </c>
      <c r="D93" s="110">
        <v>0</v>
      </c>
      <c r="E93" s="110">
        <v>29</v>
      </c>
      <c r="F93" s="111">
        <v>0</v>
      </c>
      <c r="G93" s="110">
        <f t="shared" si="3"/>
        <v>1</v>
      </c>
      <c r="H93" s="110"/>
    </row>
    <row r="94" spans="1:8" x14ac:dyDescent="0.2">
      <c r="A94" s="109"/>
      <c r="B94" s="110">
        <v>24</v>
      </c>
      <c r="C94" s="112" t="s">
        <v>221</v>
      </c>
      <c r="D94" s="110">
        <v>0</v>
      </c>
      <c r="E94" s="110">
        <v>41</v>
      </c>
      <c r="F94" s="111">
        <v>0</v>
      </c>
      <c r="G94" s="110">
        <f t="shared" si="3"/>
        <v>1</v>
      </c>
      <c r="H94" s="110"/>
    </row>
    <row r="95" spans="1:8" x14ac:dyDescent="0.2">
      <c r="A95" s="109"/>
      <c r="B95" s="110">
        <v>25</v>
      </c>
      <c r="C95" s="112" t="s">
        <v>99</v>
      </c>
      <c r="D95" s="110">
        <v>0</v>
      </c>
      <c r="E95" s="110">
        <v>41</v>
      </c>
      <c r="F95" s="111">
        <v>2.0000000000000001E-4</v>
      </c>
      <c r="G95" s="110">
        <f t="shared" si="3"/>
        <v>18</v>
      </c>
      <c r="H95" s="110"/>
    </row>
    <row r="96" spans="1:8" x14ac:dyDescent="0.2">
      <c r="A96" s="109"/>
      <c r="B96" s="110">
        <v>26</v>
      </c>
      <c r="C96" s="112" t="s">
        <v>222</v>
      </c>
      <c r="D96" s="110">
        <v>0</v>
      </c>
      <c r="E96" s="110">
        <v>43</v>
      </c>
      <c r="F96" s="111">
        <v>0</v>
      </c>
      <c r="G96" s="110">
        <f t="shared" si="3"/>
        <v>1</v>
      </c>
      <c r="H96" s="110"/>
    </row>
    <row r="97" spans="1:8" x14ac:dyDescent="0.2">
      <c r="A97" s="109"/>
      <c r="B97" s="110">
        <v>27</v>
      </c>
      <c r="C97" s="112" t="s">
        <v>223</v>
      </c>
      <c r="D97" s="110">
        <v>0</v>
      </c>
      <c r="E97" s="110">
        <v>40</v>
      </c>
      <c r="F97" s="111">
        <v>0</v>
      </c>
      <c r="G97" s="110">
        <f t="shared" si="3"/>
        <v>1</v>
      </c>
      <c r="H97" s="110"/>
    </row>
    <row r="98" spans="1:8" x14ac:dyDescent="0.2">
      <c r="A98" s="109"/>
      <c r="B98" s="110">
        <v>28</v>
      </c>
      <c r="C98" s="112" t="s">
        <v>224</v>
      </c>
      <c r="D98" s="110">
        <v>0</v>
      </c>
      <c r="E98" s="110">
        <v>45</v>
      </c>
      <c r="F98" s="111">
        <v>0</v>
      </c>
      <c r="G98" s="110">
        <f t="shared" si="3"/>
        <v>1</v>
      </c>
      <c r="H98" s="110"/>
    </row>
    <row r="99" spans="1:8" x14ac:dyDescent="0.2">
      <c r="A99" s="109" t="s">
        <v>4</v>
      </c>
      <c r="B99" s="110">
        <v>1</v>
      </c>
      <c r="C99" s="110" t="s">
        <v>225</v>
      </c>
      <c r="D99" s="110">
        <v>0</v>
      </c>
      <c r="E99" s="110">
        <v>28</v>
      </c>
      <c r="F99" s="113">
        <f t="shared" ref="F99:F139" si="4">D99/E99</f>
        <v>0</v>
      </c>
      <c r="G99" s="110">
        <f>RANK(F99,$F$99:$F$139,1)</f>
        <v>1</v>
      </c>
      <c r="H99" s="110"/>
    </row>
    <row r="100" spans="1:8" x14ac:dyDescent="0.2">
      <c r="A100" s="109"/>
      <c r="B100" s="110">
        <f>B99+1</f>
        <v>2</v>
      </c>
      <c r="C100" s="110" t="s">
        <v>226</v>
      </c>
      <c r="D100" s="110">
        <v>0</v>
      </c>
      <c r="E100" s="114">
        <v>31</v>
      </c>
      <c r="F100" s="113">
        <f t="shared" si="4"/>
        <v>0</v>
      </c>
      <c r="G100" s="110">
        <f t="shared" ref="G100:G139" si="5">RANK(F100,$F$99:$F$139,1)</f>
        <v>1</v>
      </c>
      <c r="H100" s="110"/>
    </row>
    <row r="101" spans="1:8" x14ac:dyDescent="0.2">
      <c r="A101" s="109"/>
      <c r="B101" s="110">
        <f t="shared" ref="B101:B138" si="6">B100+1</f>
        <v>3</v>
      </c>
      <c r="C101" s="110" t="s">
        <v>227</v>
      </c>
      <c r="D101" s="110">
        <v>0</v>
      </c>
      <c r="E101" s="114">
        <v>36</v>
      </c>
      <c r="F101" s="113">
        <f t="shared" si="4"/>
        <v>0</v>
      </c>
      <c r="G101" s="110">
        <f t="shared" si="5"/>
        <v>1</v>
      </c>
      <c r="H101" s="110"/>
    </row>
    <row r="102" spans="1:8" x14ac:dyDescent="0.2">
      <c r="A102" s="109"/>
      <c r="B102" s="110">
        <f t="shared" si="6"/>
        <v>4</v>
      </c>
      <c r="C102" s="110" t="s">
        <v>228</v>
      </c>
      <c r="D102" s="110">
        <v>0</v>
      </c>
      <c r="E102" s="114">
        <v>37</v>
      </c>
      <c r="F102" s="113">
        <f t="shared" si="4"/>
        <v>0</v>
      </c>
      <c r="G102" s="110">
        <f t="shared" si="5"/>
        <v>1</v>
      </c>
      <c r="H102" s="110"/>
    </row>
    <row r="103" spans="1:8" x14ac:dyDescent="0.2">
      <c r="A103" s="109"/>
      <c r="B103" s="110">
        <f t="shared" si="6"/>
        <v>5</v>
      </c>
      <c r="C103" s="110" t="s">
        <v>229</v>
      </c>
      <c r="D103" s="110">
        <v>0</v>
      </c>
      <c r="E103" s="114">
        <v>37</v>
      </c>
      <c r="F103" s="113">
        <f t="shared" si="4"/>
        <v>0</v>
      </c>
      <c r="G103" s="110">
        <f t="shared" si="5"/>
        <v>1</v>
      </c>
      <c r="H103" s="110"/>
    </row>
    <row r="104" spans="1:8" x14ac:dyDescent="0.2">
      <c r="A104" s="109"/>
      <c r="B104" s="110">
        <f t="shared" si="6"/>
        <v>6</v>
      </c>
      <c r="C104" s="110" t="s">
        <v>230</v>
      </c>
      <c r="D104" s="110">
        <v>0</v>
      </c>
      <c r="E104" s="110">
        <v>36</v>
      </c>
      <c r="F104" s="113">
        <f t="shared" si="4"/>
        <v>0</v>
      </c>
      <c r="G104" s="110">
        <f t="shared" si="5"/>
        <v>1</v>
      </c>
      <c r="H104" s="110"/>
    </row>
    <row r="105" spans="1:8" x14ac:dyDescent="0.2">
      <c r="A105" s="109"/>
      <c r="B105" s="110">
        <f t="shared" si="6"/>
        <v>7</v>
      </c>
      <c r="C105" s="110" t="s">
        <v>231</v>
      </c>
      <c r="D105" s="110">
        <v>0</v>
      </c>
      <c r="E105" s="110">
        <v>29</v>
      </c>
      <c r="F105" s="113">
        <f t="shared" si="4"/>
        <v>0</v>
      </c>
      <c r="G105" s="110">
        <f t="shared" si="5"/>
        <v>1</v>
      </c>
      <c r="H105" s="110"/>
    </row>
    <row r="106" spans="1:8" x14ac:dyDescent="0.2">
      <c r="A106" s="109"/>
      <c r="B106" s="110">
        <f t="shared" si="6"/>
        <v>8</v>
      </c>
      <c r="C106" s="110" t="s">
        <v>232</v>
      </c>
      <c r="D106" s="110">
        <v>0</v>
      </c>
      <c r="E106" s="110">
        <v>35</v>
      </c>
      <c r="F106" s="113">
        <f t="shared" si="4"/>
        <v>0</v>
      </c>
      <c r="G106" s="110">
        <f t="shared" si="5"/>
        <v>1</v>
      </c>
      <c r="H106" s="110"/>
    </row>
    <row r="107" spans="1:8" x14ac:dyDescent="0.2">
      <c r="A107" s="109"/>
      <c r="B107" s="110">
        <f t="shared" si="6"/>
        <v>9</v>
      </c>
      <c r="C107" s="110" t="s">
        <v>233</v>
      </c>
      <c r="D107" s="110">
        <v>0</v>
      </c>
      <c r="E107" s="110">
        <v>10</v>
      </c>
      <c r="F107" s="113">
        <f t="shared" si="4"/>
        <v>0</v>
      </c>
      <c r="G107" s="110">
        <f t="shared" si="5"/>
        <v>1</v>
      </c>
      <c r="H107" s="110"/>
    </row>
    <row r="108" spans="1:8" x14ac:dyDescent="0.2">
      <c r="A108" s="109"/>
      <c r="B108" s="110">
        <f t="shared" si="6"/>
        <v>10</v>
      </c>
      <c r="C108" s="110" t="s">
        <v>234</v>
      </c>
      <c r="D108" s="110">
        <v>0</v>
      </c>
      <c r="E108" s="110">
        <v>10</v>
      </c>
      <c r="F108" s="113">
        <f t="shared" si="4"/>
        <v>0</v>
      </c>
      <c r="G108" s="110">
        <f t="shared" si="5"/>
        <v>1</v>
      </c>
      <c r="H108" s="110"/>
    </row>
    <row r="109" spans="1:8" x14ac:dyDescent="0.2">
      <c r="A109" s="109"/>
      <c r="B109" s="110">
        <f t="shared" si="6"/>
        <v>11</v>
      </c>
      <c r="C109" s="110" t="s">
        <v>235</v>
      </c>
      <c r="D109" s="110">
        <v>0</v>
      </c>
      <c r="E109" s="110">
        <v>9</v>
      </c>
      <c r="F109" s="113">
        <f t="shared" si="4"/>
        <v>0</v>
      </c>
      <c r="G109" s="110">
        <f t="shared" si="5"/>
        <v>1</v>
      </c>
      <c r="H109" s="110"/>
    </row>
    <row r="110" spans="1:8" x14ac:dyDescent="0.2">
      <c r="A110" s="109"/>
      <c r="B110" s="110">
        <f t="shared" si="6"/>
        <v>12</v>
      </c>
      <c r="C110" s="110" t="s">
        <v>236</v>
      </c>
      <c r="D110" s="110">
        <v>0</v>
      </c>
      <c r="E110" s="110">
        <v>37</v>
      </c>
      <c r="F110" s="113">
        <f t="shared" si="4"/>
        <v>0</v>
      </c>
      <c r="G110" s="110">
        <f t="shared" si="5"/>
        <v>1</v>
      </c>
      <c r="H110" s="110"/>
    </row>
    <row r="111" spans="1:8" x14ac:dyDescent="0.2">
      <c r="A111" s="109"/>
      <c r="B111" s="110">
        <f t="shared" si="6"/>
        <v>13</v>
      </c>
      <c r="C111" s="110" t="s">
        <v>237</v>
      </c>
      <c r="D111" s="110">
        <v>0</v>
      </c>
      <c r="E111" s="110">
        <v>38</v>
      </c>
      <c r="F111" s="113">
        <f t="shared" si="4"/>
        <v>0</v>
      </c>
      <c r="G111" s="110">
        <f t="shared" si="5"/>
        <v>1</v>
      </c>
      <c r="H111" s="110"/>
    </row>
    <row r="112" spans="1:8" x14ac:dyDescent="0.2">
      <c r="A112" s="109"/>
      <c r="B112" s="110">
        <f t="shared" si="6"/>
        <v>14</v>
      </c>
      <c r="C112" s="110" t="s">
        <v>238</v>
      </c>
      <c r="D112" s="110">
        <v>0</v>
      </c>
      <c r="E112" s="110">
        <v>29</v>
      </c>
      <c r="F112" s="113">
        <f t="shared" si="4"/>
        <v>0</v>
      </c>
      <c r="G112" s="110">
        <f t="shared" si="5"/>
        <v>1</v>
      </c>
      <c r="H112" s="110"/>
    </row>
    <row r="113" spans="1:8" x14ac:dyDescent="0.2">
      <c r="A113" s="109"/>
      <c r="B113" s="110">
        <f t="shared" si="6"/>
        <v>15</v>
      </c>
      <c r="C113" s="110" t="s">
        <v>239</v>
      </c>
      <c r="D113" s="110">
        <v>0</v>
      </c>
      <c r="E113" s="110">
        <v>37</v>
      </c>
      <c r="F113" s="113">
        <f t="shared" si="4"/>
        <v>0</v>
      </c>
      <c r="G113" s="110">
        <f t="shared" si="5"/>
        <v>1</v>
      </c>
      <c r="H113" s="110"/>
    </row>
    <row r="114" spans="1:8" x14ac:dyDescent="0.2">
      <c r="A114" s="109"/>
      <c r="B114" s="110">
        <f t="shared" si="6"/>
        <v>16</v>
      </c>
      <c r="C114" s="110" t="s">
        <v>240</v>
      </c>
      <c r="D114" s="110">
        <v>0</v>
      </c>
      <c r="E114" s="110">
        <v>36</v>
      </c>
      <c r="F114" s="113">
        <f t="shared" si="4"/>
        <v>0</v>
      </c>
      <c r="G114" s="110">
        <f t="shared" si="5"/>
        <v>1</v>
      </c>
      <c r="H114" s="110"/>
    </row>
    <row r="115" spans="1:8" x14ac:dyDescent="0.2">
      <c r="A115" s="109"/>
      <c r="B115" s="110">
        <f t="shared" si="6"/>
        <v>17</v>
      </c>
      <c r="C115" s="110" t="s">
        <v>241</v>
      </c>
      <c r="D115" s="110">
        <v>0</v>
      </c>
      <c r="E115" s="110">
        <v>29</v>
      </c>
      <c r="F115" s="113">
        <f t="shared" si="4"/>
        <v>0</v>
      </c>
      <c r="G115" s="110">
        <f t="shared" si="5"/>
        <v>1</v>
      </c>
      <c r="H115" s="110"/>
    </row>
    <row r="116" spans="1:8" x14ac:dyDescent="0.2">
      <c r="A116" s="109"/>
      <c r="B116" s="110">
        <f t="shared" si="6"/>
        <v>18</v>
      </c>
      <c r="C116" s="110" t="s">
        <v>242</v>
      </c>
      <c r="D116" s="110">
        <v>0</v>
      </c>
      <c r="E116" s="110">
        <v>34</v>
      </c>
      <c r="F116" s="113">
        <f t="shared" si="4"/>
        <v>0</v>
      </c>
      <c r="G116" s="110">
        <f t="shared" si="5"/>
        <v>1</v>
      </c>
      <c r="H116" s="110"/>
    </row>
    <row r="117" spans="1:8" x14ac:dyDescent="0.2">
      <c r="A117" s="109"/>
      <c r="B117" s="110">
        <f t="shared" si="6"/>
        <v>19</v>
      </c>
      <c r="C117" s="110" t="s">
        <v>243</v>
      </c>
      <c r="D117" s="110">
        <v>0</v>
      </c>
      <c r="E117" s="110">
        <v>42</v>
      </c>
      <c r="F117" s="113">
        <f t="shared" si="4"/>
        <v>0</v>
      </c>
      <c r="G117" s="110">
        <f t="shared" si="5"/>
        <v>1</v>
      </c>
      <c r="H117" s="110"/>
    </row>
    <row r="118" spans="1:8" x14ac:dyDescent="0.2">
      <c r="A118" s="109"/>
      <c r="B118" s="110">
        <f t="shared" si="6"/>
        <v>20</v>
      </c>
      <c r="C118" s="110" t="s">
        <v>244</v>
      </c>
      <c r="D118" s="110">
        <v>0</v>
      </c>
      <c r="E118" s="110">
        <v>42</v>
      </c>
      <c r="F118" s="113">
        <f t="shared" si="4"/>
        <v>0</v>
      </c>
      <c r="G118" s="110">
        <f t="shared" si="5"/>
        <v>1</v>
      </c>
      <c r="H118" s="110"/>
    </row>
    <row r="119" spans="1:8" x14ac:dyDescent="0.2">
      <c r="A119" s="109"/>
      <c r="B119" s="110">
        <f t="shared" si="6"/>
        <v>21</v>
      </c>
      <c r="C119" s="110" t="s">
        <v>245</v>
      </c>
      <c r="D119" s="110">
        <v>0</v>
      </c>
      <c r="E119" s="110">
        <v>45</v>
      </c>
      <c r="F119" s="113">
        <f t="shared" si="4"/>
        <v>0</v>
      </c>
      <c r="G119" s="110">
        <f t="shared" si="5"/>
        <v>1</v>
      </c>
      <c r="H119" s="110"/>
    </row>
    <row r="120" spans="1:8" x14ac:dyDescent="0.2">
      <c r="A120" s="109"/>
      <c r="B120" s="110">
        <f t="shared" si="6"/>
        <v>22</v>
      </c>
      <c r="C120" s="110" t="s">
        <v>246</v>
      </c>
      <c r="D120" s="110">
        <v>0</v>
      </c>
      <c r="E120" s="110">
        <v>44</v>
      </c>
      <c r="F120" s="113">
        <f t="shared" si="4"/>
        <v>0</v>
      </c>
      <c r="G120" s="110">
        <f t="shared" si="5"/>
        <v>1</v>
      </c>
      <c r="H120" s="110"/>
    </row>
    <row r="121" spans="1:8" x14ac:dyDescent="0.2">
      <c r="A121" s="109"/>
      <c r="B121" s="110">
        <f t="shared" si="6"/>
        <v>23</v>
      </c>
      <c r="C121" s="110" t="s">
        <v>247</v>
      </c>
      <c r="D121" s="110">
        <v>0</v>
      </c>
      <c r="E121" s="110">
        <v>40</v>
      </c>
      <c r="F121" s="113">
        <f t="shared" si="4"/>
        <v>0</v>
      </c>
      <c r="G121" s="110">
        <f t="shared" si="5"/>
        <v>1</v>
      </c>
      <c r="H121" s="110"/>
    </row>
    <row r="122" spans="1:8" x14ac:dyDescent="0.2">
      <c r="A122" s="109"/>
      <c r="B122" s="110">
        <f t="shared" si="6"/>
        <v>24</v>
      </c>
      <c r="C122" s="110" t="s">
        <v>248</v>
      </c>
      <c r="D122" s="110">
        <v>0</v>
      </c>
      <c r="E122" s="110">
        <v>40</v>
      </c>
      <c r="F122" s="113">
        <f t="shared" si="4"/>
        <v>0</v>
      </c>
      <c r="G122" s="110">
        <f t="shared" si="5"/>
        <v>1</v>
      </c>
      <c r="H122" s="110"/>
    </row>
    <row r="123" spans="1:8" x14ac:dyDescent="0.2">
      <c r="A123" s="109"/>
      <c r="B123" s="110">
        <f t="shared" si="6"/>
        <v>25</v>
      </c>
      <c r="C123" s="110" t="s">
        <v>249</v>
      </c>
      <c r="D123" s="110">
        <v>0</v>
      </c>
      <c r="E123" s="110">
        <v>40</v>
      </c>
      <c r="F123" s="113">
        <f t="shared" si="4"/>
        <v>0</v>
      </c>
      <c r="G123" s="110">
        <f t="shared" si="5"/>
        <v>1</v>
      </c>
      <c r="H123" s="110"/>
    </row>
    <row r="124" spans="1:8" x14ac:dyDescent="0.2">
      <c r="A124" s="109"/>
      <c r="B124" s="110">
        <f t="shared" si="6"/>
        <v>26</v>
      </c>
      <c r="C124" s="110" t="s">
        <v>250</v>
      </c>
      <c r="D124" s="110">
        <v>0</v>
      </c>
      <c r="E124" s="110">
        <v>40</v>
      </c>
      <c r="F124" s="113">
        <f t="shared" si="4"/>
        <v>0</v>
      </c>
      <c r="G124" s="110">
        <f t="shared" si="5"/>
        <v>1</v>
      </c>
      <c r="H124" s="110"/>
    </row>
    <row r="125" spans="1:8" x14ac:dyDescent="0.2">
      <c r="A125" s="109"/>
      <c r="B125" s="110">
        <f t="shared" si="6"/>
        <v>27</v>
      </c>
      <c r="C125" s="110" t="s">
        <v>251</v>
      </c>
      <c r="D125" s="110">
        <v>0</v>
      </c>
      <c r="E125" s="110">
        <v>40</v>
      </c>
      <c r="F125" s="113">
        <f t="shared" si="4"/>
        <v>0</v>
      </c>
      <c r="G125" s="110">
        <f t="shared" si="5"/>
        <v>1</v>
      </c>
      <c r="H125" s="110"/>
    </row>
    <row r="126" spans="1:8" x14ac:dyDescent="0.2">
      <c r="A126" s="109"/>
      <c r="B126" s="110">
        <f t="shared" si="6"/>
        <v>28</v>
      </c>
      <c r="C126" s="110" t="s">
        <v>252</v>
      </c>
      <c r="D126" s="110">
        <v>0</v>
      </c>
      <c r="E126" s="110">
        <v>45</v>
      </c>
      <c r="F126" s="113">
        <f t="shared" si="4"/>
        <v>0</v>
      </c>
      <c r="G126" s="110">
        <f t="shared" si="5"/>
        <v>1</v>
      </c>
      <c r="H126" s="110"/>
    </row>
    <row r="127" spans="1:8" x14ac:dyDescent="0.2">
      <c r="A127" s="109"/>
      <c r="B127" s="110">
        <f t="shared" si="6"/>
        <v>29</v>
      </c>
      <c r="C127" s="110" t="s">
        <v>253</v>
      </c>
      <c r="D127" s="110">
        <v>0</v>
      </c>
      <c r="E127" s="110">
        <v>51</v>
      </c>
      <c r="F127" s="113">
        <f t="shared" si="4"/>
        <v>0</v>
      </c>
      <c r="G127" s="110">
        <f t="shared" si="5"/>
        <v>1</v>
      </c>
      <c r="H127" s="110"/>
    </row>
    <row r="128" spans="1:8" x14ac:dyDescent="0.2">
      <c r="A128" s="109"/>
      <c r="B128" s="110">
        <f t="shared" si="6"/>
        <v>30</v>
      </c>
      <c r="C128" s="110" t="s">
        <v>254</v>
      </c>
      <c r="D128" s="110">
        <v>0</v>
      </c>
      <c r="E128" s="110">
        <v>51</v>
      </c>
      <c r="F128" s="113">
        <f t="shared" si="4"/>
        <v>0</v>
      </c>
      <c r="G128" s="110">
        <f t="shared" si="5"/>
        <v>1</v>
      </c>
      <c r="H128" s="110"/>
    </row>
    <row r="129" spans="1:8" x14ac:dyDescent="0.2">
      <c r="A129" s="109"/>
      <c r="B129" s="110">
        <f t="shared" si="6"/>
        <v>31</v>
      </c>
      <c r="C129" s="110" t="s">
        <v>255</v>
      </c>
      <c r="D129" s="110">
        <v>0</v>
      </c>
      <c r="E129" s="110">
        <v>35</v>
      </c>
      <c r="F129" s="113">
        <f t="shared" si="4"/>
        <v>0</v>
      </c>
      <c r="G129" s="110">
        <f t="shared" si="5"/>
        <v>1</v>
      </c>
      <c r="H129" s="110"/>
    </row>
    <row r="130" spans="1:8" x14ac:dyDescent="0.2">
      <c r="A130" s="109"/>
      <c r="B130" s="110">
        <f t="shared" si="6"/>
        <v>32</v>
      </c>
      <c r="C130" s="110" t="s">
        <v>102</v>
      </c>
      <c r="D130" s="110">
        <v>0</v>
      </c>
      <c r="E130" s="110">
        <v>40</v>
      </c>
      <c r="F130" s="113">
        <f t="shared" si="4"/>
        <v>0</v>
      </c>
      <c r="G130" s="110">
        <f t="shared" si="5"/>
        <v>1</v>
      </c>
      <c r="H130" s="110"/>
    </row>
    <row r="131" spans="1:8" x14ac:dyDescent="0.2">
      <c r="A131" s="109"/>
      <c r="B131" s="110">
        <f t="shared" si="6"/>
        <v>33</v>
      </c>
      <c r="C131" s="110" t="s">
        <v>256</v>
      </c>
      <c r="D131" s="110">
        <v>0</v>
      </c>
      <c r="E131" s="110">
        <v>40</v>
      </c>
      <c r="F131" s="113">
        <f t="shared" si="4"/>
        <v>0</v>
      </c>
      <c r="G131" s="110">
        <f t="shared" si="5"/>
        <v>1</v>
      </c>
      <c r="H131" s="110"/>
    </row>
    <row r="132" spans="1:8" x14ac:dyDescent="0.2">
      <c r="A132" s="109"/>
      <c r="B132" s="110">
        <f t="shared" si="6"/>
        <v>34</v>
      </c>
      <c r="C132" s="110" t="s">
        <v>101</v>
      </c>
      <c r="D132" s="110">
        <v>1</v>
      </c>
      <c r="E132" s="110">
        <v>40</v>
      </c>
      <c r="F132" s="113">
        <f t="shared" si="4"/>
        <v>2.5000000000000001E-2</v>
      </c>
      <c r="G132" s="110">
        <f t="shared" si="5"/>
        <v>39</v>
      </c>
      <c r="H132" s="110"/>
    </row>
    <row r="133" spans="1:8" x14ac:dyDescent="0.2">
      <c r="A133" s="109"/>
      <c r="B133" s="110">
        <f t="shared" si="6"/>
        <v>35</v>
      </c>
      <c r="C133" s="110" t="s">
        <v>257</v>
      </c>
      <c r="D133" s="110">
        <v>1</v>
      </c>
      <c r="E133" s="110">
        <v>40</v>
      </c>
      <c r="F133" s="113">
        <f t="shared" si="4"/>
        <v>2.5000000000000001E-2</v>
      </c>
      <c r="G133" s="110">
        <f t="shared" si="5"/>
        <v>39</v>
      </c>
      <c r="H133" s="110"/>
    </row>
    <row r="134" spans="1:8" x14ac:dyDescent="0.2">
      <c r="A134" s="109"/>
      <c r="B134" s="110">
        <f t="shared" si="6"/>
        <v>36</v>
      </c>
      <c r="C134" s="110" t="s">
        <v>258</v>
      </c>
      <c r="D134" s="110">
        <v>0</v>
      </c>
      <c r="E134" s="110">
        <v>45</v>
      </c>
      <c r="F134" s="113">
        <f t="shared" si="4"/>
        <v>0</v>
      </c>
      <c r="G134" s="110">
        <f t="shared" si="5"/>
        <v>1</v>
      </c>
      <c r="H134" s="110"/>
    </row>
    <row r="135" spans="1:8" x14ac:dyDescent="0.2">
      <c r="A135" s="109"/>
      <c r="B135" s="110">
        <f t="shared" si="6"/>
        <v>37</v>
      </c>
      <c r="C135" s="110" t="s">
        <v>105</v>
      </c>
      <c r="D135" s="110">
        <v>4</v>
      </c>
      <c r="E135" s="110">
        <v>40</v>
      </c>
      <c r="F135" s="113">
        <f t="shared" si="4"/>
        <v>0.1</v>
      </c>
      <c r="G135" s="110">
        <f t="shared" si="5"/>
        <v>41</v>
      </c>
      <c r="H135" s="110"/>
    </row>
    <row r="136" spans="1:8" x14ac:dyDescent="0.2">
      <c r="A136" s="109"/>
      <c r="B136" s="110">
        <f t="shared" si="6"/>
        <v>38</v>
      </c>
      <c r="C136" s="110" t="s">
        <v>259</v>
      </c>
      <c r="D136" s="110">
        <v>0</v>
      </c>
      <c r="E136" s="110">
        <v>40</v>
      </c>
      <c r="F136" s="113">
        <f t="shared" si="4"/>
        <v>0</v>
      </c>
      <c r="G136" s="110">
        <f t="shared" si="5"/>
        <v>1</v>
      </c>
      <c r="H136" s="110"/>
    </row>
    <row r="137" spans="1:8" x14ac:dyDescent="0.2">
      <c r="A137" s="109"/>
      <c r="B137" s="110">
        <f t="shared" si="6"/>
        <v>39</v>
      </c>
      <c r="C137" s="110" t="s">
        <v>104</v>
      </c>
      <c r="D137" s="110">
        <v>0</v>
      </c>
      <c r="E137" s="110">
        <v>41</v>
      </c>
      <c r="F137" s="113">
        <f t="shared" si="4"/>
        <v>0</v>
      </c>
      <c r="G137" s="110">
        <f t="shared" si="5"/>
        <v>1</v>
      </c>
      <c r="H137" s="110"/>
    </row>
    <row r="138" spans="1:8" x14ac:dyDescent="0.2">
      <c r="A138" s="109"/>
      <c r="B138" s="110">
        <f t="shared" si="6"/>
        <v>40</v>
      </c>
      <c r="C138" s="110" t="s">
        <v>260</v>
      </c>
      <c r="D138" s="110">
        <v>0</v>
      </c>
      <c r="E138" s="110">
        <v>41</v>
      </c>
      <c r="F138" s="113">
        <f t="shared" si="4"/>
        <v>0</v>
      </c>
      <c r="G138" s="110">
        <f t="shared" si="5"/>
        <v>1</v>
      </c>
      <c r="H138" s="110"/>
    </row>
    <row r="139" spans="1:8" x14ac:dyDescent="0.2">
      <c r="A139" s="109"/>
      <c r="B139" s="110">
        <v>41</v>
      </c>
      <c r="C139" s="110" t="s">
        <v>261</v>
      </c>
      <c r="D139" s="110">
        <v>0</v>
      </c>
      <c r="E139" s="110">
        <v>40</v>
      </c>
      <c r="F139" s="113">
        <f t="shared" si="4"/>
        <v>0</v>
      </c>
      <c r="G139" s="110">
        <f t="shared" si="5"/>
        <v>1</v>
      </c>
      <c r="H139" s="110"/>
    </row>
    <row r="140" spans="1:8" x14ac:dyDescent="0.2">
      <c r="A140" s="109" t="s">
        <v>5</v>
      </c>
      <c r="B140" s="110">
        <v>1</v>
      </c>
      <c r="C140" s="112" t="s">
        <v>262</v>
      </c>
      <c r="D140" s="110">
        <v>0</v>
      </c>
      <c r="E140" s="110">
        <v>50</v>
      </c>
      <c r="F140" s="111">
        <f t="shared" ref="F140:F171" si="7">D140/E140</f>
        <v>0</v>
      </c>
      <c r="G140" s="110">
        <f>RANK(F140,$F$140:$F$182,1)</f>
        <v>1</v>
      </c>
      <c r="H140" s="110"/>
    </row>
    <row r="141" spans="1:8" x14ac:dyDescent="0.2">
      <c r="A141" s="109"/>
      <c r="B141" s="110">
        <v>2</v>
      </c>
      <c r="C141" s="112" t="s">
        <v>263</v>
      </c>
      <c r="D141" s="110">
        <v>0</v>
      </c>
      <c r="E141" s="110">
        <v>50</v>
      </c>
      <c r="F141" s="111">
        <f t="shared" si="7"/>
        <v>0</v>
      </c>
      <c r="G141" s="110">
        <f t="shared" ref="G141:G182" si="8">RANK(F141,$F$140:$F$182,1)</f>
        <v>1</v>
      </c>
      <c r="H141" s="110"/>
    </row>
    <row r="142" spans="1:8" x14ac:dyDescent="0.2">
      <c r="A142" s="109"/>
      <c r="B142" s="110">
        <v>3</v>
      </c>
      <c r="C142" s="112" t="s">
        <v>264</v>
      </c>
      <c r="D142" s="110">
        <v>0</v>
      </c>
      <c r="E142" s="110">
        <v>49</v>
      </c>
      <c r="F142" s="111">
        <f t="shared" si="7"/>
        <v>0</v>
      </c>
      <c r="G142" s="110">
        <f t="shared" si="8"/>
        <v>1</v>
      </c>
      <c r="H142" s="110"/>
    </row>
    <row r="143" spans="1:8" x14ac:dyDescent="0.2">
      <c r="A143" s="109"/>
      <c r="B143" s="110">
        <v>4</v>
      </c>
      <c r="C143" s="112" t="s">
        <v>265</v>
      </c>
      <c r="D143" s="110">
        <v>0</v>
      </c>
      <c r="E143" s="110">
        <v>49</v>
      </c>
      <c r="F143" s="111">
        <f t="shared" si="7"/>
        <v>0</v>
      </c>
      <c r="G143" s="110">
        <f t="shared" si="8"/>
        <v>1</v>
      </c>
      <c r="H143" s="110"/>
    </row>
    <row r="144" spans="1:8" x14ac:dyDescent="0.2">
      <c r="A144" s="109"/>
      <c r="B144" s="110">
        <v>5</v>
      </c>
      <c r="C144" s="112" t="s">
        <v>266</v>
      </c>
      <c r="D144" s="110">
        <v>0</v>
      </c>
      <c r="E144" s="110">
        <v>49</v>
      </c>
      <c r="F144" s="111">
        <f t="shared" si="7"/>
        <v>0</v>
      </c>
      <c r="G144" s="110">
        <f t="shared" si="8"/>
        <v>1</v>
      </c>
      <c r="H144" s="110"/>
    </row>
    <row r="145" spans="1:8" x14ac:dyDescent="0.2">
      <c r="A145" s="109"/>
      <c r="B145" s="110">
        <v>6</v>
      </c>
      <c r="C145" s="112" t="s">
        <v>267</v>
      </c>
      <c r="D145" s="110">
        <v>0</v>
      </c>
      <c r="E145" s="110">
        <v>33</v>
      </c>
      <c r="F145" s="111">
        <f t="shared" si="7"/>
        <v>0</v>
      </c>
      <c r="G145" s="110">
        <f t="shared" si="8"/>
        <v>1</v>
      </c>
      <c r="H145" s="112"/>
    </row>
    <row r="146" spans="1:8" x14ac:dyDescent="0.2">
      <c r="A146" s="109"/>
      <c r="B146" s="110">
        <v>7</v>
      </c>
      <c r="C146" s="112" t="s">
        <v>268</v>
      </c>
      <c r="D146" s="110">
        <v>0</v>
      </c>
      <c r="E146" s="110">
        <v>35</v>
      </c>
      <c r="F146" s="111">
        <f t="shared" si="7"/>
        <v>0</v>
      </c>
      <c r="G146" s="110">
        <f t="shared" si="8"/>
        <v>1</v>
      </c>
      <c r="H146" s="112"/>
    </row>
    <row r="147" spans="1:8" x14ac:dyDescent="0.2">
      <c r="A147" s="109"/>
      <c r="B147" s="110">
        <v>8</v>
      </c>
      <c r="C147" s="112" t="s">
        <v>269</v>
      </c>
      <c r="D147" s="110">
        <v>0</v>
      </c>
      <c r="E147" s="110">
        <v>30</v>
      </c>
      <c r="F147" s="111">
        <f t="shared" si="7"/>
        <v>0</v>
      </c>
      <c r="G147" s="110">
        <f t="shared" si="8"/>
        <v>1</v>
      </c>
      <c r="H147" s="110"/>
    </row>
    <row r="148" spans="1:8" x14ac:dyDescent="0.2">
      <c r="A148" s="109"/>
      <c r="B148" s="110">
        <v>9</v>
      </c>
      <c r="C148" s="112" t="s">
        <v>270</v>
      </c>
      <c r="D148" s="110">
        <v>0</v>
      </c>
      <c r="E148" s="110">
        <v>39</v>
      </c>
      <c r="F148" s="111">
        <f t="shared" si="7"/>
        <v>0</v>
      </c>
      <c r="G148" s="110">
        <f t="shared" si="8"/>
        <v>1</v>
      </c>
      <c r="H148" s="110"/>
    </row>
    <row r="149" spans="1:8" x14ac:dyDescent="0.2">
      <c r="A149" s="109"/>
      <c r="B149" s="110">
        <v>10</v>
      </c>
      <c r="C149" s="112" t="s">
        <v>271</v>
      </c>
      <c r="D149" s="110">
        <v>0</v>
      </c>
      <c r="E149" s="110">
        <v>27</v>
      </c>
      <c r="F149" s="111">
        <f t="shared" si="7"/>
        <v>0</v>
      </c>
      <c r="G149" s="110">
        <f t="shared" si="8"/>
        <v>1</v>
      </c>
      <c r="H149" s="110"/>
    </row>
    <row r="150" spans="1:8" x14ac:dyDescent="0.2">
      <c r="A150" s="109"/>
      <c r="B150" s="110">
        <v>11</v>
      </c>
      <c r="C150" s="112" t="s">
        <v>106</v>
      </c>
      <c r="D150" s="110">
        <v>0</v>
      </c>
      <c r="E150" s="110">
        <v>34</v>
      </c>
      <c r="F150" s="111">
        <f t="shared" si="7"/>
        <v>0</v>
      </c>
      <c r="G150" s="110">
        <f t="shared" si="8"/>
        <v>1</v>
      </c>
      <c r="H150" s="110"/>
    </row>
    <row r="151" spans="1:8" x14ac:dyDescent="0.2">
      <c r="A151" s="109"/>
      <c r="B151" s="110">
        <v>12</v>
      </c>
      <c r="C151" s="112" t="s">
        <v>272</v>
      </c>
      <c r="D151" s="110">
        <v>0</v>
      </c>
      <c r="E151" s="110">
        <v>34</v>
      </c>
      <c r="F151" s="111">
        <f t="shared" si="7"/>
        <v>0</v>
      </c>
      <c r="G151" s="110">
        <f t="shared" si="8"/>
        <v>1</v>
      </c>
      <c r="H151" s="110"/>
    </row>
    <row r="152" spans="1:8" x14ac:dyDescent="0.2">
      <c r="A152" s="109"/>
      <c r="B152" s="110">
        <v>13</v>
      </c>
      <c r="C152" s="112" t="s">
        <v>273</v>
      </c>
      <c r="D152" s="110">
        <v>6</v>
      </c>
      <c r="E152" s="110">
        <v>34</v>
      </c>
      <c r="F152" s="111">
        <f t="shared" si="7"/>
        <v>0.17647058823529413</v>
      </c>
      <c r="G152" s="110">
        <f t="shared" si="8"/>
        <v>41</v>
      </c>
      <c r="H152" s="110"/>
    </row>
    <row r="153" spans="1:8" x14ac:dyDescent="0.2">
      <c r="A153" s="109"/>
      <c r="B153" s="110">
        <v>14</v>
      </c>
      <c r="C153" s="112" t="s">
        <v>274</v>
      </c>
      <c r="D153" s="110">
        <v>2</v>
      </c>
      <c r="E153" s="110">
        <v>33</v>
      </c>
      <c r="F153" s="111">
        <f t="shared" si="7"/>
        <v>6.0606060606060608E-2</v>
      </c>
      <c r="G153" s="110">
        <f t="shared" si="8"/>
        <v>35</v>
      </c>
      <c r="H153" s="110"/>
    </row>
    <row r="154" spans="1:8" x14ac:dyDescent="0.2">
      <c r="A154" s="109"/>
      <c r="B154" s="110">
        <v>15</v>
      </c>
      <c r="C154" s="112" t="s">
        <v>275</v>
      </c>
      <c r="D154" s="110">
        <v>0</v>
      </c>
      <c r="E154" s="110">
        <v>45</v>
      </c>
      <c r="F154" s="111">
        <f t="shared" si="7"/>
        <v>0</v>
      </c>
      <c r="G154" s="110">
        <f t="shared" si="8"/>
        <v>1</v>
      </c>
      <c r="H154" s="110"/>
    </row>
    <row r="155" spans="1:8" x14ac:dyDescent="0.2">
      <c r="A155" s="109"/>
      <c r="B155" s="110">
        <v>16</v>
      </c>
      <c r="C155" s="112" t="s">
        <v>108</v>
      </c>
      <c r="D155" s="110">
        <v>4</v>
      </c>
      <c r="E155" s="110">
        <v>45</v>
      </c>
      <c r="F155" s="111">
        <f t="shared" si="7"/>
        <v>8.8888888888888892E-2</v>
      </c>
      <c r="G155" s="110">
        <f t="shared" si="8"/>
        <v>37</v>
      </c>
      <c r="H155" s="110"/>
    </row>
    <row r="156" spans="1:8" x14ac:dyDescent="0.2">
      <c r="A156" s="109"/>
      <c r="B156" s="110">
        <v>17</v>
      </c>
      <c r="C156" s="112" t="s">
        <v>276</v>
      </c>
      <c r="D156" s="110">
        <v>0</v>
      </c>
      <c r="E156" s="110">
        <v>35</v>
      </c>
      <c r="F156" s="111">
        <f t="shared" si="7"/>
        <v>0</v>
      </c>
      <c r="G156" s="110">
        <f t="shared" si="8"/>
        <v>1</v>
      </c>
      <c r="H156" s="110"/>
    </row>
    <row r="157" spans="1:8" x14ac:dyDescent="0.2">
      <c r="A157" s="109"/>
      <c r="B157" s="110">
        <v>18</v>
      </c>
      <c r="C157" s="112" t="s">
        <v>110</v>
      </c>
      <c r="D157" s="110">
        <v>0</v>
      </c>
      <c r="E157" s="110">
        <v>35</v>
      </c>
      <c r="F157" s="111">
        <f t="shared" si="7"/>
        <v>0</v>
      </c>
      <c r="G157" s="110">
        <f t="shared" si="8"/>
        <v>1</v>
      </c>
      <c r="H157" s="110"/>
    </row>
    <row r="158" spans="1:8" x14ac:dyDescent="0.2">
      <c r="A158" s="109"/>
      <c r="B158" s="110">
        <v>19</v>
      </c>
      <c r="C158" s="112" t="s">
        <v>277</v>
      </c>
      <c r="D158" s="110">
        <v>0</v>
      </c>
      <c r="E158" s="110">
        <v>35</v>
      </c>
      <c r="F158" s="111">
        <f t="shared" si="7"/>
        <v>0</v>
      </c>
      <c r="G158" s="110">
        <f t="shared" si="8"/>
        <v>1</v>
      </c>
      <c r="H158" s="110"/>
    </row>
    <row r="159" spans="1:8" x14ac:dyDescent="0.2">
      <c r="A159" s="109"/>
      <c r="B159" s="110">
        <v>20</v>
      </c>
      <c r="C159" s="112" t="s">
        <v>111</v>
      </c>
      <c r="D159" s="110">
        <v>1</v>
      </c>
      <c r="E159" s="110">
        <v>30</v>
      </c>
      <c r="F159" s="111">
        <f t="shared" si="7"/>
        <v>3.3333333333333333E-2</v>
      </c>
      <c r="G159" s="110">
        <f t="shared" si="8"/>
        <v>31</v>
      </c>
      <c r="H159" s="110"/>
    </row>
    <row r="160" spans="1:8" x14ac:dyDescent="0.2">
      <c r="A160" s="109"/>
      <c r="B160" s="110">
        <v>21</v>
      </c>
      <c r="C160" s="112" t="s">
        <v>116</v>
      </c>
      <c r="D160" s="110">
        <v>0</v>
      </c>
      <c r="E160" s="110">
        <v>30</v>
      </c>
      <c r="F160" s="111">
        <f t="shared" si="7"/>
        <v>0</v>
      </c>
      <c r="G160" s="110">
        <f t="shared" si="8"/>
        <v>1</v>
      </c>
      <c r="H160" s="110"/>
    </row>
    <row r="161" spans="1:8" x14ac:dyDescent="0.2">
      <c r="A161" s="109"/>
      <c r="B161" s="110">
        <v>22</v>
      </c>
      <c r="C161" s="112" t="s">
        <v>117</v>
      </c>
      <c r="D161" s="110">
        <v>8</v>
      </c>
      <c r="E161" s="110">
        <v>30</v>
      </c>
      <c r="F161" s="111">
        <f t="shared" si="7"/>
        <v>0.26666666666666666</v>
      </c>
      <c r="G161" s="110">
        <f t="shared" si="8"/>
        <v>42</v>
      </c>
      <c r="H161" s="110"/>
    </row>
    <row r="162" spans="1:8" x14ac:dyDescent="0.2">
      <c r="A162" s="109"/>
      <c r="B162" s="110">
        <v>23</v>
      </c>
      <c r="C162" s="112" t="s">
        <v>119</v>
      </c>
      <c r="D162" s="110">
        <v>0</v>
      </c>
      <c r="E162" s="110">
        <v>30</v>
      </c>
      <c r="F162" s="111">
        <f t="shared" si="7"/>
        <v>0</v>
      </c>
      <c r="G162" s="110">
        <f t="shared" si="8"/>
        <v>1</v>
      </c>
      <c r="H162" s="110"/>
    </row>
    <row r="163" spans="1:8" x14ac:dyDescent="0.2">
      <c r="A163" s="109"/>
      <c r="B163" s="110">
        <v>24</v>
      </c>
      <c r="C163" s="112" t="s">
        <v>120</v>
      </c>
      <c r="D163" s="110">
        <v>4</v>
      </c>
      <c r="E163" s="110">
        <v>30</v>
      </c>
      <c r="F163" s="111">
        <f t="shared" si="7"/>
        <v>0.13333333333333333</v>
      </c>
      <c r="G163" s="110">
        <f t="shared" si="8"/>
        <v>40</v>
      </c>
      <c r="H163" s="110"/>
    </row>
    <row r="164" spans="1:8" x14ac:dyDescent="0.2">
      <c r="A164" s="109"/>
      <c r="B164" s="110">
        <v>25</v>
      </c>
      <c r="C164" s="112" t="s">
        <v>121</v>
      </c>
      <c r="D164" s="110">
        <v>3</v>
      </c>
      <c r="E164" s="110">
        <v>30</v>
      </c>
      <c r="F164" s="111">
        <f t="shared" si="7"/>
        <v>0.1</v>
      </c>
      <c r="G164" s="110">
        <f t="shared" si="8"/>
        <v>38</v>
      </c>
      <c r="H164" s="110"/>
    </row>
    <row r="165" spans="1:8" x14ac:dyDescent="0.2">
      <c r="A165" s="109"/>
      <c r="B165" s="110">
        <v>26</v>
      </c>
      <c r="C165" s="112" t="s">
        <v>278</v>
      </c>
      <c r="D165" s="110">
        <v>0</v>
      </c>
      <c r="E165" s="110">
        <v>30</v>
      </c>
      <c r="F165" s="111">
        <f t="shared" si="7"/>
        <v>0</v>
      </c>
      <c r="G165" s="110">
        <f t="shared" si="8"/>
        <v>1</v>
      </c>
      <c r="H165" s="110"/>
    </row>
    <row r="166" spans="1:8" x14ac:dyDescent="0.2">
      <c r="A166" s="109"/>
      <c r="B166" s="110">
        <v>27</v>
      </c>
      <c r="C166" s="112" t="s">
        <v>279</v>
      </c>
      <c r="D166" s="110">
        <v>0</v>
      </c>
      <c r="E166" s="110">
        <v>30</v>
      </c>
      <c r="F166" s="111">
        <f t="shared" si="7"/>
        <v>0</v>
      </c>
      <c r="G166" s="110">
        <f t="shared" si="8"/>
        <v>1</v>
      </c>
      <c r="H166" s="110"/>
    </row>
    <row r="167" spans="1:8" x14ac:dyDescent="0.2">
      <c r="A167" s="109"/>
      <c r="B167" s="110">
        <v>28</v>
      </c>
      <c r="C167" s="110" t="s">
        <v>280</v>
      </c>
      <c r="D167" s="110">
        <v>0</v>
      </c>
      <c r="E167" s="110">
        <v>42</v>
      </c>
      <c r="F167" s="111">
        <f t="shared" si="7"/>
        <v>0</v>
      </c>
      <c r="G167" s="110">
        <f t="shared" si="8"/>
        <v>1</v>
      </c>
      <c r="H167" s="110"/>
    </row>
    <row r="168" spans="1:8" x14ac:dyDescent="0.2">
      <c r="A168" s="109"/>
      <c r="B168" s="110">
        <v>29</v>
      </c>
      <c r="C168" s="112" t="s">
        <v>122</v>
      </c>
      <c r="D168" s="110">
        <v>0</v>
      </c>
      <c r="E168" s="110">
        <v>42</v>
      </c>
      <c r="F168" s="111">
        <f t="shared" si="7"/>
        <v>0</v>
      </c>
      <c r="G168" s="110">
        <f t="shared" si="8"/>
        <v>1</v>
      </c>
      <c r="H168" s="110"/>
    </row>
    <row r="169" spans="1:8" x14ac:dyDescent="0.2">
      <c r="A169" s="109"/>
      <c r="B169" s="110">
        <v>30</v>
      </c>
      <c r="C169" s="112" t="s">
        <v>281</v>
      </c>
      <c r="D169" s="110">
        <v>0</v>
      </c>
      <c r="E169" s="110">
        <v>30</v>
      </c>
      <c r="F169" s="111">
        <f t="shared" si="7"/>
        <v>0</v>
      </c>
      <c r="G169" s="110">
        <f t="shared" si="8"/>
        <v>1</v>
      </c>
      <c r="H169" s="110"/>
    </row>
    <row r="170" spans="1:8" x14ac:dyDescent="0.2">
      <c r="A170" s="109"/>
      <c r="B170" s="110">
        <v>31</v>
      </c>
      <c r="C170" s="112" t="s">
        <v>282</v>
      </c>
      <c r="D170" s="110">
        <v>1</v>
      </c>
      <c r="E170" s="110">
        <v>30</v>
      </c>
      <c r="F170" s="111">
        <f t="shared" si="7"/>
        <v>3.3333333333333333E-2</v>
      </c>
      <c r="G170" s="110">
        <f t="shared" si="8"/>
        <v>31</v>
      </c>
      <c r="H170" s="110"/>
    </row>
    <row r="171" spans="1:8" x14ac:dyDescent="0.2">
      <c r="A171" s="109"/>
      <c r="B171" s="110">
        <v>32</v>
      </c>
      <c r="C171" s="110" t="s">
        <v>124</v>
      </c>
      <c r="D171" s="110">
        <v>0</v>
      </c>
      <c r="E171" s="110">
        <v>28</v>
      </c>
      <c r="F171" s="111">
        <f t="shared" si="7"/>
        <v>0</v>
      </c>
      <c r="G171" s="110">
        <f t="shared" si="8"/>
        <v>1</v>
      </c>
      <c r="H171" s="110"/>
    </row>
    <row r="172" spans="1:8" x14ac:dyDescent="0.2">
      <c r="A172" s="109"/>
      <c r="B172" s="110">
        <v>33</v>
      </c>
      <c r="C172" s="110" t="s">
        <v>125</v>
      </c>
      <c r="D172" s="110">
        <v>0</v>
      </c>
      <c r="E172" s="110">
        <v>32</v>
      </c>
      <c r="F172" s="111">
        <f t="shared" ref="F172:F203" si="9">D172/E172</f>
        <v>0</v>
      </c>
      <c r="G172" s="110">
        <f t="shared" si="8"/>
        <v>1</v>
      </c>
      <c r="H172" s="110"/>
    </row>
    <row r="173" spans="1:8" x14ac:dyDescent="0.2">
      <c r="A173" s="109"/>
      <c r="B173" s="110">
        <v>34</v>
      </c>
      <c r="C173" s="110" t="s">
        <v>128</v>
      </c>
      <c r="D173" s="110">
        <v>0</v>
      </c>
      <c r="E173" s="110">
        <v>32</v>
      </c>
      <c r="F173" s="111">
        <f t="shared" si="9"/>
        <v>0</v>
      </c>
      <c r="G173" s="110">
        <f t="shared" si="8"/>
        <v>1</v>
      </c>
      <c r="H173" s="110"/>
    </row>
    <row r="174" spans="1:8" x14ac:dyDescent="0.2">
      <c r="A174" s="109"/>
      <c r="B174" s="110">
        <v>35</v>
      </c>
      <c r="C174" s="110" t="s">
        <v>130</v>
      </c>
      <c r="D174" s="110">
        <v>0</v>
      </c>
      <c r="E174" s="110">
        <v>32</v>
      </c>
      <c r="F174" s="111">
        <f t="shared" si="9"/>
        <v>0</v>
      </c>
      <c r="G174" s="110">
        <f t="shared" si="8"/>
        <v>1</v>
      </c>
      <c r="H174" s="110"/>
    </row>
    <row r="175" spans="1:8" x14ac:dyDescent="0.2">
      <c r="A175" s="109"/>
      <c r="B175" s="110">
        <v>36</v>
      </c>
      <c r="C175" s="110" t="s">
        <v>283</v>
      </c>
      <c r="D175" s="110">
        <v>3</v>
      </c>
      <c r="E175" s="110">
        <v>38</v>
      </c>
      <c r="F175" s="111">
        <f t="shared" si="9"/>
        <v>7.8947368421052627E-2</v>
      </c>
      <c r="G175" s="110">
        <f t="shared" si="8"/>
        <v>36</v>
      </c>
      <c r="H175" s="110"/>
    </row>
    <row r="176" spans="1:8" x14ac:dyDescent="0.2">
      <c r="A176" s="109"/>
      <c r="B176" s="110">
        <v>37</v>
      </c>
      <c r="C176" s="110" t="s">
        <v>132</v>
      </c>
      <c r="D176" s="110">
        <v>0</v>
      </c>
      <c r="E176" s="110">
        <v>37</v>
      </c>
      <c r="F176" s="111">
        <f t="shared" si="9"/>
        <v>0</v>
      </c>
      <c r="G176" s="110">
        <f t="shared" si="8"/>
        <v>1</v>
      </c>
      <c r="H176" s="110"/>
    </row>
    <row r="177" spans="1:8" x14ac:dyDescent="0.2">
      <c r="A177" s="109"/>
      <c r="B177" s="110">
        <v>38</v>
      </c>
      <c r="C177" s="110" t="s">
        <v>134</v>
      </c>
      <c r="D177" s="110">
        <v>1</v>
      </c>
      <c r="E177" s="110">
        <v>30</v>
      </c>
      <c r="F177" s="111">
        <f t="shared" si="9"/>
        <v>3.3333333333333333E-2</v>
      </c>
      <c r="G177" s="110">
        <f t="shared" si="8"/>
        <v>31</v>
      </c>
      <c r="H177" s="110"/>
    </row>
    <row r="178" spans="1:8" x14ac:dyDescent="0.2">
      <c r="A178" s="109"/>
      <c r="B178" s="110">
        <v>39</v>
      </c>
      <c r="C178" s="110" t="s">
        <v>135</v>
      </c>
      <c r="D178" s="110">
        <v>1</v>
      </c>
      <c r="E178" s="110">
        <v>30</v>
      </c>
      <c r="F178" s="111">
        <f t="shared" si="9"/>
        <v>3.3333333333333333E-2</v>
      </c>
      <c r="G178" s="110">
        <f t="shared" si="8"/>
        <v>31</v>
      </c>
      <c r="H178" s="110"/>
    </row>
    <row r="179" spans="1:8" x14ac:dyDescent="0.2">
      <c r="A179" s="109"/>
      <c r="B179" s="110">
        <v>40</v>
      </c>
      <c r="C179" s="110" t="s">
        <v>136</v>
      </c>
      <c r="D179" s="110">
        <v>3</v>
      </c>
      <c r="E179" s="110">
        <v>30</v>
      </c>
      <c r="F179" s="111">
        <f t="shared" si="9"/>
        <v>0.1</v>
      </c>
      <c r="G179" s="110">
        <f t="shared" si="8"/>
        <v>38</v>
      </c>
      <c r="H179" s="110"/>
    </row>
    <row r="180" spans="1:8" x14ac:dyDescent="0.2">
      <c r="A180" s="109"/>
      <c r="B180" s="110">
        <v>41</v>
      </c>
      <c r="C180" s="110" t="s">
        <v>137</v>
      </c>
      <c r="D180" s="110">
        <v>17</v>
      </c>
      <c r="E180" s="110">
        <v>45</v>
      </c>
      <c r="F180" s="111">
        <f t="shared" si="9"/>
        <v>0.37777777777777777</v>
      </c>
      <c r="G180" s="110">
        <f t="shared" si="8"/>
        <v>43</v>
      </c>
      <c r="H180" s="110"/>
    </row>
    <row r="181" spans="1:8" x14ac:dyDescent="0.2">
      <c r="A181" s="109"/>
      <c r="B181" s="110">
        <v>42</v>
      </c>
      <c r="C181" s="110" t="s">
        <v>139</v>
      </c>
      <c r="D181" s="110">
        <v>0</v>
      </c>
      <c r="E181" s="110">
        <v>35</v>
      </c>
      <c r="F181" s="111">
        <f t="shared" si="9"/>
        <v>0</v>
      </c>
      <c r="G181" s="110">
        <f t="shared" si="8"/>
        <v>1</v>
      </c>
      <c r="H181" s="110"/>
    </row>
    <row r="182" spans="1:8" x14ac:dyDescent="0.2">
      <c r="A182" s="109"/>
      <c r="B182" s="110">
        <v>43</v>
      </c>
      <c r="C182" s="110" t="s">
        <v>141</v>
      </c>
      <c r="D182" s="110">
        <v>1</v>
      </c>
      <c r="E182" s="110">
        <v>35</v>
      </c>
      <c r="F182" s="111">
        <f t="shared" si="9"/>
        <v>2.8571428571428571E-2</v>
      </c>
      <c r="G182" s="110">
        <f t="shared" si="8"/>
        <v>30</v>
      </c>
      <c r="H182" s="110"/>
    </row>
    <row r="183" spans="1:8" x14ac:dyDescent="0.2">
      <c r="A183" s="109" t="s">
        <v>6</v>
      </c>
      <c r="B183" s="110">
        <v>1</v>
      </c>
      <c r="C183" s="112" t="s">
        <v>284</v>
      </c>
      <c r="D183" s="110">
        <v>0</v>
      </c>
      <c r="E183" s="112">
        <v>40</v>
      </c>
      <c r="F183" s="111">
        <f t="shared" si="9"/>
        <v>0</v>
      </c>
      <c r="G183" s="110">
        <f>RANK(F183,$F$183:$F$205,1)</f>
        <v>1</v>
      </c>
      <c r="H183" s="112"/>
    </row>
    <row r="184" spans="1:8" x14ac:dyDescent="0.2">
      <c r="A184" s="109"/>
      <c r="B184" s="110">
        <v>2</v>
      </c>
      <c r="C184" s="112" t="s">
        <v>285</v>
      </c>
      <c r="D184" s="110">
        <v>0</v>
      </c>
      <c r="E184" s="112">
        <v>41</v>
      </c>
      <c r="F184" s="111">
        <f t="shared" si="9"/>
        <v>0</v>
      </c>
      <c r="G184" s="110">
        <f t="shared" ref="G184:G205" si="10">RANK(F184,$F$183:$F$205,1)</f>
        <v>1</v>
      </c>
      <c r="H184" s="110"/>
    </row>
    <row r="185" spans="1:8" x14ac:dyDescent="0.2">
      <c r="A185" s="109"/>
      <c r="B185" s="110">
        <v>3</v>
      </c>
      <c r="C185" s="112" t="s">
        <v>286</v>
      </c>
      <c r="D185" s="110">
        <v>0</v>
      </c>
      <c r="E185" s="112">
        <v>41</v>
      </c>
      <c r="F185" s="111">
        <f t="shared" si="9"/>
        <v>0</v>
      </c>
      <c r="G185" s="110">
        <f t="shared" si="10"/>
        <v>1</v>
      </c>
      <c r="H185" s="110"/>
    </row>
    <row r="186" spans="1:8" x14ac:dyDescent="0.2">
      <c r="A186" s="109"/>
      <c r="B186" s="110">
        <v>4</v>
      </c>
      <c r="C186" s="112" t="s">
        <v>287</v>
      </c>
      <c r="D186" s="110">
        <v>0</v>
      </c>
      <c r="E186" s="112">
        <v>39</v>
      </c>
      <c r="F186" s="111">
        <f t="shared" si="9"/>
        <v>0</v>
      </c>
      <c r="G186" s="110">
        <f t="shared" si="10"/>
        <v>1</v>
      </c>
      <c r="H186" s="110"/>
    </row>
    <row r="187" spans="1:8" x14ac:dyDescent="0.2">
      <c r="A187" s="109"/>
      <c r="B187" s="110">
        <v>5</v>
      </c>
      <c r="C187" s="112" t="s">
        <v>288</v>
      </c>
      <c r="D187" s="110">
        <v>0</v>
      </c>
      <c r="E187" s="110">
        <v>36</v>
      </c>
      <c r="F187" s="111">
        <f t="shared" si="9"/>
        <v>0</v>
      </c>
      <c r="G187" s="110">
        <f t="shared" si="10"/>
        <v>1</v>
      </c>
      <c r="H187" s="110"/>
    </row>
    <row r="188" spans="1:8" x14ac:dyDescent="0.2">
      <c r="A188" s="109"/>
      <c r="B188" s="110">
        <v>6</v>
      </c>
      <c r="C188" s="112" t="s">
        <v>142</v>
      </c>
      <c r="D188" s="110">
        <v>1</v>
      </c>
      <c r="E188" s="110">
        <v>36</v>
      </c>
      <c r="F188" s="111">
        <f t="shared" si="9"/>
        <v>2.7777777777777776E-2</v>
      </c>
      <c r="G188" s="110">
        <f t="shared" si="10"/>
        <v>20</v>
      </c>
      <c r="H188" s="110"/>
    </row>
    <row r="189" spans="1:8" x14ac:dyDescent="0.2">
      <c r="A189" s="109"/>
      <c r="B189" s="110">
        <v>7</v>
      </c>
      <c r="C189" s="112" t="s">
        <v>143</v>
      </c>
      <c r="D189" s="110">
        <v>0</v>
      </c>
      <c r="E189" s="110">
        <v>36</v>
      </c>
      <c r="F189" s="111">
        <f t="shared" si="9"/>
        <v>0</v>
      </c>
      <c r="G189" s="110">
        <f t="shared" si="10"/>
        <v>1</v>
      </c>
      <c r="H189" s="112"/>
    </row>
    <row r="190" spans="1:8" x14ac:dyDescent="0.2">
      <c r="A190" s="109"/>
      <c r="B190" s="110">
        <v>8</v>
      </c>
      <c r="C190" s="112" t="s">
        <v>289</v>
      </c>
      <c r="D190" s="110">
        <v>0</v>
      </c>
      <c r="E190" s="110">
        <v>36</v>
      </c>
      <c r="F190" s="111">
        <f t="shared" si="9"/>
        <v>0</v>
      </c>
      <c r="G190" s="110">
        <f t="shared" si="10"/>
        <v>1</v>
      </c>
      <c r="H190" s="110"/>
    </row>
    <row r="191" spans="1:8" x14ac:dyDescent="0.2">
      <c r="A191" s="109"/>
      <c r="B191" s="110">
        <v>9</v>
      </c>
      <c r="C191" s="112" t="s">
        <v>290</v>
      </c>
      <c r="D191" s="110">
        <v>0</v>
      </c>
      <c r="E191" s="110">
        <v>35</v>
      </c>
      <c r="F191" s="111">
        <f t="shared" si="9"/>
        <v>0</v>
      </c>
      <c r="G191" s="110">
        <f t="shared" si="10"/>
        <v>1</v>
      </c>
      <c r="H191" s="110"/>
    </row>
    <row r="192" spans="1:8" x14ac:dyDescent="0.2">
      <c r="A192" s="109"/>
      <c r="B192" s="110">
        <v>10</v>
      </c>
      <c r="C192" s="112" t="s">
        <v>291</v>
      </c>
      <c r="D192" s="110">
        <v>0</v>
      </c>
      <c r="E192" s="112">
        <v>44</v>
      </c>
      <c r="F192" s="111">
        <f t="shared" si="9"/>
        <v>0</v>
      </c>
      <c r="G192" s="110">
        <f t="shared" si="10"/>
        <v>1</v>
      </c>
      <c r="H192" s="110"/>
    </row>
    <row r="193" spans="1:8" x14ac:dyDescent="0.2">
      <c r="A193" s="109"/>
      <c r="B193" s="110">
        <v>11</v>
      </c>
      <c r="C193" s="112" t="s">
        <v>292</v>
      </c>
      <c r="D193" s="110">
        <v>0</v>
      </c>
      <c r="E193" s="112">
        <v>37</v>
      </c>
      <c r="F193" s="111">
        <f t="shared" si="9"/>
        <v>0</v>
      </c>
      <c r="G193" s="110">
        <f t="shared" si="10"/>
        <v>1</v>
      </c>
      <c r="H193" s="112"/>
    </row>
    <row r="194" spans="1:8" x14ac:dyDescent="0.2">
      <c r="A194" s="109"/>
      <c r="B194" s="110">
        <v>12</v>
      </c>
      <c r="C194" s="112" t="s">
        <v>144</v>
      </c>
      <c r="D194" s="110">
        <v>0</v>
      </c>
      <c r="E194" s="112">
        <v>34</v>
      </c>
      <c r="F194" s="111">
        <f t="shared" si="9"/>
        <v>0</v>
      </c>
      <c r="G194" s="110">
        <f t="shared" si="10"/>
        <v>1</v>
      </c>
      <c r="H194" s="110"/>
    </row>
    <row r="195" spans="1:8" x14ac:dyDescent="0.2">
      <c r="A195" s="109"/>
      <c r="B195" s="110">
        <v>13</v>
      </c>
      <c r="C195" s="112" t="s">
        <v>293</v>
      </c>
      <c r="D195" s="110">
        <v>0</v>
      </c>
      <c r="E195" s="112">
        <v>33</v>
      </c>
      <c r="F195" s="111">
        <f t="shared" si="9"/>
        <v>0</v>
      </c>
      <c r="G195" s="110">
        <f t="shared" si="10"/>
        <v>1</v>
      </c>
      <c r="H195" s="110"/>
    </row>
    <row r="196" spans="1:8" x14ac:dyDescent="0.2">
      <c r="A196" s="109"/>
      <c r="B196" s="110">
        <v>14</v>
      </c>
      <c r="C196" s="112" t="s">
        <v>294</v>
      </c>
      <c r="D196" s="110">
        <v>4</v>
      </c>
      <c r="E196" s="112">
        <v>32</v>
      </c>
      <c r="F196" s="111">
        <f t="shared" si="9"/>
        <v>0.125</v>
      </c>
      <c r="G196" s="110">
        <f t="shared" si="10"/>
        <v>23</v>
      </c>
      <c r="H196" s="110"/>
    </row>
    <row r="197" spans="1:8" x14ac:dyDescent="0.2">
      <c r="A197" s="109"/>
      <c r="B197" s="110">
        <v>15</v>
      </c>
      <c r="C197" s="112" t="s">
        <v>295</v>
      </c>
      <c r="D197" s="110">
        <v>3</v>
      </c>
      <c r="E197" s="112">
        <v>33</v>
      </c>
      <c r="F197" s="111">
        <f t="shared" si="9"/>
        <v>9.0909090909090912E-2</v>
      </c>
      <c r="G197" s="110">
        <f t="shared" si="10"/>
        <v>22</v>
      </c>
      <c r="H197" s="110"/>
    </row>
    <row r="198" spans="1:8" x14ac:dyDescent="0.2">
      <c r="A198" s="109"/>
      <c r="B198" s="110">
        <v>16</v>
      </c>
      <c r="C198" s="112" t="s">
        <v>296</v>
      </c>
      <c r="D198" s="110">
        <v>0</v>
      </c>
      <c r="E198" s="112">
        <v>34</v>
      </c>
      <c r="F198" s="111">
        <f t="shared" si="9"/>
        <v>0</v>
      </c>
      <c r="G198" s="110">
        <f t="shared" si="10"/>
        <v>1</v>
      </c>
      <c r="H198" s="110"/>
    </row>
    <row r="199" spans="1:8" x14ac:dyDescent="0.2">
      <c r="A199" s="109"/>
      <c r="B199" s="110">
        <v>17</v>
      </c>
      <c r="C199" s="112" t="s">
        <v>297</v>
      </c>
      <c r="D199" s="110">
        <v>0</v>
      </c>
      <c r="E199" s="112">
        <v>31</v>
      </c>
      <c r="F199" s="111">
        <f t="shared" si="9"/>
        <v>0</v>
      </c>
      <c r="G199" s="110">
        <f t="shared" si="10"/>
        <v>1</v>
      </c>
      <c r="H199" s="110"/>
    </row>
    <row r="200" spans="1:8" x14ac:dyDescent="0.2">
      <c r="A200" s="109"/>
      <c r="B200" s="110">
        <v>18</v>
      </c>
      <c r="C200" s="112" t="s">
        <v>145</v>
      </c>
      <c r="D200" s="110">
        <v>0</v>
      </c>
      <c r="E200" s="112">
        <v>34</v>
      </c>
      <c r="F200" s="111">
        <f t="shared" si="9"/>
        <v>0</v>
      </c>
      <c r="G200" s="110">
        <f t="shared" si="10"/>
        <v>1</v>
      </c>
      <c r="H200" s="110"/>
    </row>
    <row r="201" spans="1:8" x14ac:dyDescent="0.2">
      <c r="A201" s="109"/>
      <c r="B201" s="110">
        <v>19</v>
      </c>
      <c r="C201" s="112" t="s">
        <v>298</v>
      </c>
      <c r="D201" s="110">
        <v>0</v>
      </c>
      <c r="E201" s="112">
        <v>33</v>
      </c>
      <c r="F201" s="111">
        <f t="shared" si="9"/>
        <v>0</v>
      </c>
      <c r="G201" s="110">
        <f t="shared" si="10"/>
        <v>1</v>
      </c>
      <c r="H201" s="110"/>
    </row>
    <row r="202" spans="1:8" x14ac:dyDescent="0.2">
      <c r="A202" s="109"/>
      <c r="B202" s="110">
        <v>20</v>
      </c>
      <c r="C202" s="112" t="s">
        <v>299</v>
      </c>
      <c r="D202" s="110">
        <v>2</v>
      </c>
      <c r="E202" s="112">
        <v>32</v>
      </c>
      <c r="F202" s="111">
        <f t="shared" si="9"/>
        <v>6.25E-2</v>
      </c>
      <c r="G202" s="110">
        <f t="shared" si="10"/>
        <v>21</v>
      </c>
      <c r="H202" s="110"/>
    </row>
    <row r="203" spans="1:8" x14ac:dyDescent="0.2">
      <c r="A203" s="109"/>
      <c r="B203" s="110">
        <v>21</v>
      </c>
      <c r="C203" s="112" t="s">
        <v>300</v>
      </c>
      <c r="D203" s="110">
        <v>0</v>
      </c>
      <c r="E203" s="112">
        <v>33</v>
      </c>
      <c r="F203" s="111">
        <f t="shared" si="9"/>
        <v>0</v>
      </c>
      <c r="G203" s="110">
        <f t="shared" si="10"/>
        <v>1</v>
      </c>
      <c r="H203" s="110"/>
    </row>
    <row r="204" spans="1:8" x14ac:dyDescent="0.2">
      <c r="A204" s="109"/>
      <c r="B204" s="110">
        <v>22</v>
      </c>
      <c r="C204" s="112" t="s">
        <v>301</v>
      </c>
      <c r="D204" s="110">
        <v>0</v>
      </c>
      <c r="E204" s="112">
        <v>32</v>
      </c>
      <c r="F204" s="111">
        <f t="shared" ref="F204:F206" si="11">D204/E204</f>
        <v>0</v>
      </c>
      <c r="G204" s="110">
        <f t="shared" si="10"/>
        <v>1</v>
      </c>
      <c r="H204" s="110"/>
    </row>
    <row r="205" spans="1:8" x14ac:dyDescent="0.2">
      <c r="A205" s="109"/>
      <c r="B205" s="110">
        <v>23</v>
      </c>
      <c r="C205" s="112" t="s">
        <v>302</v>
      </c>
      <c r="D205" s="110">
        <v>0</v>
      </c>
      <c r="E205" s="112">
        <v>35</v>
      </c>
      <c r="F205" s="111">
        <f t="shared" si="11"/>
        <v>0</v>
      </c>
      <c r="G205" s="110">
        <f t="shared" si="10"/>
        <v>1</v>
      </c>
      <c r="H205" s="110"/>
    </row>
    <row r="206" spans="1:8" x14ac:dyDescent="0.2">
      <c r="A206" s="109" t="s">
        <v>612</v>
      </c>
      <c r="B206" s="110">
        <v>1</v>
      </c>
      <c r="C206" s="110" t="s">
        <v>146</v>
      </c>
      <c r="D206" s="110">
        <v>0</v>
      </c>
      <c r="E206" s="110">
        <v>46</v>
      </c>
      <c r="F206" s="113">
        <f t="shared" si="11"/>
        <v>0</v>
      </c>
      <c r="G206" s="110">
        <v>2</v>
      </c>
      <c r="H206" s="110"/>
    </row>
    <row r="207" spans="1:8" x14ac:dyDescent="0.2">
      <c r="A207" s="109"/>
      <c r="B207" s="110">
        <v>2</v>
      </c>
      <c r="C207" s="110" t="s">
        <v>150</v>
      </c>
      <c r="D207" s="110">
        <v>12</v>
      </c>
      <c r="E207" s="110">
        <v>45</v>
      </c>
      <c r="F207" s="113">
        <v>6.6699999999999995E-2</v>
      </c>
      <c r="G207" s="110">
        <v>1</v>
      </c>
      <c r="H207" s="110"/>
    </row>
    <row r="208" spans="1:8" x14ac:dyDescent="0.2">
      <c r="A208" s="109"/>
      <c r="B208" s="110">
        <v>3</v>
      </c>
      <c r="C208" s="110" t="s">
        <v>149</v>
      </c>
      <c r="D208" s="110">
        <v>0</v>
      </c>
      <c r="E208" s="110">
        <v>44</v>
      </c>
      <c r="F208" s="113">
        <v>2.2700000000000001E-2</v>
      </c>
      <c r="G208" s="110">
        <v>3</v>
      </c>
      <c r="H208" s="110"/>
    </row>
  </sheetData>
  <mergeCells count="8">
    <mergeCell ref="A140:A182"/>
    <mergeCell ref="A183:A205"/>
    <mergeCell ref="A206:A208"/>
    <mergeCell ref="A1:H1"/>
    <mergeCell ref="A30:A70"/>
    <mergeCell ref="A71:A98"/>
    <mergeCell ref="A99:A139"/>
    <mergeCell ref="A3:A29"/>
  </mergeCells>
  <phoneticPr fontId="19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53"/>
  <sheetViews>
    <sheetView zoomScale="55" zoomScaleNormal="55" workbookViewId="0">
      <selection activeCell="E43" sqref="E43"/>
    </sheetView>
  </sheetViews>
  <sheetFormatPr defaultColWidth="9" defaultRowHeight="14.25" x14ac:dyDescent="0.2"/>
  <cols>
    <col min="1" max="2" width="18.375" style="31" customWidth="1"/>
    <col min="3" max="3" width="15.5" style="31" customWidth="1"/>
    <col min="4" max="4" width="19.75" style="31" bestFit="1" customWidth="1"/>
    <col min="5" max="5" width="53.75" style="31" bestFit="1" customWidth="1"/>
    <col min="6" max="6" width="29.625" style="31" customWidth="1"/>
    <col min="7" max="9" width="15.25" style="31" customWidth="1"/>
    <col min="10" max="16384" width="9" style="31"/>
  </cols>
  <sheetData>
    <row r="1" spans="1:10" ht="22.5" x14ac:dyDescent="0.2">
      <c r="A1" s="95" t="s">
        <v>392</v>
      </c>
      <c r="B1" s="77"/>
      <c r="C1" s="77"/>
      <c r="D1" s="77"/>
      <c r="E1" s="77"/>
      <c r="F1" s="77"/>
      <c r="G1" s="77"/>
      <c r="H1" s="77"/>
      <c r="I1" s="77"/>
    </row>
    <row r="2" spans="1:10" s="16" customFormat="1" ht="20.25" x14ac:dyDescent="0.2">
      <c r="A2" s="60" t="s">
        <v>21</v>
      </c>
      <c r="B2" s="60" t="s">
        <v>35</v>
      </c>
      <c r="C2" s="60" t="s">
        <v>23</v>
      </c>
      <c r="D2" s="60" t="s">
        <v>24</v>
      </c>
      <c r="E2" s="60" t="s">
        <v>25</v>
      </c>
      <c r="F2" s="61" t="s">
        <v>303</v>
      </c>
      <c r="G2" s="60" t="s">
        <v>37</v>
      </c>
      <c r="H2" s="62" t="s">
        <v>304</v>
      </c>
      <c r="I2" s="60" t="s">
        <v>305</v>
      </c>
    </row>
    <row r="3" spans="1:10" s="56" customFormat="1" ht="18.75" x14ac:dyDescent="0.2">
      <c r="A3" s="90" t="s">
        <v>1</v>
      </c>
      <c r="B3" s="90" t="s">
        <v>38</v>
      </c>
      <c r="C3" s="4">
        <v>2024363110</v>
      </c>
      <c r="D3" s="4" t="s">
        <v>405</v>
      </c>
      <c r="E3" s="4" t="s">
        <v>30</v>
      </c>
      <c r="F3" s="72" t="s">
        <v>415</v>
      </c>
      <c r="G3" s="4">
        <v>2</v>
      </c>
      <c r="H3" s="4" t="s">
        <v>370</v>
      </c>
      <c r="I3" s="4" t="s">
        <v>393</v>
      </c>
      <c r="J3" s="4"/>
    </row>
    <row r="4" spans="1:10" ht="18.75" x14ac:dyDescent="0.2">
      <c r="A4" s="90"/>
      <c r="B4" s="90"/>
      <c r="C4" s="4">
        <v>2024363124</v>
      </c>
      <c r="D4" s="4" t="s">
        <v>406</v>
      </c>
      <c r="E4" s="4" t="s">
        <v>30</v>
      </c>
      <c r="F4" s="72" t="s">
        <v>416</v>
      </c>
      <c r="G4" s="4">
        <v>2</v>
      </c>
      <c r="H4" s="4" t="s">
        <v>370</v>
      </c>
      <c r="I4" s="4" t="s">
        <v>393</v>
      </c>
      <c r="J4" s="4"/>
    </row>
    <row r="5" spans="1:10" ht="18.75" x14ac:dyDescent="0.2">
      <c r="A5" s="90"/>
      <c r="B5" s="90"/>
      <c r="C5" s="90">
        <v>2024363127</v>
      </c>
      <c r="D5" s="90" t="s">
        <v>407</v>
      </c>
      <c r="E5" s="4" t="s">
        <v>30</v>
      </c>
      <c r="F5" s="72" t="s">
        <v>417</v>
      </c>
      <c r="G5" s="90">
        <v>5</v>
      </c>
      <c r="H5" s="4" t="s">
        <v>370</v>
      </c>
      <c r="I5" s="4" t="s">
        <v>393</v>
      </c>
      <c r="J5" s="4"/>
    </row>
    <row r="6" spans="1:10" ht="18.75" x14ac:dyDescent="0.2">
      <c r="A6" s="90"/>
      <c r="B6" s="90"/>
      <c r="C6" s="90"/>
      <c r="D6" s="90"/>
      <c r="E6" s="4" t="s">
        <v>400</v>
      </c>
      <c r="F6" s="72" t="s">
        <v>412</v>
      </c>
      <c r="G6" s="90"/>
      <c r="H6" s="4" t="s">
        <v>370</v>
      </c>
      <c r="I6" s="4" t="s">
        <v>393</v>
      </c>
      <c r="J6" s="4"/>
    </row>
    <row r="7" spans="1:10" ht="18.75" x14ac:dyDescent="0.2">
      <c r="A7" s="90"/>
      <c r="B7" s="90"/>
      <c r="C7" s="4">
        <v>2024363128</v>
      </c>
      <c r="D7" s="4" t="s">
        <v>408</v>
      </c>
      <c r="E7" s="4" t="s">
        <v>30</v>
      </c>
      <c r="F7" s="72" t="s">
        <v>418</v>
      </c>
      <c r="G7" s="4">
        <v>2</v>
      </c>
      <c r="H7" s="4" t="s">
        <v>370</v>
      </c>
      <c r="I7" s="4" t="s">
        <v>393</v>
      </c>
      <c r="J7" s="4"/>
    </row>
    <row r="8" spans="1:10" ht="18.75" x14ac:dyDescent="0.2">
      <c r="A8" s="90"/>
      <c r="B8" s="90"/>
      <c r="C8" s="4">
        <v>2024363129</v>
      </c>
      <c r="D8" s="4" t="s">
        <v>399</v>
      </c>
      <c r="E8" s="4" t="s">
        <v>400</v>
      </c>
      <c r="F8" s="72" t="s">
        <v>419</v>
      </c>
      <c r="G8" s="4">
        <v>3</v>
      </c>
      <c r="H8" s="4" t="s">
        <v>370</v>
      </c>
      <c r="I8" s="4" t="s">
        <v>393</v>
      </c>
      <c r="J8" s="4"/>
    </row>
    <row r="9" spans="1:10" ht="18.75" x14ac:dyDescent="0.2">
      <c r="A9" s="90"/>
      <c r="B9" s="90"/>
      <c r="C9" s="4">
        <v>2024363137</v>
      </c>
      <c r="D9" s="4" t="s">
        <v>409</v>
      </c>
      <c r="E9" s="4" t="s">
        <v>400</v>
      </c>
      <c r="F9" s="72" t="s">
        <v>419</v>
      </c>
      <c r="G9" s="4">
        <v>3</v>
      </c>
      <c r="H9" s="4" t="s">
        <v>370</v>
      </c>
      <c r="I9" s="4" t="s">
        <v>393</v>
      </c>
      <c r="J9" s="4"/>
    </row>
    <row r="10" spans="1:10" ht="18.75" x14ac:dyDescent="0.2">
      <c r="A10" s="94" t="s">
        <v>2</v>
      </c>
      <c r="B10" s="72" t="s">
        <v>81</v>
      </c>
      <c r="C10" s="4">
        <v>2023283734</v>
      </c>
      <c r="D10" s="4" t="s">
        <v>368</v>
      </c>
      <c r="E10" s="4" t="s">
        <v>63</v>
      </c>
      <c r="F10" s="72" t="s">
        <v>410</v>
      </c>
      <c r="G10" s="73">
        <v>3</v>
      </c>
      <c r="H10" s="72" t="s">
        <v>370</v>
      </c>
      <c r="I10" s="72"/>
      <c r="J10" s="72"/>
    </row>
    <row r="11" spans="1:10" ht="18.75" x14ac:dyDescent="0.2">
      <c r="A11" s="94"/>
      <c r="B11" s="94" t="s">
        <v>192</v>
      </c>
      <c r="C11" s="72">
        <v>2023283212</v>
      </c>
      <c r="D11" s="72" t="s">
        <v>411</v>
      </c>
      <c r="E11" s="4" t="s">
        <v>63</v>
      </c>
      <c r="F11" s="72" t="s">
        <v>412</v>
      </c>
      <c r="G11" s="74">
        <v>3</v>
      </c>
      <c r="H11" s="72" t="s">
        <v>370</v>
      </c>
      <c r="I11" s="72"/>
      <c r="J11" s="72"/>
    </row>
    <row r="12" spans="1:10" ht="18.75" x14ac:dyDescent="0.2">
      <c r="A12" s="94"/>
      <c r="B12" s="94"/>
      <c r="C12" s="72">
        <v>2023283220</v>
      </c>
      <c r="D12" s="72" t="s">
        <v>413</v>
      </c>
      <c r="E12" s="4" t="s">
        <v>63</v>
      </c>
      <c r="F12" s="72" t="s">
        <v>412</v>
      </c>
      <c r="G12" s="74">
        <v>3</v>
      </c>
      <c r="H12" s="72" t="s">
        <v>370</v>
      </c>
      <c r="I12" s="72"/>
      <c r="J12" s="72"/>
    </row>
    <row r="13" spans="1:10" ht="18.75" x14ac:dyDescent="0.2">
      <c r="A13" s="94"/>
      <c r="B13" s="94" t="s">
        <v>78</v>
      </c>
      <c r="C13" s="72">
        <v>2022273237</v>
      </c>
      <c r="D13" s="72" t="s">
        <v>394</v>
      </c>
      <c r="E13" s="4" t="s">
        <v>414</v>
      </c>
      <c r="F13" s="72" t="s">
        <v>415</v>
      </c>
      <c r="G13" s="74">
        <v>2</v>
      </c>
      <c r="H13" s="72" t="s">
        <v>370</v>
      </c>
      <c r="I13" s="72"/>
      <c r="J13" s="72"/>
    </row>
    <row r="14" spans="1:10" ht="18.75" x14ac:dyDescent="0.2">
      <c r="A14" s="94"/>
      <c r="B14" s="94"/>
      <c r="C14" s="72">
        <v>2022273237</v>
      </c>
      <c r="D14" s="72" t="s">
        <v>394</v>
      </c>
      <c r="E14" s="75" t="s">
        <v>395</v>
      </c>
      <c r="F14" s="72" t="s">
        <v>416</v>
      </c>
      <c r="G14" s="74">
        <v>3</v>
      </c>
      <c r="H14" s="72" t="s">
        <v>370</v>
      </c>
      <c r="I14" s="72"/>
      <c r="J14" s="72"/>
    </row>
    <row r="15" spans="1:10" ht="18.75" x14ac:dyDescent="0.2">
      <c r="A15" s="94"/>
      <c r="B15" s="94"/>
      <c r="C15" s="72">
        <v>2022273237</v>
      </c>
      <c r="D15" s="72" t="s">
        <v>394</v>
      </c>
      <c r="E15" s="75" t="s">
        <v>396</v>
      </c>
      <c r="F15" s="72" t="s">
        <v>417</v>
      </c>
      <c r="G15" s="74">
        <v>2</v>
      </c>
      <c r="H15" s="72" t="s">
        <v>370</v>
      </c>
      <c r="I15" s="72"/>
      <c r="J15" s="72"/>
    </row>
    <row r="16" spans="1:10" ht="18.75" x14ac:dyDescent="0.2">
      <c r="A16" s="94"/>
      <c r="B16" s="94"/>
      <c r="C16" s="72">
        <v>2022273237</v>
      </c>
      <c r="D16" s="72" t="s">
        <v>394</v>
      </c>
      <c r="E16" s="75" t="s">
        <v>397</v>
      </c>
      <c r="F16" s="72" t="s">
        <v>412</v>
      </c>
      <c r="G16" s="74">
        <v>3</v>
      </c>
      <c r="H16" s="72" t="s">
        <v>370</v>
      </c>
      <c r="I16" s="72"/>
      <c r="J16" s="72"/>
    </row>
    <row r="17" spans="1:10" ht="18.75" x14ac:dyDescent="0.2">
      <c r="A17" s="94"/>
      <c r="B17" s="94"/>
      <c r="C17" s="72">
        <v>2022273237</v>
      </c>
      <c r="D17" s="72" t="s">
        <v>394</v>
      </c>
      <c r="E17" s="75" t="s">
        <v>401</v>
      </c>
      <c r="F17" s="72" t="s">
        <v>418</v>
      </c>
      <c r="G17" s="74">
        <v>2</v>
      </c>
      <c r="H17" s="72" t="s">
        <v>370</v>
      </c>
      <c r="I17" s="72"/>
      <c r="J17" s="72"/>
    </row>
    <row r="18" spans="1:10" ht="18.75" x14ac:dyDescent="0.2">
      <c r="A18" s="94"/>
      <c r="B18" s="94"/>
      <c r="C18" s="72">
        <v>2022273237</v>
      </c>
      <c r="D18" s="72" t="s">
        <v>394</v>
      </c>
      <c r="E18" s="75" t="s">
        <v>402</v>
      </c>
      <c r="F18" s="72" t="s">
        <v>419</v>
      </c>
      <c r="G18" s="74">
        <v>2</v>
      </c>
      <c r="H18" s="72" t="s">
        <v>370</v>
      </c>
      <c r="I18" s="72"/>
      <c r="J18" s="72"/>
    </row>
    <row r="19" spans="1:10" ht="18.75" x14ac:dyDescent="0.2">
      <c r="A19" s="94"/>
      <c r="B19" s="94" t="s">
        <v>65</v>
      </c>
      <c r="C19" s="72">
        <v>2023273211</v>
      </c>
      <c r="D19" s="72" t="s">
        <v>420</v>
      </c>
      <c r="E19" s="76" t="s">
        <v>62</v>
      </c>
      <c r="F19" s="72" t="s">
        <v>419</v>
      </c>
      <c r="G19" s="74">
        <v>2</v>
      </c>
      <c r="H19" s="72" t="s">
        <v>370</v>
      </c>
      <c r="I19" s="4"/>
      <c r="J19" s="4"/>
    </row>
    <row r="20" spans="1:10" ht="18.75" x14ac:dyDescent="0.2">
      <c r="A20" s="94"/>
      <c r="B20" s="94"/>
      <c r="C20" s="72">
        <v>2023273211</v>
      </c>
      <c r="D20" s="72" t="s">
        <v>420</v>
      </c>
      <c r="E20" s="76" t="s">
        <v>61</v>
      </c>
      <c r="F20" s="72" t="s">
        <v>410</v>
      </c>
      <c r="G20" s="74">
        <v>3</v>
      </c>
      <c r="H20" s="72" t="s">
        <v>370</v>
      </c>
      <c r="I20" s="4"/>
      <c r="J20" s="4"/>
    </row>
    <row r="21" spans="1:10" ht="18.75" x14ac:dyDescent="0.2">
      <c r="A21" s="94"/>
      <c r="B21" s="94"/>
      <c r="C21" s="4">
        <v>2023273213</v>
      </c>
      <c r="D21" s="4" t="s">
        <v>363</v>
      </c>
      <c r="E21" s="76" t="s">
        <v>62</v>
      </c>
      <c r="F21" s="4" t="s">
        <v>419</v>
      </c>
      <c r="G21" s="74">
        <v>2</v>
      </c>
      <c r="H21" s="72" t="s">
        <v>370</v>
      </c>
      <c r="I21" s="4"/>
      <c r="J21" s="4"/>
    </row>
    <row r="22" spans="1:10" ht="18.75" x14ac:dyDescent="0.2">
      <c r="A22" s="94"/>
      <c r="B22" s="94"/>
      <c r="C22" s="4">
        <v>2023273213</v>
      </c>
      <c r="D22" s="4" t="s">
        <v>363</v>
      </c>
      <c r="E22" s="76" t="s">
        <v>61</v>
      </c>
      <c r="F22" s="4" t="s">
        <v>410</v>
      </c>
      <c r="G22" s="74">
        <v>3</v>
      </c>
      <c r="H22" s="72" t="s">
        <v>370</v>
      </c>
      <c r="I22" s="4"/>
      <c r="J22" s="4"/>
    </row>
    <row r="23" spans="1:10" ht="18.75" customHeight="1" x14ac:dyDescent="0.2">
      <c r="A23" s="94"/>
      <c r="B23" s="94"/>
      <c r="C23" s="4">
        <v>2023273214</v>
      </c>
      <c r="D23" s="4" t="s">
        <v>421</v>
      </c>
      <c r="E23" s="76" t="s">
        <v>62</v>
      </c>
      <c r="F23" s="4" t="s">
        <v>419</v>
      </c>
      <c r="G23" s="74">
        <v>2</v>
      </c>
      <c r="H23" s="72" t="s">
        <v>370</v>
      </c>
      <c r="I23" s="4"/>
      <c r="J23" s="4"/>
    </row>
    <row r="24" spans="1:10" ht="18.75" customHeight="1" x14ac:dyDescent="0.2">
      <c r="A24" s="94"/>
      <c r="B24" s="94"/>
      <c r="C24" s="4">
        <v>2023273214</v>
      </c>
      <c r="D24" s="4" t="s">
        <v>421</v>
      </c>
      <c r="E24" s="76" t="s">
        <v>61</v>
      </c>
      <c r="F24" s="4" t="s">
        <v>410</v>
      </c>
      <c r="G24" s="74">
        <v>3</v>
      </c>
      <c r="H24" s="72" t="s">
        <v>370</v>
      </c>
      <c r="I24" s="4"/>
      <c r="J24" s="4"/>
    </row>
    <row r="25" spans="1:10" ht="18.75" customHeight="1" x14ac:dyDescent="0.2">
      <c r="A25" s="94"/>
      <c r="B25" s="94"/>
      <c r="C25" s="72">
        <v>2023273217</v>
      </c>
      <c r="D25" s="72" t="s">
        <v>422</v>
      </c>
      <c r="E25" s="76" t="s">
        <v>62</v>
      </c>
      <c r="F25" s="4" t="s">
        <v>419</v>
      </c>
      <c r="G25" s="74">
        <v>2</v>
      </c>
      <c r="H25" s="72" t="s">
        <v>370</v>
      </c>
      <c r="I25" s="4"/>
      <c r="J25" s="4"/>
    </row>
    <row r="26" spans="1:10" ht="18.75" customHeight="1" x14ac:dyDescent="0.2">
      <c r="A26" s="94"/>
      <c r="B26" s="94"/>
      <c r="C26" s="72">
        <v>2023273217</v>
      </c>
      <c r="D26" s="72" t="s">
        <v>422</v>
      </c>
      <c r="E26" s="76" t="s">
        <v>61</v>
      </c>
      <c r="F26" s="4" t="s">
        <v>410</v>
      </c>
      <c r="G26" s="74">
        <v>3</v>
      </c>
      <c r="H26" s="72" t="s">
        <v>370</v>
      </c>
      <c r="I26" s="4"/>
      <c r="J26" s="4"/>
    </row>
    <row r="27" spans="1:10" ht="18.75" customHeight="1" x14ac:dyDescent="0.2">
      <c r="A27" s="90" t="s">
        <v>3</v>
      </c>
      <c r="B27" s="90" t="s">
        <v>97</v>
      </c>
      <c r="C27" s="4">
        <v>2024293133</v>
      </c>
      <c r="D27" s="4" t="s">
        <v>424</v>
      </c>
      <c r="E27" s="4" t="s">
        <v>423</v>
      </c>
      <c r="F27" s="4" t="s">
        <v>418</v>
      </c>
      <c r="G27" s="4">
        <v>2</v>
      </c>
      <c r="H27" s="4" t="s">
        <v>403</v>
      </c>
      <c r="I27" s="4" t="s">
        <v>425</v>
      </c>
      <c r="J27" s="4"/>
    </row>
    <row r="28" spans="1:10" ht="18.75" customHeight="1" x14ac:dyDescent="0.2">
      <c r="A28" s="90"/>
      <c r="B28" s="90"/>
      <c r="C28" s="4">
        <v>2024293134</v>
      </c>
      <c r="D28" s="4" t="s">
        <v>426</v>
      </c>
      <c r="E28" s="4" t="s">
        <v>423</v>
      </c>
      <c r="F28" s="4" t="s">
        <v>418</v>
      </c>
      <c r="G28" s="4">
        <v>2</v>
      </c>
      <c r="H28" s="4" t="s">
        <v>403</v>
      </c>
      <c r="I28" s="4" t="s">
        <v>425</v>
      </c>
      <c r="J28" s="4"/>
    </row>
    <row r="29" spans="1:10" ht="18.75" customHeight="1" x14ac:dyDescent="0.2">
      <c r="A29" s="90"/>
      <c r="B29" s="90"/>
      <c r="C29" s="4">
        <v>2024293136</v>
      </c>
      <c r="D29" s="4" t="s">
        <v>427</v>
      </c>
      <c r="E29" s="4" t="s">
        <v>423</v>
      </c>
      <c r="F29" s="4" t="s">
        <v>418</v>
      </c>
      <c r="G29" s="4">
        <v>2</v>
      </c>
      <c r="H29" s="4" t="s">
        <v>403</v>
      </c>
      <c r="I29" s="4" t="s">
        <v>425</v>
      </c>
      <c r="J29" s="4"/>
    </row>
    <row r="30" spans="1:10" ht="18.75" customHeight="1" x14ac:dyDescent="0.2">
      <c r="A30" s="90"/>
      <c r="B30" s="90"/>
      <c r="C30" s="4">
        <v>2024293138</v>
      </c>
      <c r="D30" s="4" t="s">
        <v>428</v>
      </c>
      <c r="E30" s="4" t="s">
        <v>423</v>
      </c>
      <c r="F30" s="4" t="s">
        <v>418</v>
      </c>
      <c r="G30" s="4">
        <v>2</v>
      </c>
      <c r="H30" s="4" t="s">
        <v>403</v>
      </c>
      <c r="I30" s="4" t="s">
        <v>425</v>
      </c>
      <c r="J30" s="4"/>
    </row>
    <row r="31" spans="1:10" ht="18.75" customHeight="1" x14ac:dyDescent="0.2">
      <c r="A31" s="90"/>
      <c r="B31" s="90" t="s">
        <v>210</v>
      </c>
      <c r="C31" s="4">
        <v>2024293320</v>
      </c>
      <c r="D31" s="4" t="s">
        <v>430</v>
      </c>
      <c r="E31" s="4" t="s">
        <v>429</v>
      </c>
      <c r="F31" s="4" t="s">
        <v>419</v>
      </c>
      <c r="G31" s="4">
        <v>2</v>
      </c>
      <c r="H31" s="4" t="s">
        <v>403</v>
      </c>
      <c r="I31" s="4" t="s">
        <v>425</v>
      </c>
      <c r="J31" s="4"/>
    </row>
    <row r="32" spans="1:10" ht="18.75" customHeight="1" x14ac:dyDescent="0.2">
      <c r="A32" s="90"/>
      <c r="B32" s="90"/>
      <c r="C32" s="4">
        <v>2024293318</v>
      </c>
      <c r="D32" s="4" t="s">
        <v>431</v>
      </c>
      <c r="E32" s="4" t="s">
        <v>429</v>
      </c>
      <c r="F32" s="4" t="s">
        <v>419</v>
      </c>
      <c r="G32" s="4">
        <v>2</v>
      </c>
      <c r="H32" s="4" t="s">
        <v>403</v>
      </c>
      <c r="I32" s="4" t="s">
        <v>425</v>
      </c>
      <c r="J32" s="4"/>
    </row>
    <row r="33" spans="1:10" ht="18.75" customHeight="1" x14ac:dyDescent="0.2">
      <c r="A33" s="90"/>
      <c r="B33" s="90"/>
      <c r="C33" s="4">
        <v>2024293330</v>
      </c>
      <c r="D33" s="4" t="s">
        <v>432</v>
      </c>
      <c r="E33" s="4" t="s">
        <v>429</v>
      </c>
      <c r="F33" s="4" t="s">
        <v>419</v>
      </c>
      <c r="G33" s="4">
        <v>2</v>
      </c>
      <c r="H33" s="4" t="s">
        <v>403</v>
      </c>
      <c r="I33" s="4" t="s">
        <v>425</v>
      </c>
      <c r="J33" s="4"/>
    </row>
    <row r="34" spans="1:10" ht="18.75" customHeight="1" x14ac:dyDescent="0.2">
      <c r="A34" s="90"/>
      <c r="B34" s="90"/>
      <c r="C34" s="4">
        <v>2024293331</v>
      </c>
      <c r="D34" s="4" t="s">
        <v>433</v>
      </c>
      <c r="E34" s="4" t="s">
        <v>429</v>
      </c>
      <c r="F34" s="4" t="s">
        <v>419</v>
      </c>
      <c r="G34" s="4">
        <v>2</v>
      </c>
      <c r="H34" s="4" t="s">
        <v>403</v>
      </c>
      <c r="I34" s="4" t="s">
        <v>425</v>
      </c>
      <c r="J34" s="4"/>
    </row>
    <row r="35" spans="1:10" ht="18.75" customHeight="1" x14ac:dyDescent="0.2">
      <c r="A35" s="90" t="s">
        <v>4</v>
      </c>
      <c r="B35" s="4" t="s">
        <v>105</v>
      </c>
      <c r="C35" s="4">
        <v>2024213631</v>
      </c>
      <c r="D35" s="4" t="s">
        <v>434</v>
      </c>
      <c r="E35" s="4" t="s">
        <v>33</v>
      </c>
      <c r="F35" s="4" t="s">
        <v>435</v>
      </c>
      <c r="G35" s="4">
        <v>2</v>
      </c>
      <c r="H35" s="4" t="s">
        <v>436</v>
      </c>
      <c r="I35" s="4" t="s">
        <v>34</v>
      </c>
      <c r="J35" s="4"/>
    </row>
    <row r="36" spans="1:10" ht="18.75" customHeight="1" x14ac:dyDescent="0.2">
      <c r="A36" s="90"/>
      <c r="B36" s="4" t="s">
        <v>105</v>
      </c>
      <c r="C36" s="4">
        <v>2024213632</v>
      </c>
      <c r="D36" s="4" t="s">
        <v>437</v>
      </c>
      <c r="E36" s="4" t="s">
        <v>33</v>
      </c>
      <c r="F36" s="4" t="s">
        <v>435</v>
      </c>
      <c r="G36" s="4">
        <v>2</v>
      </c>
      <c r="H36" s="4" t="s">
        <v>436</v>
      </c>
      <c r="I36" s="4" t="s">
        <v>34</v>
      </c>
      <c r="J36" s="4"/>
    </row>
    <row r="37" spans="1:10" ht="18.75" x14ac:dyDescent="0.2">
      <c r="A37" s="90"/>
      <c r="B37" s="4" t="s">
        <v>105</v>
      </c>
      <c r="C37" s="4">
        <v>2024213635</v>
      </c>
      <c r="D37" s="4" t="s">
        <v>438</v>
      </c>
      <c r="E37" s="4" t="s">
        <v>33</v>
      </c>
      <c r="F37" s="4" t="s">
        <v>435</v>
      </c>
      <c r="G37" s="4">
        <v>2</v>
      </c>
      <c r="H37" s="4" t="s">
        <v>436</v>
      </c>
      <c r="I37" s="4" t="s">
        <v>34</v>
      </c>
      <c r="J37" s="4"/>
    </row>
    <row r="38" spans="1:10" ht="18.75" x14ac:dyDescent="0.2">
      <c r="A38" s="90"/>
      <c r="B38" s="4" t="s">
        <v>105</v>
      </c>
      <c r="C38" s="4">
        <v>2024213636</v>
      </c>
      <c r="D38" s="4" t="s">
        <v>439</v>
      </c>
      <c r="E38" s="4" t="s">
        <v>33</v>
      </c>
      <c r="F38" s="4" t="s">
        <v>435</v>
      </c>
      <c r="G38" s="4">
        <v>2</v>
      </c>
      <c r="H38" s="4" t="s">
        <v>436</v>
      </c>
      <c r="I38" s="4" t="s">
        <v>34</v>
      </c>
      <c r="J38" s="4"/>
    </row>
    <row r="39" spans="1:10" ht="18.75" x14ac:dyDescent="0.2">
      <c r="A39" s="90"/>
      <c r="B39" s="4" t="s">
        <v>105</v>
      </c>
      <c r="C39" s="4">
        <v>2024213637</v>
      </c>
      <c r="D39" s="4" t="s">
        <v>440</v>
      </c>
      <c r="E39" s="4" t="s">
        <v>33</v>
      </c>
      <c r="F39" s="4" t="s">
        <v>435</v>
      </c>
      <c r="G39" s="4">
        <v>2</v>
      </c>
      <c r="H39" s="4" t="s">
        <v>436</v>
      </c>
      <c r="I39" s="4" t="s">
        <v>34</v>
      </c>
      <c r="J39" s="4"/>
    </row>
    <row r="40" spans="1:10" ht="18.75" x14ac:dyDescent="0.2">
      <c r="A40" s="90"/>
      <c r="B40" s="4" t="s">
        <v>105</v>
      </c>
      <c r="C40" s="4">
        <v>2024213638</v>
      </c>
      <c r="D40" s="4" t="s">
        <v>441</v>
      </c>
      <c r="E40" s="4" t="s">
        <v>33</v>
      </c>
      <c r="F40" s="4" t="s">
        <v>435</v>
      </c>
      <c r="G40" s="4">
        <v>2</v>
      </c>
      <c r="H40" s="4" t="s">
        <v>436</v>
      </c>
      <c r="I40" s="4" t="s">
        <v>34</v>
      </c>
      <c r="J40" s="4"/>
    </row>
    <row r="41" spans="1:10" ht="18.75" x14ac:dyDescent="0.2">
      <c r="A41" s="90"/>
      <c r="B41" s="4" t="s">
        <v>105</v>
      </c>
      <c r="C41" s="4">
        <v>2024213639</v>
      </c>
      <c r="D41" s="4" t="s">
        <v>442</v>
      </c>
      <c r="E41" s="4" t="s">
        <v>33</v>
      </c>
      <c r="F41" s="4" t="s">
        <v>435</v>
      </c>
      <c r="G41" s="4">
        <v>2</v>
      </c>
      <c r="H41" s="4" t="s">
        <v>436</v>
      </c>
      <c r="I41" s="4" t="s">
        <v>34</v>
      </c>
      <c r="J41" s="4"/>
    </row>
    <row r="42" spans="1:10" ht="18.75" x14ac:dyDescent="0.2">
      <c r="A42" s="90"/>
      <c r="B42" s="4" t="s">
        <v>105</v>
      </c>
      <c r="C42" s="4">
        <v>2024213640</v>
      </c>
      <c r="D42" s="4" t="s">
        <v>443</v>
      </c>
      <c r="E42" s="4" t="s">
        <v>33</v>
      </c>
      <c r="F42" s="4" t="s">
        <v>435</v>
      </c>
      <c r="G42" s="4">
        <v>2</v>
      </c>
      <c r="H42" s="4" t="s">
        <v>436</v>
      </c>
      <c r="I42" s="4" t="s">
        <v>34</v>
      </c>
      <c r="J42" s="4"/>
    </row>
    <row r="43" spans="1:10" ht="18.75" x14ac:dyDescent="0.2">
      <c r="A43" s="90" t="s">
        <v>5</v>
      </c>
      <c r="B43" s="4" t="s">
        <v>121</v>
      </c>
      <c r="C43" s="4">
        <v>2023243627</v>
      </c>
      <c r="D43" s="4" t="s">
        <v>379</v>
      </c>
      <c r="E43" s="4" t="s">
        <v>444</v>
      </c>
      <c r="F43" s="4" t="s">
        <v>415</v>
      </c>
      <c r="G43" s="4">
        <v>2</v>
      </c>
      <c r="H43" s="4"/>
      <c r="I43" s="4"/>
      <c r="J43" s="4"/>
    </row>
    <row r="44" spans="1:10" ht="18.75" x14ac:dyDescent="0.2">
      <c r="A44" s="90"/>
      <c r="B44" s="4" t="s">
        <v>139</v>
      </c>
      <c r="C44" s="4">
        <v>2024253133</v>
      </c>
      <c r="D44" s="4" t="s">
        <v>140</v>
      </c>
      <c r="E44" s="4" t="s">
        <v>123</v>
      </c>
      <c r="F44" s="4" t="s">
        <v>445</v>
      </c>
      <c r="G44" s="90">
        <v>18</v>
      </c>
      <c r="H44" s="4"/>
      <c r="I44" s="4"/>
      <c r="J44" s="4"/>
    </row>
    <row r="45" spans="1:10" ht="18.75" x14ac:dyDescent="0.2">
      <c r="A45" s="90"/>
      <c r="B45" s="4" t="s">
        <v>139</v>
      </c>
      <c r="C45" s="4">
        <v>2024253133</v>
      </c>
      <c r="D45" s="4" t="s">
        <v>140</v>
      </c>
      <c r="E45" s="4" t="s">
        <v>103</v>
      </c>
      <c r="F45" s="4" t="s">
        <v>415</v>
      </c>
      <c r="G45" s="90"/>
      <c r="H45" s="4"/>
      <c r="I45" s="4"/>
      <c r="J45" s="4"/>
    </row>
    <row r="46" spans="1:10" ht="18.75" x14ac:dyDescent="0.2">
      <c r="A46" s="90"/>
      <c r="B46" s="4" t="s">
        <v>139</v>
      </c>
      <c r="C46" s="4">
        <v>2024253133</v>
      </c>
      <c r="D46" s="4" t="s">
        <v>140</v>
      </c>
      <c r="E46" s="4" t="s">
        <v>123</v>
      </c>
      <c r="F46" s="4" t="s">
        <v>412</v>
      </c>
      <c r="G46" s="90"/>
      <c r="H46" s="4"/>
      <c r="I46" s="4"/>
      <c r="J46" s="4"/>
    </row>
    <row r="47" spans="1:10" ht="18.75" x14ac:dyDescent="0.2">
      <c r="A47" s="90"/>
      <c r="B47" s="4" t="s">
        <v>139</v>
      </c>
      <c r="C47" s="4">
        <v>2024253133</v>
      </c>
      <c r="D47" s="4" t="s">
        <v>140</v>
      </c>
      <c r="E47" s="4" t="s">
        <v>446</v>
      </c>
      <c r="F47" s="4" t="s">
        <v>418</v>
      </c>
      <c r="G47" s="90"/>
      <c r="H47" s="4"/>
      <c r="I47" s="4"/>
      <c r="J47" s="4"/>
    </row>
    <row r="48" spans="1:10" ht="18.75" x14ac:dyDescent="0.2">
      <c r="A48" s="90"/>
      <c r="B48" s="4" t="s">
        <v>139</v>
      </c>
      <c r="C48" s="4">
        <v>2024253133</v>
      </c>
      <c r="D48" s="4" t="s">
        <v>140</v>
      </c>
      <c r="E48" s="4" t="s">
        <v>447</v>
      </c>
      <c r="F48" s="4" t="s">
        <v>418</v>
      </c>
      <c r="G48" s="90"/>
      <c r="H48" s="4"/>
      <c r="I48" s="4"/>
      <c r="J48" s="4"/>
    </row>
    <row r="49" spans="1:10" ht="18.75" x14ac:dyDescent="0.2">
      <c r="A49" s="90"/>
      <c r="B49" s="4" t="s">
        <v>139</v>
      </c>
      <c r="C49" s="4">
        <v>2024253133</v>
      </c>
      <c r="D49" s="4" t="s">
        <v>140</v>
      </c>
      <c r="E49" s="4" t="s">
        <v>103</v>
      </c>
      <c r="F49" s="4" t="s">
        <v>418</v>
      </c>
      <c r="G49" s="90"/>
      <c r="H49" s="4"/>
      <c r="I49" s="4"/>
      <c r="J49" s="4"/>
    </row>
    <row r="50" spans="1:10" ht="18.75" x14ac:dyDescent="0.2">
      <c r="A50" s="90"/>
      <c r="B50" s="4" t="s">
        <v>139</v>
      </c>
      <c r="C50" s="4">
        <v>2024253133</v>
      </c>
      <c r="D50" s="4" t="s">
        <v>140</v>
      </c>
      <c r="E50" s="4" t="s">
        <v>448</v>
      </c>
      <c r="F50" s="4" t="s">
        <v>419</v>
      </c>
      <c r="G50" s="90"/>
      <c r="H50" s="4"/>
      <c r="I50" s="4"/>
      <c r="J50" s="4"/>
    </row>
    <row r="51" spans="1:10" ht="18.75" x14ac:dyDescent="0.2">
      <c r="A51" s="90"/>
      <c r="B51" s="4" t="s">
        <v>139</v>
      </c>
      <c r="C51" s="4">
        <v>2024253133</v>
      </c>
      <c r="D51" s="4" t="s">
        <v>140</v>
      </c>
      <c r="E51" s="4" t="s">
        <v>54</v>
      </c>
      <c r="F51" s="4" t="s">
        <v>419</v>
      </c>
      <c r="G51" s="90"/>
      <c r="H51" s="4"/>
      <c r="I51" s="4"/>
      <c r="J51" s="4"/>
    </row>
    <row r="52" spans="1:10" ht="18.75" x14ac:dyDescent="0.2">
      <c r="A52" s="4" t="s">
        <v>404</v>
      </c>
      <c r="B52" s="91" t="s">
        <v>390</v>
      </c>
      <c r="C52" s="92"/>
      <c r="D52" s="92"/>
      <c r="E52" s="92"/>
      <c r="F52" s="92"/>
      <c r="G52" s="92"/>
      <c r="H52" s="92"/>
      <c r="I52" s="92"/>
      <c r="J52" s="93"/>
    </row>
    <row r="53" spans="1:10" ht="18.75" x14ac:dyDescent="0.2">
      <c r="A53" s="4" t="s">
        <v>398</v>
      </c>
      <c r="B53" s="91" t="s">
        <v>390</v>
      </c>
      <c r="C53" s="92"/>
      <c r="D53" s="92"/>
      <c r="E53" s="92"/>
      <c r="F53" s="92"/>
      <c r="G53" s="92"/>
      <c r="H53" s="92"/>
      <c r="I53" s="92"/>
      <c r="J53" s="93"/>
    </row>
  </sheetData>
  <mergeCells count="18">
    <mergeCell ref="A1:I1"/>
    <mergeCell ref="A3:A9"/>
    <mergeCell ref="B3:B9"/>
    <mergeCell ref="C5:C6"/>
    <mergeCell ref="G44:G51"/>
    <mergeCell ref="B52:J52"/>
    <mergeCell ref="B53:J53"/>
    <mergeCell ref="D5:D6"/>
    <mergeCell ref="A27:A34"/>
    <mergeCell ref="B27:B30"/>
    <mergeCell ref="B31:B34"/>
    <mergeCell ref="A35:A42"/>
    <mergeCell ref="A43:A51"/>
    <mergeCell ref="G5:G6"/>
    <mergeCell ref="A10:A26"/>
    <mergeCell ref="B11:B12"/>
    <mergeCell ref="B13:B18"/>
    <mergeCell ref="B19:B26"/>
  </mergeCells>
  <phoneticPr fontId="19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20"/>
  <sheetViews>
    <sheetView zoomScale="70" zoomScaleNormal="70" workbookViewId="0">
      <selection activeCell="D16" sqref="D16"/>
    </sheetView>
  </sheetViews>
  <sheetFormatPr defaultColWidth="8.625" defaultRowHeight="18.75" x14ac:dyDescent="0.2"/>
  <cols>
    <col min="1" max="1" width="20.375" style="2" customWidth="1"/>
    <col min="2" max="2" width="14.875" style="2" customWidth="1"/>
    <col min="3" max="4" width="18.125" style="2" customWidth="1"/>
    <col min="5" max="5" width="25.125" style="2" customWidth="1"/>
    <col min="6" max="6" width="18.125" style="28" customWidth="1"/>
    <col min="7" max="7" width="22.625" style="2" customWidth="1"/>
    <col min="8" max="8" width="16.625" style="2" customWidth="1"/>
    <col min="9" max="16384" width="8.625" style="2"/>
  </cols>
  <sheetData>
    <row r="1" spans="1:8" s="27" customFormat="1" ht="22.5" x14ac:dyDescent="0.2">
      <c r="A1" s="96" t="s">
        <v>306</v>
      </c>
      <c r="B1" s="96"/>
      <c r="C1" s="96"/>
      <c r="D1" s="96"/>
      <c r="E1" s="96"/>
      <c r="F1" s="96"/>
      <c r="G1" s="96"/>
      <c r="H1" s="96"/>
    </row>
    <row r="2" spans="1:8" s="1" customFormat="1" ht="20.25" x14ac:dyDescent="0.2">
      <c r="A2" s="3" t="s">
        <v>21</v>
      </c>
      <c r="B2" s="3" t="s">
        <v>152</v>
      </c>
      <c r="C2" s="3" t="s">
        <v>22</v>
      </c>
      <c r="D2" s="3" t="s">
        <v>307</v>
      </c>
      <c r="E2" s="3" t="s">
        <v>154</v>
      </c>
      <c r="F2" s="29" t="s">
        <v>308</v>
      </c>
      <c r="G2" s="3" t="s">
        <v>309</v>
      </c>
      <c r="H2" s="3" t="s">
        <v>28</v>
      </c>
    </row>
    <row r="3" spans="1:8" x14ac:dyDescent="0.2">
      <c r="A3" s="90" t="s">
        <v>1</v>
      </c>
      <c r="B3" s="4">
        <v>1</v>
      </c>
      <c r="C3" s="4" t="s">
        <v>157</v>
      </c>
      <c r="D3" s="4">
        <v>0</v>
      </c>
      <c r="E3" s="4">
        <v>43</v>
      </c>
      <c r="F3" s="30">
        <f t="shared" ref="F3:F41" si="0">D3/E3</f>
        <v>0</v>
      </c>
      <c r="G3" s="5">
        <f>RANK(F3,$F$3:$F$41,1)</f>
        <v>1</v>
      </c>
      <c r="H3" s="5"/>
    </row>
    <row r="4" spans="1:8" x14ac:dyDescent="0.2">
      <c r="A4" s="90"/>
      <c r="B4" s="4">
        <v>2</v>
      </c>
      <c r="C4" s="4" t="s">
        <v>158</v>
      </c>
      <c r="D4" s="4">
        <v>0</v>
      </c>
      <c r="E4" s="4">
        <v>42</v>
      </c>
      <c r="F4" s="30">
        <f t="shared" si="0"/>
        <v>0</v>
      </c>
      <c r="G4" s="5">
        <f t="shared" ref="G4:G41" si="1">RANK(F4,$F$3:$F$41,1)</f>
        <v>1</v>
      </c>
      <c r="H4" s="5"/>
    </row>
    <row r="5" spans="1:8" x14ac:dyDescent="0.2">
      <c r="A5" s="90"/>
      <c r="B5" s="4">
        <v>3</v>
      </c>
      <c r="C5" s="4" t="s">
        <v>159</v>
      </c>
      <c r="D5" s="4">
        <v>0</v>
      </c>
      <c r="E5" s="4">
        <v>45</v>
      </c>
      <c r="F5" s="30">
        <f t="shared" si="0"/>
        <v>0</v>
      </c>
      <c r="G5" s="5">
        <f t="shared" si="1"/>
        <v>1</v>
      </c>
      <c r="H5" s="5"/>
    </row>
    <row r="6" spans="1:8" x14ac:dyDescent="0.2">
      <c r="A6" s="90"/>
      <c r="B6" s="4">
        <v>4</v>
      </c>
      <c r="C6" s="4" t="s">
        <v>160</v>
      </c>
      <c r="D6" s="4">
        <v>0</v>
      </c>
      <c r="E6" s="4">
        <v>45</v>
      </c>
      <c r="F6" s="30">
        <f t="shared" si="0"/>
        <v>0</v>
      </c>
      <c r="G6" s="5">
        <f t="shared" si="1"/>
        <v>1</v>
      </c>
      <c r="H6" s="5"/>
    </row>
    <row r="7" spans="1:8" x14ac:dyDescent="0.2">
      <c r="A7" s="90"/>
      <c r="B7" s="4">
        <v>5</v>
      </c>
      <c r="C7" s="4" t="s">
        <v>161</v>
      </c>
      <c r="D7" s="4">
        <v>0</v>
      </c>
      <c r="E7" s="4">
        <v>39</v>
      </c>
      <c r="F7" s="30">
        <f t="shared" si="0"/>
        <v>0</v>
      </c>
      <c r="G7" s="5">
        <f t="shared" si="1"/>
        <v>1</v>
      </c>
      <c r="H7" s="5"/>
    </row>
    <row r="8" spans="1:8" x14ac:dyDescent="0.2">
      <c r="A8" s="90"/>
      <c r="B8" s="4">
        <v>6</v>
      </c>
      <c r="C8" s="4" t="s">
        <v>162</v>
      </c>
      <c r="D8" s="4">
        <v>0</v>
      </c>
      <c r="E8" s="4">
        <v>39</v>
      </c>
      <c r="F8" s="30">
        <f t="shared" si="0"/>
        <v>0</v>
      </c>
      <c r="G8" s="5">
        <f t="shared" si="1"/>
        <v>1</v>
      </c>
      <c r="H8" s="5"/>
    </row>
    <row r="9" spans="1:8" x14ac:dyDescent="0.2">
      <c r="A9" s="90"/>
      <c r="B9" s="4">
        <v>7</v>
      </c>
      <c r="C9" s="4" t="s">
        <v>163</v>
      </c>
      <c r="D9" s="4">
        <v>0</v>
      </c>
      <c r="E9" s="4">
        <v>40</v>
      </c>
      <c r="F9" s="30">
        <f t="shared" si="0"/>
        <v>0</v>
      </c>
      <c r="G9" s="5">
        <f t="shared" si="1"/>
        <v>1</v>
      </c>
      <c r="H9" s="5"/>
    </row>
    <row r="10" spans="1:8" x14ac:dyDescent="0.2">
      <c r="A10" s="90"/>
      <c r="B10" s="4">
        <v>8</v>
      </c>
      <c r="C10" s="4" t="s">
        <v>164</v>
      </c>
      <c r="D10" s="4">
        <v>0</v>
      </c>
      <c r="E10" s="4">
        <v>42</v>
      </c>
      <c r="F10" s="30">
        <f t="shared" si="0"/>
        <v>0</v>
      </c>
      <c r="G10" s="5">
        <f t="shared" si="1"/>
        <v>1</v>
      </c>
      <c r="H10" s="5"/>
    </row>
    <row r="11" spans="1:8" x14ac:dyDescent="0.2">
      <c r="A11" s="90"/>
      <c r="B11" s="4">
        <v>9</v>
      </c>
      <c r="C11" s="4" t="s">
        <v>165</v>
      </c>
      <c r="D11" s="4">
        <v>0</v>
      </c>
      <c r="E11" s="4">
        <v>40</v>
      </c>
      <c r="F11" s="30">
        <f t="shared" si="0"/>
        <v>0</v>
      </c>
      <c r="G11" s="5">
        <f t="shared" si="1"/>
        <v>1</v>
      </c>
      <c r="H11" s="5"/>
    </row>
    <row r="12" spans="1:8" x14ac:dyDescent="0.2">
      <c r="A12" s="90"/>
      <c r="B12" s="4">
        <v>10</v>
      </c>
      <c r="C12" s="4" t="s">
        <v>166</v>
      </c>
      <c r="D12" s="4">
        <v>0</v>
      </c>
      <c r="E12" s="4">
        <v>43</v>
      </c>
      <c r="F12" s="30">
        <f t="shared" si="0"/>
        <v>0</v>
      </c>
      <c r="G12" s="5">
        <f t="shared" si="1"/>
        <v>1</v>
      </c>
      <c r="H12" s="5"/>
    </row>
    <row r="13" spans="1:8" x14ac:dyDescent="0.2">
      <c r="A13" s="90"/>
      <c r="B13" s="4">
        <v>11</v>
      </c>
      <c r="C13" s="4" t="s">
        <v>49</v>
      </c>
      <c r="D13" s="4">
        <v>0</v>
      </c>
      <c r="E13" s="4">
        <v>43</v>
      </c>
      <c r="F13" s="30">
        <f t="shared" si="0"/>
        <v>0</v>
      </c>
      <c r="G13" s="5">
        <f t="shared" si="1"/>
        <v>1</v>
      </c>
      <c r="H13" s="5"/>
    </row>
    <row r="14" spans="1:8" x14ac:dyDescent="0.2">
      <c r="A14" s="90"/>
      <c r="B14" s="4">
        <v>12</v>
      </c>
      <c r="C14" s="4" t="s">
        <v>47</v>
      </c>
      <c r="D14" s="4">
        <v>0</v>
      </c>
      <c r="E14" s="4">
        <v>41</v>
      </c>
      <c r="F14" s="30">
        <f t="shared" si="0"/>
        <v>0</v>
      </c>
      <c r="G14" s="5">
        <f t="shared" si="1"/>
        <v>1</v>
      </c>
      <c r="H14" s="5"/>
    </row>
    <row r="15" spans="1:8" x14ac:dyDescent="0.2">
      <c r="A15" s="90"/>
      <c r="B15" s="4">
        <v>13</v>
      </c>
      <c r="C15" s="4" t="s">
        <v>167</v>
      </c>
      <c r="D15" s="4">
        <v>0</v>
      </c>
      <c r="E15" s="4">
        <v>44</v>
      </c>
      <c r="F15" s="30">
        <f t="shared" si="0"/>
        <v>0</v>
      </c>
      <c r="G15" s="5">
        <f t="shared" si="1"/>
        <v>1</v>
      </c>
      <c r="H15" s="5"/>
    </row>
    <row r="16" spans="1:8" x14ac:dyDescent="0.2">
      <c r="A16" s="90"/>
      <c r="B16" s="4">
        <v>14</v>
      </c>
      <c r="C16" s="4" t="s">
        <v>168</v>
      </c>
      <c r="D16" s="4">
        <v>0</v>
      </c>
      <c r="E16" s="4">
        <v>44</v>
      </c>
      <c r="F16" s="30">
        <f t="shared" si="0"/>
        <v>0</v>
      </c>
      <c r="G16" s="5">
        <f t="shared" si="1"/>
        <v>1</v>
      </c>
      <c r="H16" s="5"/>
    </row>
    <row r="17" spans="1:8" x14ac:dyDescent="0.2">
      <c r="A17" s="90"/>
      <c r="B17" s="4">
        <v>15</v>
      </c>
      <c r="C17" s="4" t="s">
        <v>169</v>
      </c>
      <c r="D17" s="4">
        <v>0</v>
      </c>
      <c r="E17" s="4">
        <v>44</v>
      </c>
      <c r="F17" s="30">
        <f t="shared" si="0"/>
        <v>0</v>
      </c>
      <c r="G17" s="5">
        <f t="shared" si="1"/>
        <v>1</v>
      </c>
      <c r="H17" s="5"/>
    </row>
    <row r="18" spans="1:8" x14ac:dyDescent="0.2">
      <c r="A18" s="90"/>
      <c r="B18" s="4">
        <v>16</v>
      </c>
      <c r="C18" s="4" t="s">
        <v>170</v>
      </c>
      <c r="D18" s="4">
        <v>0</v>
      </c>
      <c r="E18" s="4">
        <v>43</v>
      </c>
      <c r="F18" s="30">
        <f t="shared" si="0"/>
        <v>0</v>
      </c>
      <c r="G18" s="5">
        <f t="shared" si="1"/>
        <v>1</v>
      </c>
      <c r="H18" s="5"/>
    </row>
    <row r="19" spans="1:8" x14ac:dyDescent="0.2">
      <c r="A19" s="90"/>
      <c r="B19" s="4">
        <v>17</v>
      </c>
      <c r="C19" s="4" t="s">
        <v>53</v>
      </c>
      <c r="D19" s="4">
        <v>0</v>
      </c>
      <c r="E19" s="4">
        <v>42</v>
      </c>
      <c r="F19" s="30">
        <f t="shared" si="0"/>
        <v>0</v>
      </c>
      <c r="G19" s="5">
        <f t="shared" si="1"/>
        <v>1</v>
      </c>
      <c r="H19" s="5"/>
    </row>
    <row r="20" spans="1:8" x14ac:dyDescent="0.2">
      <c r="A20" s="90"/>
      <c r="B20" s="4">
        <v>18</v>
      </c>
      <c r="C20" s="4" t="s">
        <v>171</v>
      </c>
      <c r="D20" s="4">
        <v>0</v>
      </c>
      <c r="E20" s="4">
        <v>43</v>
      </c>
      <c r="F20" s="30">
        <f t="shared" si="0"/>
        <v>0</v>
      </c>
      <c r="G20" s="5">
        <f t="shared" si="1"/>
        <v>1</v>
      </c>
      <c r="H20" s="5"/>
    </row>
    <row r="21" spans="1:8" x14ac:dyDescent="0.2">
      <c r="A21" s="90"/>
      <c r="B21" s="4">
        <v>19</v>
      </c>
      <c r="C21" s="4" t="s">
        <v>172</v>
      </c>
      <c r="D21" s="4">
        <v>0</v>
      </c>
      <c r="E21" s="4">
        <v>42</v>
      </c>
      <c r="F21" s="30">
        <f t="shared" si="0"/>
        <v>0</v>
      </c>
      <c r="G21" s="5">
        <f t="shared" si="1"/>
        <v>1</v>
      </c>
      <c r="H21" s="5"/>
    </row>
    <row r="22" spans="1:8" x14ac:dyDescent="0.2">
      <c r="A22" s="90"/>
      <c r="B22" s="4">
        <v>20</v>
      </c>
      <c r="C22" s="4" t="s">
        <v>173</v>
      </c>
      <c r="D22" s="4">
        <v>0</v>
      </c>
      <c r="E22" s="4">
        <v>45</v>
      </c>
      <c r="F22" s="30">
        <f t="shared" si="0"/>
        <v>0</v>
      </c>
      <c r="G22" s="5">
        <f t="shared" si="1"/>
        <v>1</v>
      </c>
      <c r="H22" s="5"/>
    </row>
    <row r="23" spans="1:8" x14ac:dyDescent="0.2">
      <c r="A23" s="90"/>
      <c r="B23" s="4">
        <v>21</v>
      </c>
      <c r="C23" s="4" t="s">
        <v>44</v>
      </c>
      <c r="D23" s="4">
        <v>0</v>
      </c>
      <c r="E23" s="4">
        <v>43</v>
      </c>
      <c r="F23" s="30">
        <f t="shared" si="0"/>
        <v>0</v>
      </c>
      <c r="G23" s="5">
        <f t="shared" si="1"/>
        <v>1</v>
      </c>
      <c r="H23" s="5"/>
    </row>
    <row r="24" spans="1:8" x14ac:dyDescent="0.2">
      <c r="A24" s="90"/>
      <c r="B24" s="4">
        <v>22</v>
      </c>
      <c r="C24" s="4" t="s">
        <v>174</v>
      </c>
      <c r="D24" s="4">
        <v>0</v>
      </c>
      <c r="E24" s="4">
        <v>42</v>
      </c>
      <c r="F24" s="30">
        <f t="shared" si="0"/>
        <v>0</v>
      </c>
      <c r="G24" s="5">
        <f t="shared" si="1"/>
        <v>1</v>
      </c>
      <c r="H24" s="5"/>
    </row>
    <row r="25" spans="1:8" x14ac:dyDescent="0.2">
      <c r="A25" s="90"/>
      <c r="B25" s="4">
        <v>23</v>
      </c>
      <c r="C25" s="4" t="s">
        <v>175</v>
      </c>
      <c r="D25" s="4">
        <v>0</v>
      </c>
      <c r="E25" s="4">
        <v>40</v>
      </c>
      <c r="F25" s="30">
        <f t="shared" si="0"/>
        <v>0</v>
      </c>
      <c r="G25" s="5">
        <f t="shared" si="1"/>
        <v>1</v>
      </c>
      <c r="H25" s="5"/>
    </row>
    <row r="26" spans="1:8" x14ac:dyDescent="0.2">
      <c r="A26" s="90"/>
      <c r="B26" s="4">
        <v>24</v>
      </c>
      <c r="C26" s="4" t="s">
        <v>176</v>
      </c>
      <c r="D26" s="4">
        <v>0</v>
      </c>
      <c r="E26" s="4">
        <v>42</v>
      </c>
      <c r="F26" s="30">
        <f t="shared" si="0"/>
        <v>0</v>
      </c>
      <c r="G26" s="5">
        <f t="shared" si="1"/>
        <v>1</v>
      </c>
      <c r="H26" s="5"/>
    </row>
    <row r="27" spans="1:8" x14ac:dyDescent="0.2">
      <c r="A27" s="90"/>
      <c r="B27" s="4">
        <v>25</v>
      </c>
      <c r="C27" s="4" t="s">
        <v>177</v>
      </c>
      <c r="D27" s="4">
        <v>0</v>
      </c>
      <c r="E27" s="4">
        <v>42</v>
      </c>
      <c r="F27" s="30">
        <f t="shared" si="0"/>
        <v>0</v>
      </c>
      <c r="G27" s="5">
        <f t="shared" si="1"/>
        <v>1</v>
      </c>
      <c r="H27" s="5"/>
    </row>
    <row r="28" spans="1:8" x14ac:dyDescent="0.2">
      <c r="A28" s="90"/>
      <c r="B28" s="4">
        <v>26</v>
      </c>
      <c r="C28" s="4" t="s">
        <v>178</v>
      </c>
      <c r="D28" s="4">
        <v>0</v>
      </c>
      <c r="E28" s="4">
        <v>41</v>
      </c>
      <c r="F28" s="30">
        <f t="shared" si="0"/>
        <v>0</v>
      </c>
      <c r="G28" s="5">
        <f t="shared" si="1"/>
        <v>1</v>
      </c>
      <c r="H28" s="5"/>
    </row>
    <row r="29" spans="1:8" x14ac:dyDescent="0.2">
      <c r="A29" s="90"/>
      <c r="B29" s="4">
        <v>27</v>
      </c>
      <c r="C29" s="4" t="s">
        <v>179</v>
      </c>
      <c r="D29" s="4">
        <v>0</v>
      </c>
      <c r="E29" s="4">
        <v>43</v>
      </c>
      <c r="F29" s="30">
        <f t="shared" si="0"/>
        <v>0</v>
      </c>
      <c r="G29" s="5">
        <f t="shared" si="1"/>
        <v>1</v>
      </c>
      <c r="H29" s="5"/>
    </row>
    <row r="30" spans="1:8" x14ac:dyDescent="0.2">
      <c r="A30" s="90"/>
      <c r="B30" s="4">
        <v>28</v>
      </c>
      <c r="C30" s="4" t="s">
        <v>38</v>
      </c>
      <c r="D30" s="4">
        <v>6</v>
      </c>
      <c r="E30" s="4">
        <v>43</v>
      </c>
      <c r="F30" s="30">
        <f t="shared" si="0"/>
        <v>0.13953488372093023</v>
      </c>
      <c r="G30" s="5">
        <f t="shared" si="1"/>
        <v>39</v>
      </c>
      <c r="H30" s="5"/>
    </row>
    <row r="31" spans="1:8" x14ac:dyDescent="0.2">
      <c r="A31" s="90"/>
      <c r="B31" s="4">
        <v>29</v>
      </c>
      <c r="C31" s="4" t="s">
        <v>29</v>
      </c>
      <c r="D31" s="4">
        <v>0</v>
      </c>
      <c r="E31" s="4">
        <v>42</v>
      </c>
      <c r="F31" s="30">
        <f t="shared" si="0"/>
        <v>0</v>
      </c>
      <c r="G31" s="5">
        <f t="shared" si="1"/>
        <v>1</v>
      </c>
      <c r="H31" s="5"/>
    </row>
    <row r="32" spans="1:8" x14ac:dyDescent="0.2">
      <c r="A32" s="90"/>
      <c r="B32" s="4">
        <v>30</v>
      </c>
      <c r="C32" s="4" t="s">
        <v>180</v>
      </c>
      <c r="D32" s="4">
        <v>0</v>
      </c>
      <c r="E32" s="4">
        <v>43</v>
      </c>
      <c r="F32" s="30">
        <f t="shared" si="0"/>
        <v>0</v>
      </c>
      <c r="G32" s="5">
        <f t="shared" si="1"/>
        <v>1</v>
      </c>
      <c r="H32" s="5"/>
    </row>
    <row r="33" spans="1:8" x14ac:dyDescent="0.2">
      <c r="A33" s="90"/>
      <c r="B33" s="4">
        <v>31</v>
      </c>
      <c r="C33" s="4" t="s">
        <v>50</v>
      </c>
      <c r="D33" s="4">
        <v>0</v>
      </c>
      <c r="E33" s="4">
        <v>42</v>
      </c>
      <c r="F33" s="30">
        <f t="shared" si="0"/>
        <v>0</v>
      </c>
      <c r="G33" s="5">
        <f t="shared" si="1"/>
        <v>1</v>
      </c>
      <c r="H33" s="5"/>
    </row>
    <row r="34" spans="1:8" x14ac:dyDescent="0.2">
      <c r="A34" s="90"/>
      <c r="B34" s="4">
        <v>32</v>
      </c>
      <c r="C34" s="4" t="s">
        <v>51</v>
      </c>
      <c r="D34" s="4">
        <v>0</v>
      </c>
      <c r="E34" s="4">
        <v>45</v>
      </c>
      <c r="F34" s="30">
        <f t="shared" si="0"/>
        <v>0</v>
      </c>
      <c r="G34" s="5">
        <f t="shared" si="1"/>
        <v>1</v>
      </c>
      <c r="H34" s="5"/>
    </row>
    <row r="35" spans="1:8" x14ac:dyDescent="0.2">
      <c r="A35" s="90"/>
      <c r="B35" s="4">
        <v>33</v>
      </c>
      <c r="C35" s="4" t="s">
        <v>181</v>
      </c>
      <c r="D35" s="4">
        <v>0</v>
      </c>
      <c r="E35" s="4">
        <v>43</v>
      </c>
      <c r="F35" s="30">
        <f t="shared" si="0"/>
        <v>0</v>
      </c>
      <c r="G35" s="5">
        <f t="shared" si="1"/>
        <v>1</v>
      </c>
      <c r="H35" s="5"/>
    </row>
    <row r="36" spans="1:8" x14ac:dyDescent="0.2">
      <c r="A36" s="90"/>
      <c r="B36" s="4">
        <v>34</v>
      </c>
      <c r="C36" s="4" t="s">
        <v>182</v>
      </c>
      <c r="D36" s="4">
        <v>0</v>
      </c>
      <c r="E36" s="4">
        <v>42</v>
      </c>
      <c r="F36" s="30">
        <f t="shared" si="0"/>
        <v>0</v>
      </c>
      <c r="G36" s="5">
        <f t="shared" si="1"/>
        <v>1</v>
      </c>
      <c r="H36" s="5"/>
    </row>
    <row r="37" spans="1:8" x14ac:dyDescent="0.2">
      <c r="A37" s="90"/>
      <c r="B37" s="4">
        <v>35</v>
      </c>
      <c r="C37" s="4" t="s">
        <v>41</v>
      </c>
      <c r="D37" s="4">
        <v>0</v>
      </c>
      <c r="E37" s="4">
        <v>40</v>
      </c>
      <c r="F37" s="30">
        <f t="shared" si="0"/>
        <v>0</v>
      </c>
      <c r="G37" s="5">
        <f t="shared" si="1"/>
        <v>1</v>
      </c>
      <c r="H37" s="5"/>
    </row>
    <row r="38" spans="1:8" x14ac:dyDescent="0.2">
      <c r="A38" s="90"/>
      <c r="B38" s="4">
        <v>36</v>
      </c>
      <c r="C38" s="4" t="s">
        <v>183</v>
      </c>
      <c r="D38" s="4">
        <v>0</v>
      </c>
      <c r="E38" s="4">
        <v>40</v>
      </c>
      <c r="F38" s="30">
        <f t="shared" si="0"/>
        <v>0</v>
      </c>
      <c r="G38" s="5">
        <f t="shared" si="1"/>
        <v>1</v>
      </c>
      <c r="H38" s="5"/>
    </row>
    <row r="39" spans="1:8" x14ac:dyDescent="0.2">
      <c r="A39" s="90"/>
      <c r="B39" s="4">
        <v>37</v>
      </c>
      <c r="C39" s="4" t="s">
        <v>45</v>
      </c>
      <c r="D39" s="4">
        <v>0</v>
      </c>
      <c r="E39" s="4">
        <v>41</v>
      </c>
      <c r="F39" s="30">
        <f t="shared" si="0"/>
        <v>0</v>
      </c>
      <c r="G39" s="5">
        <f t="shared" si="1"/>
        <v>1</v>
      </c>
      <c r="H39" s="5"/>
    </row>
    <row r="40" spans="1:8" x14ac:dyDescent="0.2">
      <c r="A40" s="90"/>
      <c r="B40" s="4">
        <v>38</v>
      </c>
      <c r="C40" s="4" t="s">
        <v>43</v>
      </c>
      <c r="D40" s="4">
        <v>0</v>
      </c>
      <c r="E40" s="4">
        <v>41</v>
      </c>
      <c r="F40" s="30">
        <f t="shared" si="0"/>
        <v>0</v>
      </c>
      <c r="G40" s="5">
        <f t="shared" si="1"/>
        <v>1</v>
      </c>
      <c r="H40" s="5"/>
    </row>
    <row r="41" spans="1:8" x14ac:dyDescent="0.2">
      <c r="A41" s="90"/>
      <c r="B41" s="4">
        <v>39</v>
      </c>
      <c r="C41" s="4" t="s">
        <v>184</v>
      </c>
      <c r="D41" s="4">
        <v>0</v>
      </c>
      <c r="E41" s="4">
        <v>40</v>
      </c>
      <c r="F41" s="30">
        <f t="shared" si="0"/>
        <v>0</v>
      </c>
      <c r="G41" s="5">
        <f t="shared" si="1"/>
        <v>1</v>
      </c>
      <c r="H41" s="5"/>
    </row>
    <row r="42" spans="1:8" x14ac:dyDescent="0.2">
      <c r="A42" s="90" t="s">
        <v>2</v>
      </c>
      <c r="B42" s="4">
        <v>1</v>
      </c>
      <c r="C42" s="4" t="s">
        <v>185</v>
      </c>
      <c r="D42" s="4"/>
      <c r="E42" s="4">
        <v>38</v>
      </c>
      <c r="F42" s="30">
        <f>D42/E42</f>
        <v>0</v>
      </c>
      <c r="G42" s="5">
        <f>RANK(F42,$F$42:$F$82,1)</f>
        <v>1</v>
      </c>
      <c r="H42" s="4" t="s">
        <v>186</v>
      </c>
    </row>
    <row r="43" spans="1:8" x14ac:dyDescent="0.2">
      <c r="A43" s="90"/>
      <c r="B43" s="4">
        <v>2</v>
      </c>
      <c r="C43" s="4" t="s">
        <v>187</v>
      </c>
      <c r="D43" s="4"/>
      <c r="E43" s="4">
        <v>47</v>
      </c>
      <c r="F43" s="30">
        <f t="shared" ref="F43:F82" si="2">D43/E43</f>
        <v>0</v>
      </c>
      <c r="G43" s="5">
        <f t="shared" ref="G43:G82" si="3">RANK(F43,$F$42:$F$82,1)</f>
        <v>1</v>
      </c>
      <c r="H43" s="4" t="s">
        <v>186</v>
      </c>
    </row>
    <row r="44" spans="1:8" x14ac:dyDescent="0.2">
      <c r="A44" s="90"/>
      <c r="B44" s="4">
        <v>3</v>
      </c>
      <c r="C44" s="4" t="s">
        <v>188</v>
      </c>
      <c r="D44" s="4"/>
      <c r="E44" s="4">
        <v>41</v>
      </c>
      <c r="F44" s="30">
        <f t="shared" si="2"/>
        <v>0</v>
      </c>
      <c r="G44" s="5">
        <f t="shared" si="3"/>
        <v>1</v>
      </c>
      <c r="H44" s="4" t="s">
        <v>186</v>
      </c>
    </row>
    <row r="45" spans="1:8" x14ac:dyDescent="0.2">
      <c r="A45" s="90"/>
      <c r="B45" s="4">
        <v>4</v>
      </c>
      <c r="C45" s="4" t="s">
        <v>189</v>
      </c>
      <c r="D45" s="4">
        <v>0</v>
      </c>
      <c r="E45" s="4">
        <v>36</v>
      </c>
      <c r="F45" s="30">
        <f t="shared" si="2"/>
        <v>0</v>
      </c>
      <c r="G45" s="5">
        <f t="shared" si="3"/>
        <v>1</v>
      </c>
      <c r="H45" s="4"/>
    </row>
    <row r="46" spans="1:8" x14ac:dyDescent="0.2">
      <c r="A46" s="90"/>
      <c r="B46" s="4">
        <v>5</v>
      </c>
      <c r="C46" s="4" t="s">
        <v>78</v>
      </c>
      <c r="D46" s="4">
        <v>6</v>
      </c>
      <c r="E46" s="4">
        <v>38</v>
      </c>
      <c r="F46" s="30">
        <f t="shared" si="2"/>
        <v>0.15789473684210525</v>
      </c>
      <c r="G46" s="5">
        <f t="shared" si="3"/>
        <v>40</v>
      </c>
      <c r="H46" s="4"/>
    </row>
    <row r="47" spans="1:8" x14ac:dyDescent="0.2">
      <c r="A47" s="90"/>
      <c r="B47" s="4">
        <v>6</v>
      </c>
      <c r="C47" s="4" t="s">
        <v>31</v>
      </c>
      <c r="D47" s="4">
        <v>0</v>
      </c>
      <c r="E47" s="4">
        <v>48</v>
      </c>
      <c r="F47" s="30">
        <f t="shared" si="2"/>
        <v>0</v>
      </c>
      <c r="G47" s="5">
        <f t="shared" si="3"/>
        <v>1</v>
      </c>
      <c r="H47" s="4"/>
    </row>
    <row r="48" spans="1:8" x14ac:dyDescent="0.2">
      <c r="A48" s="90"/>
      <c r="B48" s="4">
        <v>7</v>
      </c>
      <c r="C48" s="4" t="s">
        <v>76</v>
      </c>
      <c r="D48" s="4">
        <v>0</v>
      </c>
      <c r="E48" s="4">
        <v>49</v>
      </c>
      <c r="F48" s="30">
        <f t="shared" si="2"/>
        <v>0</v>
      </c>
      <c r="G48" s="5">
        <f t="shared" si="3"/>
        <v>1</v>
      </c>
      <c r="H48" s="4"/>
    </row>
    <row r="49" spans="1:8" x14ac:dyDescent="0.2">
      <c r="A49" s="90"/>
      <c r="B49" s="4">
        <v>8</v>
      </c>
      <c r="C49" s="4" t="s">
        <v>56</v>
      </c>
      <c r="D49" s="4">
        <v>0</v>
      </c>
      <c r="E49" s="4">
        <v>45</v>
      </c>
      <c r="F49" s="30">
        <f t="shared" si="2"/>
        <v>0</v>
      </c>
      <c r="G49" s="5">
        <f t="shared" si="3"/>
        <v>1</v>
      </c>
      <c r="H49" s="4"/>
    </row>
    <row r="50" spans="1:8" x14ac:dyDescent="0.2">
      <c r="A50" s="90"/>
      <c r="B50" s="4">
        <v>9</v>
      </c>
      <c r="C50" s="4" t="s">
        <v>58</v>
      </c>
      <c r="D50" s="4">
        <v>0</v>
      </c>
      <c r="E50" s="4">
        <v>43</v>
      </c>
      <c r="F50" s="30">
        <f t="shared" si="2"/>
        <v>0</v>
      </c>
      <c r="G50" s="5">
        <f t="shared" si="3"/>
        <v>1</v>
      </c>
      <c r="H50" s="4"/>
    </row>
    <row r="51" spans="1:8" x14ac:dyDescent="0.2">
      <c r="A51" s="90"/>
      <c r="B51" s="4">
        <v>10</v>
      </c>
      <c r="C51" s="4" t="s">
        <v>190</v>
      </c>
      <c r="D51" s="4">
        <v>0</v>
      </c>
      <c r="E51" s="4">
        <v>41</v>
      </c>
      <c r="F51" s="30">
        <f t="shared" si="2"/>
        <v>0</v>
      </c>
      <c r="G51" s="5">
        <f t="shared" si="3"/>
        <v>1</v>
      </c>
      <c r="H51" s="4"/>
    </row>
    <row r="52" spans="1:8" x14ac:dyDescent="0.2">
      <c r="A52" s="90"/>
      <c r="B52" s="4">
        <v>11</v>
      </c>
      <c r="C52" s="4" t="s">
        <v>59</v>
      </c>
      <c r="D52" s="4">
        <v>0</v>
      </c>
      <c r="E52" s="4">
        <v>42</v>
      </c>
      <c r="F52" s="30">
        <f t="shared" si="2"/>
        <v>0</v>
      </c>
      <c r="G52" s="5">
        <f t="shared" si="3"/>
        <v>1</v>
      </c>
      <c r="H52" s="4"/>
    </row>
    <row r="53" spans="1:8" x14ac:dyDescent="0.2">
      <c r="A53" s="90"/>
      <c r="B53" s="4">
        <v>12</v>
      </c>
      <c r="C53" s="4" t="s">
        <v>67</v>
      </c>
      <c r="D53" s="4">
        <v>0</v>
      </c>
      <c r="E53" s="4">
        <v>42</v>
      </c>
      <c r="F53" s="30">
        <f t="shared" si="2"/>
        <v>0</v>
      </c>
      <c r="G53" s="5">
        <f t="shared" si="3"/>
        <v>1</v>
      </c>
      <c r="H53" s="4"/>
    </row>
    <row r="54" spans="1:8" x14ac:dyDescent="0.2">
      <c r="A54" s="90"/>
      <c r="B54" s="4">
        <v>13</v>
      </c>
      <c r="C54" s="4" t="s">
        <v>60</v>
      </c>
      <c r="D54" s="4">
        <v>0</v>
      </c>
      <c r="E54" s="4">
        <v>40</v>
      </c>
      <c r="F54" s="30">
        <f t="shared" si="2"/>
        <v>0</v>
      </c>
      <c r="G54" s="5">
        <f t="shared" si="3"/>
        <v>1</v>
      </c>
      <c r="H54" s="4"/>
    </row>
    <row r="55" spans="1:8" x14ac:dyDescent="0.2">
      <c r="A55" s="90"/>
      <c r="B55" s="4">
        <v>14</v>
      </c>
      <c r="C55" s="4" t="s">
        <v>65</v>
      </c>
      <c r="D55" s="4">
        <v>8</v>
      </c>
      <c r="E55" s="4">
        <v>41</v>
      </c>
      <c r="F55" s="30">
        <f t="shared" si="2"/>
        <v>0.1951219512195122</v>
      </c>
      <c r="G55" s="5">
        <f t="shared" si="3"/>
        <v>41</v>
      </c>
      <c r="H55" s="4"/>
    </row>
    <row r="56" spans="1:8" x14ac:dyDescent="0.2">
      <c r="A56" s="90"/>
      <c r="B56" s="4">
        <v>15</v>
      </c>
      <c r="C56" s="4" t="s">
        <v>191</v>
      </c>
      <c r="D56" s="4">
        <v>0</v>
      </c>
      <c r="E56" s="4">
        <v>46</v>
      </c>
      <c r="F56" s="30">
        <f t="shared" si="2"/>
        <v>0</v>
      </c>
      <c r="G56" s="5">
        <f t="shared" si="3"/>
        <v>1</v>
      </c>
      <c r="H56" s="4"/>
    </row>
    <row r="57" spans="1:8" x14ac:dyDescent="0.2">
      <c r="A57" s="90"/>
      <c r="B57" s="4">
        <v>16</v>
      </c>
      <c r="C57" s="4" t="s">
        <v>192</v>
      </c>
      <c r="D57" s="4">
        <v>2</v>
      </c>
      <c r="E57" s="4">
        <v>42</v>
      </c>
      <c r="F57" s="30">
        <f t="shared" si="2"/>
        <v>4.7619047619047616E-2</v>
      </c>
      <c r="G57" s="5">
        <f t="shared" si="3"/>
        <v>39</v>
      </c>
      <c r="H57" s="4"/>
    </row>
    <row r="58" spans="1:8" x14ac:dyDescent="0.2">
      <c r="A58" s="90"/>
      <c r="B58" s="4">
        <v>17</v>
      </c>
      <c r="C58" s="4" t="s">
        <v>193</v>
      </c>
      <c r="D58" s="4">
        <v>0</v>
      </c>
      <c r="E58" s="4">
        <v>46</v>
      </c>
      <c r="F58" s="30">
        <f t="shared" si="2"/>
        <v>0</v>
      </c>
      <c r="G58" s="5">
        <f t="shared" si="3"/>
        <v>1</v>
      </c>
      <c r="H58" s="4"/>
    </row>
    <row r="59" spans="1:8" x14ac:dyDescent="0.2">
      <c r="A59" s="90"/>
      <c r="B59" s="4">
        <v>18</v>
      </c>
      <c r="C59" s="4" t="s">
        <v>72</v>
      </c>
      <c r="D59" s="4">
        <v>0</v>
      </c>
      <c r="E59" s="4">
        <v>46</v>
      </c>
      <c r="F59" s="30">
        <f t="shared" si="2"/>
        <v>0</v>
      </c>
      <c r="G59" s="5">
        <f t="shared" si="3"/>
        <v>1</v>
      </c>
      <c r="H59" s="4"/>
    </row>
    <row r="60" spans="1:8" x14ac:dyDescent="0.2">
      <c r="A60" s="90"/>
      <c r="B60" s="4">
        <v>19</v>
      </c>
      <c r="C60" s="4" t="s">
        <v>74</v>
      </c>
      <c r="D60" s="4">
        <v>0</v>
      </c>
      <c r="E60" s="4">
        <v>45</v>
      </c>
      <c r="F60" s="30">
        <f t="shared" si="2"/>
        <v>0</v>
      </c>
      <c r="G60" s="5">
        <f t="shared" si="3"/>
        <v>1</v>
      </c>
      <c r="H60" s="4"/>
    </row>
    <row r="61" spans="1:8" x14ac:dyDescent="0.2">
      <c r="A61" s="90"/>
      <c r="B61" s="4">
        <v>20</v>
      </c>
      <c r="C61" s="4" t="s">
        <v>79</v>
      </c>
      <c r="D61" s="4">
        <v>0</v>
      </c>
      <c r="E61" s="4">
        <v>45</v>
      </c>
      <c r="F61" s="30">
        <f t="shared" si="2"/>
        <v>0</v>
      </c>
      <c r="G61" s="5">
        <f t="shared" si="3"/>
        <v>1</v>
      </c>
      <c r="H61" s="4"/>
    </row>
    <row r="62" spans="1:8" x14ac:dyDescent="0.2">
      <c r="A62" s="90"/>
      <c r="B62" s="4">
        <v>21</v>
      </c>
      <c r="C62" s="4" t="s">
        <v>81</v>
      </c>
      <c r="D62" s="4">
        <v>1</v>
      </c>
      <c r="E62" s="4">
        <v>42</v>
      </c>
      <c r="F62" s="30">
        <f t="shared" si="2"/>
        <v>2.3809523809523808E-2</v>
      </c>
      <c r="G62" s="5">
        <f t="shared" si="3"/>
        <v>38</v>
      </c>
      <c r="H62" s="4"/>
    </row>
    <row r="63" spans="1:8" x14ac:dyDescent="0.2">
      <c r="A63" s="90"/>
      <c r="B63" s="4">
        <v>22</v>
      </c>
      <c r="C63" s="4" t="s">
        <v>194</v>
      </c>
      <c r="D63" s="4"/>
      <c r="E63" s="4">
        <v>41</v>
      </c>
      <c r="F63" s="30">
        <f t="shared" si="2"/>
        <v>0</v>
      </c>
      <c r="G63" s="5">
        <f t="shared" si="3"/>
        <v>1</v>
      </c>
      <c r="H63" s="4" t="s">
        <v>186</v>
      </c>
    </row>
    <row r="64" spans="1:8" x14ac:dyDescent="0.2">
      <c r="A64" s="90"/>
      <c r="B64" s="4">
        <v>23</v>
      </c>
      <c r="C64" s="4" t="s">
        <v>195</v>
      </c>
      <c r="D64" s="4"/>
      <c r="E64" s="4">
        <v>37</v>
      </c>
      <c r="F64" s="30">
        <f t="shared" si="2"/>
        <v>0</v>
      </c>
      <c r="G64" s="5">
        <f t="shared" si="3"/>
        <v>1</v>
      </c>
      <c r="H64" s="4" t="s">
        <v>186</v>
      </c>
    </row>
    <row r="65" spans="1:8" x14ac:dyDescent="0.2">
      <c r="A65" s="90"/>
      <c r="B65" s="4">
        <v>24</v>
      </c>
      <c r="C65" s="4" t="s">
        <v>196</v>
      </c>
      <c r="D65" s="4"/>
      <c r="E65" s="4">
        <v>39</v>
      </c>
      <c r="F65" s="30">
        <f t="shared" si="2"/>
        <v>0</v>
      </c>
      <c r="G65" s="5">
        <f t="shared" si="3"/>
        <v>1</v>
      </c>
      <c r="H65" s="4" t="s">
        <v>186</v>
      </c>
    </row>
    <row r="66" spans="1:8" x14ac:dyDescent="0.2">
      <c r="A66" s="90"/>
      <c r="B66" s="4">
        <v>25</v>
      </c>
      <c r="C66" s="4" t="s">
        <v>197</v>
      </c>
      <c r="D66" s="4"/>
      <c r="E66" s="4">
        <v>28</v>
      </c>
      <c r="F66" s="30">
        <f t="shared" si="2"/>
        <v>0</v>
      </c>
      <c r="G66" s="5">
        <f t="shared" si="3"/>
        <v>1</v>
      </c>
      <c r="H66" s="4" t="s">
        <v>186</v>
      </c>
    </row>
    <row r="67" spans="1:8" x14ac:dyDescent="0.2">
      <c r="A67" s="90"/>
      <c r="B67" s="4">
        <v>26</v>
      </c>
      <c r="C67" s="4" t="s">
        <v>198</v>
      </c>
      <c r="D67" s="4"/>
      <c r="E67" s="4">
        <v>27</v>
      </c>
      <c r="F67" s="30">
        <f t="shared" si="2"/>
        <v>0</v>
      </c>
      <c r="G67" s="5">
        <f t="shared" si="3"/>
        <v>1</v>
      </c>
      <c r="H67" s="4" t="s">
        <v>186</v>
      </c>
    </row>
    <row r="68" spans="1:8" x14ac:dyDescent="0.2">
      <c r="A68" s="90"/>
      <c r="B68" s="4">
        <v>27</v>
      </c>
      <c r="C68" s="4" t="s">
        <v>199</v>
      </c>
      <c r="D68" s="4"/>
      <c r="E68" s="4">
        <v>43</v>
      </c>
      <c r="F68" s="30">
        <f t="shared" si="2"/>
        <v>0</v>
      </c>
      <c r="G68" s="5">
        <f t="shared" si="3"/>
        <v>1</v>
      </c>
      <c r="H68" s="4" t="s">
        <v>186</v>
      </c>
    </row>
    <row r="69" spans="1:8" x14ac:dyDescent="0.2">
      <c r="A69" s="90"/>
      <c r="B69" s="4">
        <v>28</v>
      </c>
      <c r="C69" s="4" t="s">
        <v>200</v>
      </c>
      <c r="D69" s="4"/>
      <c r="E69" s="4">
        <v>42</v>
      </c>
      <c r="F69" s="30">
        <f t="shared" si="2"/>
        <v>0</v>
      </c>
      <c r="G69" s="5">
        <f t="shared" si="3"/>
        <v>1</v>
      </c>
      <c r="H69" s="4" t="s">
        <v>186</v>
      </c>
    </row>
    <row r="70" spans="1:8" x14ac:dyDescent="0.2">
      <c r="A70" s="90"/>
      <c r="B70" s="4">
        <v>29</v>
      </c>
      <c r="C70" s="4" t="s">
        <v>82</v>
      </c>
      <c r="D70" s="4">
        <v>0</v>
      </c>
      <c r="E70" s="4">
        <v>42</v>
      </c>
      <c r="F70" s="30">
        <f t="shared" si="2"/>
        <v>0</v>
      </c>
      <c r="G70" s="5">
        <f t="shared" si="3"/>
        <v>1</v>
      </c>
      <c r="H70" s="4"/>
    </row>
    <row r="71" spans="1:8" x14ac:dyDescent="0.2">
      <c r="A71" s="90"/>
      <c r="B71" s="4">
        <v>30</v>
      </c>
      <c r="C71" s="4" t="s">
        <v>201</v>
      </c>
      <c r="D71" s="4">
        <v>0</v>
      </c>
      <c r="E71" s="4">
        <v>41</v>
      </c>
      <c r="F71" s="30">
        <f t="shared" si="2"/>
        <v>0</v>
      </c>
      <c r="G71" s="5">
        <f t="shared" si="3"/>
        <v>1</v>
      </c>
      <c r="H71" s="4"/>
    </row>
    <row r="72" spans="1:8" x14ac:dyDescent="0.2">
      <c r="A72" s="90"/>
      <c r="B72" s="4">
        <v>31</v>
      </c>
      <c r="C72" s="4" t="s">
        <v>202</v>
      </c>
      <c r="D72" s="4">
        <v>0</v>
      </c>
      <c r="E72" s="4">
        <v>50</v>
      </c>
      <c r="F72" s="30">
        <f t="shared" si="2"/>
        <v>0</v>
      </c>
      <c r="G72" s="5">
        <f t="shared" si="3"/>
        <v>1</v>
      </c>
      <c r="H72" s="4"/>
    </row>
    <row r="73" spans="1:8" x14ac:dyDescent="0.2">
      <c r="A73" s="90"/>
      <c r="B73" s="4">
        <v>32</v>
      </c>
      <c r="C73" s="4" t="s">
        <v>203</v>
      </c>
      <c r="D73" s="4">
        <v>0</v>
      </c>
      <c r="E73" s="4">
        <v>41</v>
      </c>
      <c r="F73" s="30">
        <f t="shared" si="2"/>
        <v>0</v>
      </c>
      <c r="G73" s="5">
        <f t="shared" si="3"/>
        <v>1</v>
      </c>
      <c r="H73" s="4"/>
    </row>
    <row r="74" spans="1:8" x14ac:dyDescent="0.2">
      <c r="A74" s="90"/>
      <c r="B74" s="4">
        <v>33</v>
      </c>
      <c r="C74" s="4" t="s">
        <v>75</v>
      </c>
      <c r="D74" s="4">
        <v>0</v>
      </c>
      <c r="E74" s="4">
        <v>42</v>
      </c>
      <c r="F74" s="30">
        <f t="shared" si="2"/>
        <v>0</v>
      </c>
      <c r="G74" s="5">
        <f t="shared" si="3"/>
        <v>1</v>
      </c>
      <c r="H74" s="4"/>
    </row>
    <row r="75" spans="1:8" x14ac:dyDescent="0.2">
      <c r="A75" s="90"/>
      <c r="B75" s="4">
        <v>34</v>
      </c>
      <c r="C75" s="4" t="s">
        <v>204</v>
      </c>
      <c r="D75" s="4">
        <v>0</v>
      </c>
      <c r="E75" s="4">
        <v>42</v>
      </c>
      <c r="F75" s="30">
        <f t="shared" si="2"/>
        <v>0</v>
      </c>
      <c r="G75" s="5">
        <f t="shared" si="3"/>
        <v>1</v>
      </c>
      <c r="H75" s="4"/>
    </row>
    <row r="76" spans="1:8" x14ac:dyDescent="0.2">
      <c r="A76" s="90"/>
      <c r="B76" s="4">
        <v>35</v>
      </c>
      <c r="C76" s="4" t="s">
        <v>205</v>
      </c>
      <c r="D76" s="4">
        <v>0</v>
      </c>
      <c r="E76" s="4">
        <v>39</v>
      </c>
      <c r="F76" s="30">
        <f t="shared" si="2"/>
        <v>0</v>
      </c>
      <c r="G76" s="5">
        <f t="shared" si="3"/>
        <v>1</v>
      </c>
      <c r="H76" s="4"/>
    </row>
    <row r="77" spans="1:8" x14ac:dyDescent="0.2">
      <c r="A77" s="90"/>
      <c r="B77" s="4">
        <v>36</v>
      </c>
      <c r="C77" s="4" t="s">
        <v>84</v>
      </c>
      <c r="D77" s="4">
        <v>0</v>
      </c>
      <c r="E77" s="4">
        <v>44</v>
      </c>
      <c r="F77" s="30">
        <f t="shared" si="2"/>
        <v>0</v>
      </c>
      <c r="G77" s="5">
        <f t="shared" si="3"/>
        <v>1</v>
      </c>
      <c r="H77" s="4"/>
    </row>
    <row r="78" spans="1:8" x14ac:dyDescent="0.2">
      <c r="A78" s="90"/>
      <c r="B78" s="4">
        <v>37</v>
      </c>
      <c r="C78" s="4" t="s">
        <v>206</v>
      </c>
      <c r="D78" s="4">
        <v>0</v>
      </c>
      <c r="E78" s="4">
        <v>44</v>
      </c>
      <c r="F78" s="30">
        <f t="shared" si="2"/>
        <v>0</v>
      </c>
      <c r="G78" s="5">
        <f t="shared" si="3"/>
        <v>1</v>
      </c>
      <c r="H78" s="4"/>
    </row>
    <row r="79" spans="1:8" x14ac:dyDescent="0.2">
      <c r="A79" s="90"/>
      <c r="B79" s="4">
        <v>38</v>
      </c>
      <c r="C79" s="4" t="s">
        <v>85</v>
      </c>
      <c r="D79" s="4">
        <v>0</v>
      </c>
      <c r="E79" s="4">
        <v>44</v>
      </c>
      <c r="F79" s="30">
        <f t="shared" si="2"/>
        <v>0</v>
      </c>
      <c r="G79" s="5">
        <f t="shared" si="3"/>
        <v>1</v>
      </c>
      <c r="H79" s="4"/>
    </row>
    <row r="80" spans="1:8" x14ac:dyDescent="0.2">
      <c r="A80" s="90"/>
      <c r="B80" s="4">
        <v>39</v>
      </c>
      <c r="C80" s="4" t="s">
        <v>68</v>
      </c>
      <c r="D80" s="4">
        <v>0</v>
      </c>
      <c r="E80" s="4">
        <v>46</v>
      </c>
      <c r="F80" s="30">
        <f t="shared" si="2"/>
        <v>0</v>
      </c>
      <c r="G80" s="5">
        <f t="shared" si="3"/>
        <v>1</v>
      </c>
      <c r="H80" s="4"/>
    </row>
    <row r="81" spans="1:8" x14ac:dyDescent="0.2">
      <c r="A81" s="90"/>
      <c r="B81" s="4">
        <v>40</v>
      </c>
      <c r="C81" s="4" t="s">
        <v>207</v>
      </c>
      <c r="D81" s="4">
        <v>0</v>
      </c>
      <c r="E81" s="4">
        <v>43</v>
      </c>
      <c r="F81" s="30">
        <f t="shared" si="2"/>
        <v>0</v>
      </c>
      <c r="G81" s="5">
        <f t="shared" si="3"/>
        <v>1</v>
      </c>
      <c r="H81" s="4"/>
    </row>
    <row r="82" spans="1:8" x14ac:dyDescent="0.2">
      <c r="A82" s="90"/>
      <c r="B82" s="4">
        <v>41</v>
      </c>
      <c r="C82" s="4" t="s">
        <v>71</v>
      </c>
      <c r="D82" s="4">
        <v>0</v>
      </c>
      <c r="E82" s="4">
        <v>43</v>
      </c>
      <c r="F82" s="30">
        <f t="shared" si="2"/>
        <v>0</v>
      </c>
      <c r="G82" s="5">
        <f t="shared" si="3"/>
        <v>1</v>
      </c>
      <c r="H82" s="4"/>
    </row>
    <row r="83" spans="1:8" x14ac:dyDescent="0.2">
      <c r="A83" s="90" t="s">
        <v>3</v>
      </c>
      <c r="B83" s="4">
        <v>1</v>
      </c>
      <c r="C83" s="6" t="s">
        <v>208</v>
      </c>
      <c r="D83" s="4">
        <v>0</v>
      </c>
      <c r="E83" s="4">
        <v>35</v>
      </c>
      <c r="F83" s="58">
        <v>0</v>
      </c>
      <c r="G83" s="5">
        <f>RANK(F83,$F$83:$F$110,1)</f>
        <v>1</v>
      </c>
      <c r="H83" s="5"/>
    </row>
    <row r="84" spans="1:8" x14ac:dyDescent="0.2">
      <c r="A84" s="90"/>
      <c r="B84" s="4">
        <v>2</v>
      </c>
      <c r="C84" s="6" t="s">
        <v>209</v>
      </c>
      <c r="D84" s="4">
        <v>0</v>
      </c>
      <c r="E84" s="4">
        <v>35</v>
      </c>
      <c r="F84" s="58">
        <v>0</v>
      </c>
      <c r="G84" s="5">
        <f t="shared" ref="G84:G110" si="4">RANK(F84,$F$83:$F$110,1)</f>
        <v>1</v>
      </c>
      <c r="H84" s="5"/>
    </row>
    <row r="85" spans="1:8" x14ac:dyDescent="0.2">
      <c r="A85" s="90"/>
      <c r="B85" s="4">
        <v>3</v>
      </c>
      <c r="C85" s="6" t="s">
        <v>97</v>
      </c>
      <c r="D85" s="4">
        <v>4</v>
      </c>
      <c r="E85" s="4">
        <v>45</v>
      </c>
      <c r="F85" s="58">
        <v>0</v>
      </c>
      <c r="G85" s="5">
        <f t="shared" si="4"/>
        <v>1</v>
      </c>
      <c r="H85" s="5"/>
    </row>
    <row r="86" spans="1:8" x14ac:dyDescent="0.2">
      <c r="A86" s="90"/>
      <c r="B86" s="4">
        <v>4</v>
      </c>
      <c r="C86" s="6" t="s">
        <v>98</v>
      </c>
      <c r="D86" s="4">
        <v>0</v>
      </c>
      <c r="E86" s="4">
        <v>45</v>
      </c>
      <c r="F86" s="58">
        <v>0</v>
      </c>
      <c r="G86" s="5">
        <f t="shared" si="4"/>
        <v>1</v>
      </c>
      <c r="H86" s="5"/>
    </row>
    <row r="87" spans="1:8" x14ac:dyDescent="0.2">
      <c r="A87" s="90"/>
      <c r="B87" s="4">
        <v>5</v>
      </c>
      <c r="C87" s="6" t="s">
        <v>210</v>
      </c>
      <c r="D87" s="4">
        <v>4</v>
      </c>
      <c r="E87" s="4">
        <v>40</v>
      </c>
      <c r="F87" s="58">
        <v>0</v>
      </c>
      <c r="G87" s="5">
        <f t="shared" si="4"/>
        <v>1</v>
      </c>
      <c r="H87" s="5"/>
    </row>
    <row r="88" spans="1:8" x14ac:dyDescent="0.2">
      <c r="A88" s="90"/>
      <c r="B88" s="4">
        <v>6</v>
      </c>
      <c r="C88" s="6" t="s">
        <v>211</v>
      </c>
      <c r="D88" s="4">
        <v>0</v>
      </c>
      <c r="E88" s="4">
        <v>45</v>
      </c>
      <c r="F88" s="58">
        <v>0</v>
      </c>
      <c r="G88" s="5">
        <f t="shared" si="4"/>
        <v>1</v>
      </c>
      <c r="H88" s="5"/>
    </row>
    <row r="89" spans="1:8" x14ac:dyDescent="0.2">
      <c r="A89" s="90"/>
      <c r="B89" s="4">
        <v>7</v>
      </c>
      <c r="C89" s="6" t="s">
        <v>212</v>
      </c>
      <c r="D89" s="4">
        <v>0</v>
      </c>
      <c r="E89" s="4">
        <v>45</v>
      </c>
      <c r="F89" s="58">
        <v>0</v>
      </c>
      <c r="G89" s="5">
        <f t="shared" si="4"/>
        <v>1</v>
      </c>
      <c r="H89" s="5"/>
    </row>
    <row r="90" spans="1:8" x14ac:dyDescent="0.2">
      <c r="A90" s="90"/>
      <c r="B90" s="4">
        <v>8</v>
      </c>
      <c r="C90" s="6" t="s">
        <v>213</v>
      </c>
      <c r="D90" s="4">
        <v>0</v>
      </c>
      <c r="E90" s="4">
        <v>45</v>
      </c>
      <c r="F90" s="58">
        <v>0</v>
      </c>
      <c r="G90" s="5">
        <f t="shared" si="4"/>
        <v>1</v>
      </c>
      <c r="H90" s="5"/>
    </row>
    <row r="91" spans="1:8" x14ac:dyDescent="0.2">
      <c r="A91" s="90"/>
      <c r="B91" s="4">
        <v>9</v>
      </c>
      <c r="C91" s="6" t="s">
        <v>91</v>
      </c>
      <c r="D91" s="4">
        <v>0</v>
      </c>
      <c r="E91" s="4">
        <v>35</v>
      </c>
      <c r="F91" s="58">
        <v>0</v>
      </c>
      <c r="G91" s="5">
        <f t="shared" si="4"/>
        <v>1</v>
      </c>
      <c r="H91" s="5"/>
    </row>
    <row r="92" spans="1:8" x14ac:dyDescent="0.2">
      <c r="A92" s="90"/>
      <c r="B92" s="4">
        <v>10</v>
      </c>
      <c r="C92" s="6" t="s">
        <v>32</v>
      </c>
      <c r="D92" s="4">
        <v>0</v>
      </c>
      <c r="E92" s="4">
        <v>35</v>
      </c>
      <c r="F92" s="58">
        <v>0</v>
      </c>
      <c r="G92" s="5">
        <f t="shared" si="4"/>
        <v>1</v>
      </c>
      <c r="H92" s="5"/>
    </row>
    <row r="93" spans="1:8" x14ac:dyDescent="0.2">
      <c r="A93" s="90"/>
      <c r="B93" s="4">
        <v>11</v>
      </c>
      <c r="C93" s="6" t="s">
        <v>90</v>
      </c>
      <c r="D93" s="4">
        <v>0</v>
      </c>
      <c r="E93" s="4">
        <v>45</v>
      </c>
      <c r="F93" s="58">
        <v>0</v>
      </c>
      <c r="G93" s="5">
        <f t="shared" si="4"/>
        <v>1</v>
      </c>
      <c r="H93" s="5"/>
    </row>
    <row r="94" spans="1:8" x14ac:dyDescent="0.2">
      <c r="A94" s="90"/>
      <c r="B94" s="4">
        <v>12</v>
      </c>
      <c r="C94" s="6" t="s">
        <v>96</v>
      </c>
      <c r="D94" s="4">
        <v>0</v>
      </c>
      <c r="E94" s="4">
        <v>40</v>
      </c>
      <c r="F94" s="58">
        <v>0</v>
      </c>
      <c r="G94" s="5">
        <f t="shared" si="4"/>
        <v>1</v>
      </c>
      <c r="H94" s="5"/>
    </row>
    <row r="95" spans="1:8" x14ac:dyDescent="0.2">
      <c r="A95" s="90"/>
      <c r="B95" s="4">
        <v>13</v>
      </c>
      <c r="C95" s="6" t="s">
        <v>214</v>
      </c>
      <c r="D95" s="4">
        <v>0</v>
      </c>
      <c r="E95" s="4">
        <v>50</v>
      </c>
      <c r="F95" s="58">
        <v>0</v>
      </c>
      <c r="G95" s="5">
        <f t="shared" si="4"/>
        <v>1</v>
      </c>
      <c r="H95" s="5"/>
    </row>
    <row r="96" spans="1:8" x14ac:dyDescent="0.2">
      <c r="A96" s="90"/>
      <c r="B96" s="4">
        <v>14</v>
      </c>
      <c r="C96" s="6" t="s">
        <v>93</v>
      </c>
      <c r="D96" s="4">
        <v>0</v>
      </c>
      <c r="E96" s="4">
        <v>45</v>
      </c>
      <c r="F96" s="58">
        <v>6.6699999999999995E-2</v>
      </c>
      <c r="G96" s="5">
        <v>1</v>
      </c>
      <c r="H96" s="5"/>
    </row>
    <row r="97" spans="1:8" x14ac:dyDescent="0.2">
      <c r="A97" s="90"/>
      <c r="B97" s="4">
        <v>15</v>
      </c>
      <c r="C97" s="6" t="s">
        <v>215</v>
      </c>
      <c r="D97" s="4">
        <v>0</v>
      </c>
      <c r="E97" s="4">
        <v>45</v>
      </c>
      <c r="F97" s="58">
        <v>0</v>
      </c>
      <c r="G97" s="5">
        <f t="shared" si="4"/>
        <v>1</v>
      </c>
      <c r="H97" s="5"/>
    </row>
    <row r="98" spans="1:8" x14ac:dyDescent="0.2">
      <c r="A98" s="90"/>
      <c r="B98" s="4">
        <v>16</v>
      </c>
      <c r="C98" s="6" t="s">
        <v>94</v>
      </c>
      <c r="D98" s="4">
        <v>0</v>
      </c>
      <c r="E98" s="4">
        <v>45</v>
      </c>
      <c r="F98" s="58">
        <v>0</v>
      </c>
      <c r="G98" s="5">
        <f t="shared" si="4"/>
        <v>1</v>
      </c>
      <c r="H98" s="5"/>
    </row>
    <row r="99" spans="1:8" x14ac:dyDescent="0.2">
      <c r="A99" s="90"/>
      <c r="B99" s="4">
        <v>17</v>
      </c>
      <c r="C99" s="6" t="s">
        <v>95</v>
      </c>
      <c r="D99" s="4">
        <v>0</v>
      </c>
      <c r="E99" s="4">
        <v>45</v>
      </c>
      <c r="F99" s="58">
        <v>0</v>
      </c>
      <c r="G99" s="5">
        <f t="shared" si="4"/>
        <v>1</v>
      </c>
      <c r="H99" s="5"/>
    </row>
    <row r="100" spans="1:8" x14ac:dyDescent="0.2">
      <c r="A100" s="90"/>
      <c r="B100" s="4">
        <v>18</v>
      </c>
      <c r="C100" s="6" t="s">
        <v>100</v>
      </c>
      <c r="D100" s="4">
        <v>0</v>
      </c>
      <c r="E100" s="4">
        <v>35</v>
      </c>
      <c r="F100" s="58">
        <v>0</v>
      </c>
      <c r="G100" s="5">
        <f t="shared" si="4"/>
        <v>1</v>
      </c>
      <c r="H100" s="5"/>
    </row>
    <row r="101" spans="1:8" x14ac:dyDescent="0.2">
      <c r="A101" s="90"/>
      <c r="B101" s="4">
        <v>19</v>
      </c>
      <c r="C101" s="6" t="s">
        <v>216</v>
      </c>
      <c r="D101" s="4">
        <v>0</v>
      </c>
      <c r="E101" s="4">
        <v>51</v>
      </c>
      <c r="F101" s="58">
        <v>0</v>
      </c>
      <c r="G101" s="5">
        <f t="shared" si="4"/>
        <v>1</v>
      </c>
      <c r="H101" s="5"/>
    </row>
    <row r="102" spans="1:8" x14ac:dyDescent="0.2">
      <c r="A102" s="90"/>
      <c r="B102" s="4">
        <v>20</v>
      </c>
      <c r="C102" s="4" t="s">
        <v>217</v>
      </c>
      <c r="D102" s="4">
        <v>0</v>
      </c>
      <c r="E102" s="4">
        <v>35</v>
      </c>
      <c r="F102" s="58">
        <v>0</v>
      </c>
      <c r="G102" s="5">
        <f t="shared" si="4"/>
        <v>1</v>
      </c>
      <c r="H102" s="5"/>
    </row>
    <row r="103" spans="1:8" x14ac:dyDescent="0.2">
      <c r="A103" s="90"/>
      <c r="B103" s="4">
        <v>21</v>
      </c>
      <c r="C103" s="6" t="s">
        <v>218</v>
      </c>
      <c r="D103" s="4">
        <v>0</v>
      </c>
      <c r="E103" s="4">
        <v>32</v>
      </c>
      <c r="F103" s="58">
        <v>0</v>
      </c>
      <c r="G103" s="5">
        <f t="shared" si="4"/>
        <v>1</v>
      </c>
      <c r="H103" s="5"/>
    </row>
    <row r="104" spans="1:8" x14ac:dyDescent="0.2">
      <c r="A104" s="90"/>
      <c r="B104" s="4">
        <v>22</v>
      </c>
      <c r="C104" s="6" t="s">
        <v>219</v>
      </c>
      <c r="D104" s="4">
        <v>0</v>
      </c>
      <c r="E104" s="4">
        <v>32</v>
      </c>
      <c r="F104" s="58">
        <v>0</v>
      </c>
      <c r="G104" s="5">
        <f t="shared" si="4"/>
        <v>1</v>
      </c>
      <c r="H104" s="5"/>
    </row>
    <row r="105" spans="1:8" x14ac:dyDescent="0.2">
      <c r="A105" s="90"/>
      <c r="B105" s="4">
        <v>23</v>
      </c>
      <c r="C105" s="6" t="s">
        <v>220</v>
      </c>
      <c r="D105" s="4">
        <v>0</v>
      </c>
      <c r="E105" s="4">
        <v>29</v>
      </c>
      <c r="F105" s="58">
        <v>0</v>
      </c>
      <c r="G105" s="5">
        <f t="shared" si="4"/>
        <v>1</v>
      </c>
      <c r="H105" s="5"/>
    </row>
    <row r="106" spans="1:8" x14ac:dyDescent="0.2">
      <c r="A106" s="90"/>
      <c r="B106" s="4">
        <v>24</v>
      </c>
      <c r="C106" s="6" t="s">
        <v>221</v>
      </c>
      <c r="D106" s="4">
        <v>0</v>
      </c>
      <c r="E106" s="4">
        <v>41</v>
      </c>
      <c r="F106" s="58">
        <v>0</v>
      </c>
      <c r="G106" s="5">
        <f t="shared" si="4"/>
        <v>1</v>
      </c>
      <c r="H106" s="5"/>
    </row>
    <row r="107" spans="1:8" x14ac:dyDescent="0.2">
      <c r="A107" s="90"/>
      <c r="B107" s="4">
        <v>25</v>
      </c>
      <c r="C107" s="6" t="s">
        <v>99</v>
      </c>
      <c r="D107" s="4">
        <v>0</v>
      </c>
      <c r="E107" s="4">
        <v>41</v>
      </c>
      <c r="F107" s="58">
        <v>0</v>
      </c>
      <c r="G107" s="5">
        <f t="shared" si="4"/>
        <v>1</v>
      </c>
      <c r="H107" s="5"/>
    </row>
    <row r="108" spans="1:8" x14ac:dyDescent="0.2">
      <c r="A108" s="90"/>
      <c r="B108" s="4">
        <v>26</v>
      </c>
      <c r="C108" s="6" t="s">
        <v>222</v>
      </c>
      <c r="D108" s="4">
        <v>0</v>
      </c>
      <c r="E108" s="4">
        <v>43</v>
      </c>
      <c r="F108" s="30">
        <v>0</v>
      </c>
      <c r="G108" s="5">
        <f t="shared" si="4"/>
        <v>1</v>
      </c>
      <c r="H108" s="5"/>
    </row>
    <row r="109" spans="1:8" x14ac:dyDescent="0.2">
      <c r="A109" s="90"/>
      <c r="B109" s="4">
        <v>27</v>
      </c>
      <c r="C109" s="6" t="s">
        <v>223</v>
      </c>
      <c r="D109" s="4">
        <v>0</v>
      </c>
      <c r="E109" s="4">
        <v>40</v>
      </c>
      <c r="F109" s="30">
        <v>0</v>
      </c>
      <c r="G109" s="5">
        <f t="shared" si="4"/>
        <v>1</v>
      </c>
      <c r="H109" s="5"/>
    </row>
    <row r="110" spans="1:8" x14ac:dyDescent="0.2">
      <c r="A110" s="90"/>
      <c r="B110" s="4">
        <v>28</v>
      </c>
      <c r="C110" s="6" t="s">
        <v>224</v>
      </c>
      <c r="D110" s="4">
        <v>0</v>
      </c>
      <c r="E110" s="4">
        <v>45</v>
      </c>
      <c r="F110" s="30">
        <v>0</v>
      </c>
      <c r="G110" s="5">
        <f t="shared" si="4"/>
        <v>1</v>
      </c>
      <c r="H110" s="5"/>
    </row>
    <row r="111" spans="1:8" x14ac:dyDescent="0.2">
      <c r="A111" s="90" t="s">
        <v>4</v>
      </c>
      <c r="B111" s="4">
        <v>1</v>
      </c>
      <c r="C111" s="4" t="s">
        <v>225</v>
      </c>
      <c r="D111" s="4">
        <v>0</v>
      </c>
      <c r="E111" s="4">
        <v>28</v>
      </c>
      <c r="F111" s="58">
        <f t="shared" ref="F111:F174" si="5">D111/E111</f>
        <v>0</v>
      </c>
      <c r="G111" s="5">
        <f>RANK(F111,$F$111:$F$151,1)</f>
        <v>1</v>
      </c>
      <c r="H111" s="5"/>
    </row>
    <row r="112" spans="1:8" x14ac:dyDescent="0.2">
      <c r="A112" s="90"/>
      <c r="B112" s="4">
        <f>B111+1</f>
        <v>2</v>
      </c>
      <c r="C112" s="4" t="s">
        <v>226</v>
      </c>
      <c r="D112" s="4">
        <v>0</v>
      </c>
      <c r="E112" s="59">
        <v>31</v>
      </c>
      <c r="F112" s="58">
        <f t="shared" si="5"/>
        <v>0</v>
      </c>
      <c r="G112" s="5">
        <f t="shared" ref="G112:G151" si="6">RANK(F112,$F$111:$F$151,1)</f>
        <v>1</v>
      </c>
      <c r="H112" s="5"/>
    </row>
    <row r="113" spans="1:8" x14ac:dyDescent="0.2">
      <c r="A113" s="90"/>
      <c r="B113" s="4">
        <f t="shared" ref="B113:B150" si="7">B112+1</f>
        <v>3</v>
      </c>
      <c r="C113" s="4" t="s">
        <v>227</v>
      </c>
      <c r="D113" s="4">
        <v>0</v>
      </c>
      <c r="E113" s="59">
        <v>36</v>
      </c>
      <c r="F113" s="58">
        <f t="shared" si="5"/>
        <v>0</v>
      </c>
      <c r="G113" s="5">
        <f t="shared" si="6"/>
        <v>1</v>
      </c>
      <c r="H113" s="5"/>
    </row>
    <row r="114" spans="1:8" x14ac:dyDescent="0.2">
      <c r="A114" s="90"/>
      <c r="B114" s="4">
        <f t="shared" si="7"/>
        <v>4</v>
      </c>
      <c r="C114" s="4" t="s">
        <v>228</v>
      </c>
      <c r="D114" s="4">
        <v>0</v>
      </c>
      <c r="E114" s="59">
        <v>35</v>
      </c>
      <c r="F114" s="58">
        <f t="shared" si="5"/>
        <v>0</v>
      </c>
      <c r="G114" s="5">
        <f t="shared" si="6"/>
        <v>1</v>
      </c>
      <c r="H114" s="5"/>
    </row>
    <row r="115" spans="1:8" x14ac:dyDescent="0.2">
      <c r="A115" s="90"/>
      <c r="B115" s="4">
        <f t="shared" si="7"/>
        <v>5</v>
      </c>
      <c r="C115" s="4" t="s">
        <v>229</v>
      </c>
      <c r="D115" s="4">
        <v>0</v>
      </c>
      <c r="E115" s="59">
        <v>37</v>
      </c>
      <c r="F115" s="58">
        <f t="shared" si="5"/>
        <v>0</v>
      </c>
      <c r="G115" s="5">
        <f t="shared" si="6"/>
        <v>1</v>
      </c>
      <c r="H115" s="5"/>
    </row>
    <row r="116" spans="1:8" x14ac:dyDescent="0.2">
      <c r="A116" s="90"/>
      <c r="B116" s="4">
        <f t="shared" si="7"/>
        <v>6</v>
      </c>
      <c r="C116" s="4" t="s">
        <v>230</v>
      </c>
      <c r="D116" s="4">
        <v>0</v>
      </c>
      <c r="E116" s="4">
        <v>36</v>
      </c>
      <c r="F116" s="58">
        <f t="shared" si="5"/>
        <v>0</v>
      </c>
      <c r="G116" s="5">
        <f t="shared" si="6"/>
        <v>1</v>
      </c>
      <c r="H116" s="5"/>
    </row>
    <row r="117" spans="1:8" x14ac:dyDescent="0.2">
      <c r="A117" s="90"/>
      <c r="B117" s="4">
        <f t="shared" si="7"/>
        <v>7</v>
      </c>
      <c r="C117" s="4" t="s">
        <v>231</v>
      </c>
      <c r="D117" s="4">
        <v>0</v>
      </c>
      <c r="E117" s="4">
        <v>29</v>
      </c>
      <c r="F117" s="58">
        <f t="shared" si="5"/>
        <v>0</v>
      </c>
      <c r="G117" s="5">
        <f t="shared" si="6"/>
        <v>1</v>
      </c>
      <c r="H117" s="5"/>
    </row>
    <row r="118" spans="1:8" x14ac:dyDescent="0.2">
      <c r="A118" s="90"/>
      <c r="B118" s="4">
        <f t="shared" si="7"/>
        <v>8</v>
      </c>
      <c r="C118" s="4" t="s">
        <v>232</v>
      </c>
      <c r="D118" s="4">
        <v>0</v>
      </c>
      <c r="E118" s="4">
        <v>35</v>
      </c>
      <c r="F118" s="58">
        <f t="shared" si="5"/>
        <v>0</v>
      </c>
      <c r="G118" s="5">
        <f t="shared" si="6"/>
        <v>1</v>
      </c>
      <c r="H118" s="5"/>
    </row>
    <row r="119" spans="1:8" x14ac:dyDescent="0.2">
      <c r="A119" s="90"/>
      <c r="B119" s="4">
        <f t="shared" si="7"/>
        <v>9</v>
      </c>
      <c r="C119" s="4" t="s">
        <v>233</v>
      </c>
      <c r="D119" s="4">
        <v>0</v>
      </c>
      <c r="E119" s="4">
        <v>10</v>
      </c>
      <c r="F119" s="58">
        <f t="shared" si="5"/>
        <v>0</v>
      </c>
      <c r="G119" s="5">
        <f t="shared" si="6"/>
        <v>1</v>
      </c>
      <c r="H119" s="5"/>
    </row>
    <row r="120" spans="1:8" x14ac:dyDescent="0.2">
      <c r="A120" s="90"/>
      <c r="B120" s="4">
        <f t="shared" si="7"/>
        <v>10</v>
      </c>
      <c r="C120" s="4" t="s">
        <v>234</v>
      </c>
      <c r="D120" s="4">
        <v>0</v>
      </c>
      <c r="E120" s="4">
        <v>10</v>
      </c>
      <c r="F120" s="58">
        <f t="shared" si="5"/>
        <v>0</v>
      </c>
      <c r="G120" s="5">
        <f t="shared" si="6"/>
        <v>1</v>
      </c>
      <c r="H120" s="5"/>
    </row>
    <row r="121" spans="1:8" x14ac:dyDescent="0.2">
      <c r="A121" s="90"/>
      <c r="B121" s="4">
        <f t="shared" si="7"/>
        <v>11</v>
      </c>
      <c r="C121" s="4" t="s">
        <v>235</v>
      </c>
      <c r="D121" s="4">
        <v>0</v>
      </c>
      <c r="E121" s="4">
        <v>9</v>
      </c>
      <c r="F121" s="58">
        <f t="shared" si="5"/>
        <v>0</v>
      </c>
      <c r="G121" s="5">
        <f t="shared" si="6"/>
        <v>1</v>
      </c>
      <c r="H121" s="5"/>
    </row>
    <row r="122" spans="1:8" x14ac:dyDescent="0.2">
      <c r="A122" s="90"/>
      <c r="B122" s="4">
        <f t="shared" si="7"/>
        <v>12</v>
      </c>
      <c r="C122" s="4" t="s">
        <v>236</v>
      </c>
      <c r="D122" s="4">
        <v>0</v>
      </c>
      <c r="E122" s="4">
        <v>41</v>
      </c>
      <c r="F122" s="58">
        <f t="shared" si="5"/>
        <v>0</v>
      </c>
      <c r="G122" s="5">
        <f t="shared" si="6"/>
        <v>1</v>
      </c>
      <c r="H122" s="5"/>
    </row>
    <row r="123" spans="1:8" x14ac:dyDescent="0.2">
      <c r="A123" s="90"/>
      <c r="B123" s="4">
        <f t="shared" si="7"/>
        <v>13</v>
      </c>
      <c r="C123" s="4" t="s">
        <v>237</v>
      </c>
      <c r="D123" s="4">
        <v>0</v>
      </c>
      <c r="E123" s="4">
        <v>38</v>
      </c>
      <c r="F123" s="58">
        <f t="shared" si="5"/>
        <v>0</v>
      </c>
      <c r="G123" s="5">
        <f t="shared" si="6"/>
        <v>1</v>
      </c>
      <c r="H123" s="5"/>
    </row>
    <row r="124" spans="1:8" x14ac:dyDescent="0.2">
      <c r="A124" s="90"/>
      <c r="B124" s="4">
        <f t="shared" si="7"/>
        <v>14</v>
      </c>
      <c r="C124" s="4" t="s">
        <v>238</v>
      </c>
      <c r="D124" s="4">
        <v>0</v>
      </c>
      <c r="E124" s="4">
        <v>29</v>
      </c>
      <c r="F124" s="58">
        <f t="shared" si="5"/>
        <v>0</v>
      </c>
      <c r="G124" s="5">
        <f t="shared" si="6"/>
        <v>1</v>
      </c>
      <c r="H124" s="5"/>
    </row>
    <row r="125" spans="1:8" x14ac:dyDescent="0.2">
      <c r="A125" s="90"/>
      <c r="B125" s="4">
        <f t="shared" si="7"/>
        <v>15</v>
      </c>
      <c r="C125" s="4" t="s">
        <v>239</v>
      </c>
      <c r="D125" s="4">
        <v>0</v>
      </c>
      <c r="E125" s="4">
        <v>37</v>
      </c>
      <c r="F125" s="58">
        <f t="shared" si="5"/>
        <v>0</v>
      </c>
      <c r="G125" s="5">
        <f t="shared" si="6"/>
        <v>1</v>
      </c>
      <c r="H125" s="5"/>
    </row>
    <row r="126" spans="1:8" x14ac:dyDescent="0.2">
      <c r="A126" s="90"/>
      <c r="B126" s="4">
        <f t="shared" si="7"/>
        <v>16</v>
      </c>
      <c r="C126" s="4" t="s">
        <v>240</v>
      </c>
      <c r="D126" s="4">
        <v>0</v>
      </c>
      <c r="E126" s="4">
        <v>36</v>
      </c>
      <c r="F126" s="58">
        <f t="shared" si="5"/>
        <v>0</v>
      </c>
      <c r="G126" s="5">
        <f t="shared" si="6"/>
        <v>1</v>
      </c>
      <c r="H126" s="5"/>
    </row>
    <row r="127" spans="1:8" x14ac:dyDescent="0.2">
      <c r="A127" s="90"/>
      <c r="B127" s="4">
        <f t="shared" si="7"/>
        <v>17</v>
      </c>
      <c r="C127" s="4" t="s">
        <v>241</v>
      </c>
      <c r="D127" s="4">
        <v>0</v>
      </c>
      <c r="E127" s="4">
        <v>29</v>
      </c>
      <c r="F127" s="58">
        <f t="shared" si="5"/>
        <v>0</v>
      </c>
      <c r="G127" s="5">
        <f t="shared" si="6"/>
        <v>1</v>
      </c>
      <c r="H127" s="5"/>
    </row>
    <row r="128" spans="1:8" x14ac:dyDescent="0.2">
      <c r="A128" s="90"/>
      <c r="B128" s="4">
        <f t="shared" si="7"/>
        <v>18</v>
      </c>
      <c r="C128" s="4" t="s">
        <v>242</v>
      </c>
      <c r="D128" s="4">
        <v>0</v>
      </c>
      <c r="E128" s="4">
        <v>34</v>
      </c>
      <c r="F128" s="58">
        <f t="shared" si="5"/>
        <v>0</v>
      </c>
      <c r="G128" s="5">
        <f t="shared" si="6"/>
        <v>1</v>
      </c>
      <c r="H128" s="5"/>
    </row>
    <row r="129" spans="1:8" x14ac:dyDescent="0.2">
      <c r="A129" s="90"/>
      <c r="B129" s="4">
        <f t="shared" si="7"/>
        <v>19</v>
      </c>
      <c r="C129" s="4" t="s">
        <v>243</v>
      </c>
      <c r="D129" s="4">
        <v>0</v>
      </c>
      <c r="E129" s="4">
        <v>42</v>
      </c>
      <c r="F129" s="58">
        <f t="shared" si="5"/>
        <v>0</v>
      </c>
      <c r="G129" s="5">
        <f t="shared" si="6"/>
        <v>1</v>
      </c>
      <c r="H129" s="5"/>
    </row>
    <row r="130" spans="1:8" x14ac:dyDescent="0.2">
      <c r="A130" s="90"/>
      <c r="B130" s="4">
        <f t="shared" si="7"/>
        <v>20</v>
      </c>
      <c r="C130" s="4" t="s">
        <v>244</v>
      </c>
      <c r="D130" s="4">
        <v>0</v>
      </c>
      <c r="E130" s="4">
        <v>42</v>
      </c>
      <c r="F130" s="58">
        <f t="shared" si="5"/>
        <v>0</v>
      </c>
      <c r="G130" s="5">
        <f t="shared" si="6"/>
        <v>1</v>
      </c>
      <c r="H130" s="5"/>
    </row>
    <row r="131" spans="1:8" x14ac:dyDescent="0.2">
      <c r="A131" s="90"/>
      <c r="B131" s="4">
        <f t="shared" si="7"/>
        <v>21</v>
      </c>
      <c r="C131" s="4" t="s">
        <v>245</v>
      </c>
      <c r="D131" s="4">
        <v>0</v>
      </c>
      <c r="E131" s="4">
        <v>45</v>
      </c>
      <c r="F131" s="58">
        <f t="shared" si="5"/>
        <v>0</v>
      </c>
      <c r="G131" s="5">
        <f t="shared" si="6"/>
        <v>1</v>
      </c>
      <c r="H131" s="5"/>
    </row>
    <row r="132" spans="1:8" x14ac:dyDescent="0.2">
      <c r="A132" s="90"/>
      <c r="B132" s="4">
        <f t="shared" si="7"/>
        <v>22</v>
      </c>
      <c r="C132" s="4" t="s">
        <v>246</v>
      </c>
      <c r="D132" s="4">
        <v>0</v>
      </c>
      <c r="E132" s="4">
        <v>44</v>
      </c>
      <c r="F132" s="58">
        <f t="shared" si="5"/>
        <v>0</v>
      </c>
      <c r="G132" s="5">
        <f t="shared" si="6"/>
        <v>1</v>
      </c>
      <c r="H132" s="5"/>
    </row>
    <row r="133" spans="1:8" x14ac:dyDescent="0.2">
      <c r="A133" s="90"/>
      <c r="B133" s="4">
        <f t="shared" si="7"/>
        <v>23</v>
      </c>
      <c r="C133" s="4" t="s">
        <v>247</v>
      </c>
      <c r="D133" s="4">
        <v>0</v>
      </c>
      <c r="E133" s="4">
        <v>40</v>
      </c>
      <c r="F133" s="58">
        <f t="shared" si="5"/>
        <v>0</v>
      </c>
      <c r="G133" s="5">
        <f t="shared" si="6"/>
        <v>1</v>
      </c>
      <c r="H133" s="5"/>
    </row>
    <row r="134" spans="1:8" x14ac:dyDescent="0.2">
      <c r="A134" s="90"/>
      <c r="B134" s="4">
        <f t="shared" si="7"/>
        <v>24</v>
      </c>
      <c r="C134" s="4" t="s">
        <v>248</v>
      </c>
      <c r="D134" s="4">
        <v>0</v>
      </c>
      <c r="E134" s="4">
        <v>40</v>
      </c>
      <c r="F134" s="58">
        <f t="shared" si="5"/>
        <v>0</v>
      </c>
      <c r="G134" s="5">
        <f t="shared" si="6"/>
        <v>1</v>
      </c>
      <c r="H134" s="5"/>
    </row>
    <row r="135" spans="1:8" x14ac:dyDescent="0.2">
      <c r="A135" s="90"/>
      <c r="B135" s="4">
        <f t="shared" si="7"/>
        <v>25</v>
      </c>
      <c r="C135" s="4" t="s">
        <v>249</v>
      </c>
      <c r="D135" s="4">
        <v>0</v>
      </c>
      <c r="E135" s="4">
        <v>40</v>
      </c>
      <c r="F135" s="58">
        <f t="shared" si="5"/>
        <v>0</v>
      </c>
      <c r="G135" s="5">
        <f t="shared" si="6"/>
        <v>1</v>
      </c>
      <c r="H135" s="5"/>
    </row>
    <row r="136" spans="1:8" x14ac:dyDescent="0.2">
      <c r="A136" s="90"/>
      <c r="B136" s="4">
        <f t="shared" si="7"/>
        <v>26</v>
      </c>
      <c r="C136" s="4" t="s">
        <v>250</v>
      </c>
      <c r="D136" s="4">
        <v>0</v>
      </c>
      <c r="E136" s="4">
        <v>40</v>
      </c>
      <c r="F136" s="58">
        <f t="shared" si="5"/>
        <v>0</v>
      </c>
      <c r="G136" s="5">
        <f t="shared" si="6"/>
        <v>1</v>
      </c>
      <c r="H136" s="5"/>
    </row>
    <row r="137" spans="1:8" x14ac:dyDescent="0.2">
      <c r="A137" s="90"/>
      <c r="B137" s="4">
        <f t="shared" si="7"/>
        <v>27</v>
      </c>
      <c r="C137" s="4" t="s">
        <v>251</v>
      </c>
      <c r="D137" s="4">
        <v>0</v>
      </c>
      <c r="E137" s="4">
        <v>40</v>
      </c>
      <c r="F137" s="58">
        <f t="shared" si="5"/>
        <v>0</v>
      </c>
      <c r="G137" s="5">
        <f t="shared" si="6"/>
        <v>1</v>
      </c>
      <c r="H137" s="5"/>
    </row>
    <row r="138" spans="1:8" x14ac:dyDescent="0.2">
      <c r="A138" s="90"/>
      <c r="B138" s="4">
        <f t="shared" si="7"/>
        <v>28</v>
      </c>
      <c r="C138" s="4" t="s">
        <v>252</v>
      </c>
      <c r="D138" s="4">
        <v>0</v>
      </c>
      <c r="E138" s="4">
        <v>45</v>
      </c>
      <c r="F138" s="58">
        <f t="shared" si="5"/>
        <v>0</v>
      </c>
      <c r="G138" s="5">
        <f t="shared" si="6"/>
        <v>1</v>
      </c>
      <c r="H138" s="5"/>
    </row>
    <row r="139" spans="1:8" x14ac:dyDescent="0.2">
      <c r="A139" s="90"/>
      <c r="B139" s="4">
        <f t="shared" si="7"/>
        <v>29</v>
      </c>
      <c r="C139" s="4" t="s">
        <v>253</v>
      </c>
      <c r="D139" s="4">
        <v>0</v>
      </c>
      <c r="E139" s="4">
        <v>51</v>
      </c>
      <c r="F139" s="58">
        <f t="shared" si="5"/>
        <v>0</v>
      </c>
      <c r="G139" s="5">
        <f t="shared" si="6"/>
        <v>1</v>
      </c>
      <c r="H139" s="5"/>
    </row>
    <row r="140" spans="1:8" x14ac:dyDescent="0.2">
      <c r="A140" s="90"/>
      <c r="B140" s="4">
        <f t="shared" si="7"/>
        <v>30</v>
      </c>
      <c r="C140" s="4" t="s">
        <v>254</v>
      </c>
      <c r="D140" s="4">
        <v>0</v>
      </c>
      <c r="E140" s="4">
        <v>51</v>
      </c>
      <c r="F140" s="58">
        <f t="shared" si="5"/>
        <v>0</v>
      </c>
      <c r="G140" s="5">
        <f t="shared" si="6"/>
        <v>1</v>
      </c>
      <c r="H140" s="5"/>
    </row>
    <row r="141" spans="1:8" x14ac:dyDescent="0.2">
      <c r="A141" s="90"/>
      <c r="B141" s="4">
        <f t="shared" si="7"/>
        <v>31</v>
      </c>
      <c r="C141" s="4" t="s">
        <v>255</v>
      </c>
      <c r="D141" s="4">
        <v>0</v>
      </c>
      <c r="E141" s="4">
        <v>35</v>
      </c>
      <c r="F141" s="58">
        <f t="shared" si="5"/>
        <v>0</v>
      </c>
      <c r="G141" s="5">
        <f t="shared" si="6"/>
        <v>1</v>
      </c>
      <c r="H141" s="5"/>
    </row>
    <row r="142" spans="1:8" x14ac:dyDescent="0.2">
      <c r="A142" s="90"/>
      <c r="B142" s="4">
        <f t="shared" si="7"/>
        <v>32</v>
      </c>
      <c r="C142" s="4" t="s">
        <v>102</v>
      </c>
      <c r="D142" s="4">
        <v>0</v>
      </c>
      <c r="E142" s="4">
        <v>40</v>
      </c>
      <c r="F142" s="58">
        <f t="shared" si="5"/>
        <v>0</v>
      </c>
      <c r="G142" s="5">
        <f t="shared" si="6"/>
        <v>1</v>
      </c>
      <c r="H142" s="5"/>
    </row>
    <row r="143" spans="1:8" x14ac:dyDescent="0.2">
      <c r="A143" s="90"/>
      <c r="B143" s="4">
        <f t="shared" si="7"/>
        <v>33</v>
      </c>
      <c r="C143" s="4" t="s">
        <v>256</v>
      </c>
      <c r="D143" s="4">
        <v>0</v>
      </c>
      <c r="E143" s="4">
        <v>40</v>
      </c>
      <c r="F143" s="58">
        <f t="shared" si="5"/>
        <v>0</v>
      </c>
      <c r="G143" s="5">
        <f t="shared" si="6"/>
        <v>1</v>
      </c>
      <c r="H143" s="5"/>
    </row>
    <row r="144" spans="1:8" x14ac:dyDescent="0.2">
      <c r="A144" s="90"/>
      <c r="B144" s="4">
        <f t="shared" si="7"/>
        <v>34</v>
      </c>
      <c r="C144" s="4" t="s">
        <v>101</v>
      </c>
      <c r="D144" s="4">
        <v>0</v>
      </c>
      <c r="E144" s="4">
        <v>40</v>
      </c>
      <c r="F144" s="58">
        <f t="shared" si="5"/>
        <v>0</v>
      </c>
      <c r="G144" s="5">
        <f t="shared" si="6"/>
        <v>1</v>
      </c>
      <c r="H144" s="5"/>
    </row>
    <row r="145" spans="1:8" x14ac:dyDescent="0.2">
      <c r="A145" s="90"/>
      <c r="B145" s="4">
        <f t="shared" si="7"/>
        <v>35</v>
      </c>
      <c r="C145" s="4" t="s">
        <v>257</v>
      </c>
      <c r="D145" s="4">
        <v>0</v>
      </c>
      <c r="E145" s="4">
        <v>40</v>
      </c>
      <c r="F145" s="58">
        <f t="shared" si="5"/>
        <v>0</v>
      </c>
      <c r="G145" s="5">
        <f t="shared" si="6"/>
        <v>1</v>
      </c>
      <c r="H145" s="5"/>
    </row>
    <row r="146" spans="1:8" x14ac:dyDescent="0.2">
      <c r="A146" s="90"/>
      <c r="B146" s="4">
        <f t="shared" si="7"/>
        <v>36</v>
      </c>
      <c r="C146" s="4" t="s">
        <v>258</v>
      </c>
      <c r="D146" s="4">
        <v>0</v>
      </c>
      <c r="E146" s="4">
        <v>45</v>
      </c>
      <c r="F146" s="58">
        <f t="shared" si="5"/>
        <v>0</v>
      </c>
      <c r="G146" s="5">
        <f t="shared" si="6"/>
        <v>1</v>
      </c>
      <c r="H146" s="5"/>
    </row>
    <row r="147" spans="1:8" x14ac:dyDescent="0.2">
      <c r="A147" s="90"/>
      <c r="B147" s="4">
        <f t="shared" si="7"/>
        <v>37</v>
      </c>
      <c r="C147" s="4" t="s">
        <v>105</v>
      </c>
      <c r="D147" s="4">
        <v>0</v>
      </c>
      <c r="E147" s="4">
        <v>40</v>
      </c>
      <c r="F147" s="58">
        <f t="shared" si="5"/>
        <v>0</v>
      </c>
      <c r="G147" s="5">
        <f t="shared" si="6"/>
        <v>1</v>
      </c>
      <c r="H147" s="5"/>
    </row>
    <row r="148" spans="1:8" x14ac:dyDescent="0.2">
      <c r="A148" s="90"/>
      <c r="B148" s="4">
        <f t="shared" si="7"/>
        <v>38</v>
      </c>
      <c r="C148" s="4" t="s">
        <v>259</v>
      </c>
      <c r="D148" s="4">
        <v>0</v>
      </c>
      <c r="E148" s="4">
        <v>40</v>
      </c>
      <c r="F148" s="58">
        <f t="shared" si="5"/>
        <v>0</v>
      </c>
      <c r="G148" s="5">
        <f t="shared" si="6"/>
        <v>1</v>
      </c>
      <c r="H148" s="5"/>
    </row>
    <row r="149" spans="1:8" x14ac:dyDescent="0.2">
      <c r="A149" s="90"/>
      <c r="B149" s="4">
        <f t="shared" si="7"/>
        <v>39</v>
      </c>
      <c r="C149" s="4" t="s">
        <v>104</v>
      </c>
      <c r="D149" s="4">
        <v>0</v>
      </c>
      <c r="E149" s="4">
        <v>41</v>
      </c>
      <c r="F149" s="58">
        <f t="shared" si="5"/>
        <v>0</v>
      </c>
      <c r="G149" s="5">
        <f t="shared" si="6"/>
        <v>1</v>
      </c>
      <c r="H149" s="5"/>
    </row>
    <row r="150" spans="1:8" x14ac:dyDescent="0.2">
      <c r="A150" s="90"/>
      <c r="B150" s="4">
        <f t="shared" si="7"/>
        <v>40</v>
      </c>
      <c r="C150" s="4" t="s">
        <v>260</v>
      </c>
      <c r="D150" s="4">
        <v>0</v>
      </c>
      <c r="E150" s="4">
        <v>41</v>
      </c>
      <c r="F150" s="58">
        <f t="shared" si="5"/>
        <v>0</v>
      </c>
      <c r="G150" s="5">
        <f t="shared" si="6"/>
        <v>1</v>
      </c>
      <c r="H150" s="5"/>
    </row>
    <row r="151" spans="1:8" x14ac:dyDescent="0.2">
      <c r="A151" s="90"/>
      <c r="B151" s="4">
        <v>41</v>
      </c>
      <c r="C151" s="4" t="s">
        <v>261</v>
      </c>
      <c r="D151" s="4">
        <v>0</v>
      </c>
      <c r="E151" s="4">
        <v>40</v>
      </c>
      <c r="F151" s="58">
        <f t="shared" si="5"/>
        <v>0</v>
      </c>
      <c r="G151" s="5">
        <f t="shared" si="6"/>
        <v>1</v>
      </c>
      <c r="H151" s="5"/>
    </row>
    <row r="152" spans="1:8" x14ac:dyDescent="0.2">
      <c r="A152" s="90" t="s">
        <v>5</v>
      </c>
      <c r="B152" s="4">
        <v>1</v>
      </c>
      <c r="C152" s="6" t="s">
        <v>262</v>
      </c>
      <c r="D152" s="4">
        <v>0</v>
      </c>
      <c r="E152" s="4">
        <v>50</v>
      </c>
      <c r="F152" s="30">
        <f t="shared" si="5"/>
        <v>0</v>
      </c>
      <c r="G152" s="5">
        <f>RANK(F152,$F$152:$F$194,1)</f>
        <v>1</v>
      </c>
      <c r="H152" s="5"/>
    </row>
    <row r="153" spans="1:8" x14ac:dyDescent="0.2">
      <c r="A153" s="90"/>
      <c r="B153" s="4">
        <v>2</v>
      </c>
      <c r="C153" s="6" t="s">
        <v>263</v>
      </c>
      <c r="D153" s="4">
        <v>0</v>
      </c>
      <c r="E153" s="4">
        <v>50</v>
      </c>
      <c r="F153" s="30">
        <f t="shared" si="5"/>
        <v>0</v>
      </c>
      <c r="G153" s="5">
        <f t="shared" ref="G153:G194" si="8">RANK(F153,$F$152:$F$194,1)</f>
        <v>1</v>
      </c>
      <c r="H153" s="5"/>
    </row>
    <row r="154" spans="1:8" x14ac:dyDescent="0.2">
      <c r="A154" s="90"/>
      <c r="B154" s="4">
        <v>3</v>
      </c>
      <c r="C154" s="6" t="s">
        <v>264</v>
      </c>
      <c r="D154" s="4">
        <v>0</v>
      </c>
      <c r="E154" s="4">
        <v>49</v>
      </c>
      <c r="F154" s="30">
        <f t="shared" si="5"/>
        <v>0</v>
      </c>
      <c r="G154" s="5">
        <f t="shared" si="8"/>
        <v>1</v>
      </c>
      <c r="H154" s="5"/>
    </row>
    <row r="155" spans="1:8" x14ac:dyDescent="0.2">
      <c r="A155" s="90"/>
      <c r="B155" s="4">
        <v>4</v>
      </c>
      <c r="C155" s="6" t="s">
        <v>265</v>
      </c>
      <c r="D155" s="4">
        <v>0</v>
      </c>
      <c r="E155" s="4">
        <v>49</v>
      </c>
      <c r="F155" s="30">
        <f t="shared" si="5"/>
        <v>0</v>
      </c>
      <c r="G155" s="5">
        <f t="shared" si="8"/>
        <v>1</v>
      </c>
      <c r="H155" s="5"/>
    </row>
    <row r="156" spans="1:8" x14ac:dyDescent="0.2">
      <c r="A156" s="90"/>
      <c r="B156" s="4">
        <v>5</v>
      </c>
      <c r="C156" s="6" t="s">
        <v>266</v>
      </c>
      <c r="D156" s="4">
        <v>0</v>
      </c>
      <c r="E156" s="4">
        <v>49</v>
      </c>
      <c r="F156" s="30">
        <f t="shared" si="5"/>
        <v>0</v>
      </c>
      <c r="G156" s="5">
        <f t="shared" si="8"/>
        <v>1</v>
      </c>
      <c r="H156" s="5"/>
    </row>
    <row r="157" spans="1:8" x14ac:dyDescent="0.2">
      <c r="A157" s="90"/>
      <c r="B157" s="4">
        <v>6</v>
      </c>
      <c r="C157" s="6" t="s">
        <v>267</v>
      </c>
      <c r="D157" s="4">
        <v>0</v>
      </c>
      <c r="E157" s="4">
        <v>33</v>
      </c>
      <c r="F157" s="30">
        <f t="shared" si="5"/>
        <v>0</v>
      </c>
      <c r="G157" s="5">
        <f t="shared" si="8"/>
        <v>1</v>
      </c>
      <c r="H157" s="5"/>
    </row>
    <row r="158" spans="1:8" x14ac:dyDescent="0.2">
      <c r="A158" s="90"/>
      <c r="B158" s="4">
        <v>7</v>
      </c>
      <c r="C158" s="6" t="s">
        <v>268</v>
      </c>
      <c r="D158" s="4">
        <v>0</v>
      </c>
      <c r="E158" s="4">
        <v>35</v>
      </c>
      <c r="F158" s="30">
        <f t="shared" si="5"/>
        <v>0</v>
      </c>
      <c r="G158" s="5">
        <f t="shared" si="8"/>
        <v>1</v>
      </c>
      <c r="H158" s="5"/>
    </row>
    <row r="159" spans="1:8" x14ac:dyDescent="0.2">
      <c r="A159" s="90"/>
      <c r="B159" s="4">
        <v>8</v>
      </c>
      <c r="C159" s="6" t="s">
        <v>269</v>
      </c>
      <c r="D159" s="4">
        <v>0</v>
      </c>
      <c r="E159" s="4">
        <v>30</v>
      </c>
      <c r="F159" s="30">
        <f t="shared" si="5"/>
        <v>0</v>
      </c>
      <c r="G159" s="5">
        <f t="shared" si="8"/>
        <v>1</v>
      </c>
      <c r="H159" s="5"/>
    </row>
    <row r="160" spans="1:8" x14ac:dyDescent="0.2">
      <c r="A160" s="90"/>
      <c r="B160" s="4">
        <v>9</v>
      </c>
      <c r="C160" s="6" t="s">
        <v>270</v>
      </c>
      <c r="D160" s="4">
        <v>0</v>
      </c>
      <c r="E160" s="4">
        <v>39</v>
      </c>
      <c r="F160" s="30">
        <f t="shared" si="5"/>
        <v>0</v>
      </c>
      <c r="G160" s="5">
        <f t="shared" si="8"/>
        <v>1</v>
      </c>
      <c r="H160" s="5"/>
    </row>
    <row r="161" spans="1:8" x14ac:dyDescent="0.2">
      <c r="A161" s="90"/>
      <c r="B161" s="4">
        <v>10</v>
      </c>
      <c r="C161" s="6" t="s">
        <v>271</v>
      </c>
      <c r="D161" s="4">
        <v>0</v>
      </c>
      <c r="E161" s="4">
        <v>27</v>
      </c>
      <c r="F161" s="30">
        <f t="shared" si="5"/>
        <v>0</v>
      </c>
      <c r="G161" s="5">
        <f t="shared" si="8"/>
        <v>1</v>
      </c>
      <c r="H161" s="5"/>
    </row>
    <row r="162" spans="1:8" x14ac:dyDescent="0.2">
      <c r="A162" s="90"/>
      <c r="B162" s="4">
        <v>11</v>
      </c>
      <c r="C162" s="6" t="s">
        <v>106</v>
      </c>
      <c r="D162" s="4">
        <v>0</v>
      </c>
      <c r="E162" s="4">
        <v>34</v>
      </c>
      <c r="F162" s="30">
        <f t="shared" si="5"/>
        <v>0</v>
      </c>
      <c r="G162" s="5">
        <f t="shared" si="8"/>
        <v>1</v>
      </c>
      <c r="H162" s="5"/>
    </row>
    <row r="163" spans="1:8" x14ac:dyDescent="0.2">
      <c r="A163" s="90"/>
      <c r="B163" s="4">
        <v>12</v>
      </c>
      <c r="C163" s="6" t="s">
        <v>272</v>
      </c>
      <c r="D163" s="4">
        <v>0</v>
      </c>
      <c r="E163" s="4">
        <v>34</v>
      </c>
      <c r="F163" s="30">
        <f t="shared" si="5"/>
        <v>0</v>
      </c>
      <c r="G163" s="5">
        <f t="shared" si="8"/>
        <v>1</v>
      </c>
      <c r="H163" s="5"/>
    </row>
    <row r="164" spans="1:8" x14ac:dyDescent="0.2">
      <c r="A164" s="90"/>
      <c r="B164" s="4">
        <v>13</v>
      </c>
      <c r="C164" s="6" t="s">
        <v>273</v>
      </c>
      <c r="D164" s="4">
        <v>0</v>
      </c>
      <c r="E164" s="4">
        <v>34</v>
      </c>
      <c r="F164" s="30">
        <f t="shared" si="5"/>
        <v>0</v>
      </c>
      <c r="G164" s="5">
        <f t="shared" si="8"/>
        <v>1</v>
      </c>
      <c r="H164" s="5"/>
    </row>
    <row r="165" spans="1:8" x14ac:dyDescent="0.2">
      <c r="A165" s="90"/>
      <c r="B165" s="4">
        <v>14</v>
      </c>
      <c r="C165" s="6" t="s">
        <v>274</v>
      </c>
      <c r="D165" s="4">
        <v>0</v>
      </c>
      <c r="E165" s="4">
        <v>33</v>
      </c>
      <c r="F165" s="30">
        <f t="shared" si="5"/>
        <v>0</v>
      </c>
      <c r="G165" s="5">
        <f t="shared" si="8"/>
        <v>1</v>
      </c>
      <c r="H165" s="5"/>
    </row>
    <row r="166" spans="1:8" x14ac:dyDescent="0.2">
      <c r="A166" s="90"/>
      <c r="B166" s="4">
        <v>15</v>
      </c>
      <c r="C166" s="6" t="s">
        <v>275</v>
      </c>
      <c r="D166" s="4">
        <v>0</v>
      </c>
      <c r="E166" s="4">
        <v>45</v>
      </c>
      <c r="F166" s="30">
        <f t="shared" si="5"/>
        <v>0</v>
      </c>
      <c r="G166" s="5">
        <f t="shared" si="8"/>
        <v>1</v>
      </c>
      <c r="H166" s="5"/>
    </row>
    <row r="167" spans="1:8" x14ac:dyDescent="0.2">
      <c r="A167" s="90"/>
      <c r="B167" s="4">
        <v>16</v>
      </c>
      <c r="C167" s="6" t="s">
        <v>108</v>
      </c>
      <c r="D167" s="4">
        <v>0</v>
      </c>
      <c r="E167" s="4">
        <v>45</v>
      </c>
      <c r="F167" s="30">
        <f t="shared" si="5"/>
        <v>0</v>
      </c>
      <c r="G167" s="5">
        <f t="shared" si="8"/>
        <v>1</v>
      </c>
      <c r="H167" s="5"/>
    </row>
    <row r="168" spans="1:8" x14ac:dyDescent="0.2">
      <c r="A168" s="90"/>
      <c r="B168" s="4">
        <v>17</v>
      </c>
      <c r="C168" s="6" t="s">
        <v>276</v>
      </c>
      <c r="D168" s="4">
        <v>0</v>
      </c>
      <c r="E168" s="4">
        <v>35</v>
      </c>
      <c r="F168" s="30">
        <f t="shared" si="5"/>
        <v>0</v>
      </c>
      <c r="G168" s="5">
        <f t="shared" si="8"/>
        <v>1</v>
      </c>
      <c r="H168" s="5"/>
    </row>
    <row r="169" spans="1:8" x14ac:dyDescent="0.2">
      <c r="A169" s="90"/>
      <c r="B169" s="4">
        <v>18</v>
      </c>
      <c r="C169" s="6" t="s">
        <v>110</v>
      </c>
      <c r="D169" s="4">
        <v>0</v>
      </c>
      <c r="E169" s="4">
        <v>35</v>
      </c>
      <c r="F169" s="30">
        <f t="shared" si="5"/>
        <v>0</v>
      </c>
      <c r="G169" s="5">
        <f t="shared" si="8"/>
        <v>1</v>
      </c>
      <c r="H169" s="5"/>
    </row>
    <row r="170" spans="1:8" x14ac:dyDescent="0.2">
      <c r="A170" s="90"/>
      <c r="B170" s="4">
        <v>19</v>
      </c>
      <c r="C170" s="6" t="s">
        <v>277</v>
      </c>
      <c r="D170" s="4">
        <v>0</v>
      </c>
      <c r="E170" s="4">
        <v>35</v>
      </c>
      <c r="F170" s="30">
        <f t="shared" si="5"/>
        <v>0</v>
      </c>
      <c r="G170" s="5">
        <f t="shared" si="8"/>
        <v>1</v>
      </c>
      <c r="H170" s="5"/>
    </row>
    <row r="171" spans="1:8" x14ac:dyDescent="0.2">
      <c r="A171" s="90"/>
      <c r="B171" s="4">
        <v>20</v>
      </c>
      <c r="C171" s="6" t="s">
        <v>111</v>
      </c>
      <c r="D171" s="4">
        <v>0</v>
      </c>
      <c r="E171" s="4">
        <v>30</v>
      </c>
      <c r="F171" s="30">
        <f t="shared" si="5"/>
        <v>0</v>
      </c>
      <c r="G171" s="5">
        <f t="shared" si="8"/>
        <v>1</v>
      </c>
      <c r="H171" s="5"/>
    </row>
    <row r="172" spans="1:8" x14ac:dyDescent="0.2">
      <c r="A172" s="90"/>
      <c r="B172" s="4">
        <v>21</v>
      </c>
      <c r="C172" s="6" t="s">
        <v>116</v>
      </c>
      <c r="D172" s="4">
        <v>0</v>
      </c>
      <c r="E172" s="4">
        <v>30</v>
      </c>
      <c r="F172" s="30">
        <f t="shared" si="5"/>
        <v>0</v>
      </c>
      <c r="G172" s="5">
        <f t="shared" si="8"/>
        <v>1</v>
      </c>
      <c r="H172" s="5"/>
    </row>
    <row r="173" spans="1:8" x14ac:dyDescent="0.2">
      <c r="A173" s="90"/>
      <c r="B173" s="4">
        <v>22</v>
      </c>
      <c r="C173" s="6" t="s">
        <v>117</v>
      </c>
      <c r="D173" s="4">
        <v>0</v>
      </c>
      <c r="E173" s="4">
        <v>30</v>
      </c>
      <c r="F173" s="30">
        <f t="shared" si="5"/>
        <v>0</v>
      </c>
      <c r="G173" s="5">
        <f t="shared" si="8"/>
        <v>1</v>
      </c>
      <c r="H173" s="5"/>
    </row>
    <row r="174" spans="1:8" x14ac:dyDescent="0.2">
      <c r="A174" s="90"/>
      <c r="B174" s="4">
        <v>23</v>
      </c>
      <c r="C174" s="6" t="s">
        <v>119</v>
      </c>
      <c r="D174" s="4">
        <v>0</v>
      </c>
      <c r="E174" s="4">
        <v>30</v>
      </c>
      <c r="F174" s="30">
        <f t="shared" si="5"/>
        <v>0</v>
      </c>
      <c r="G174" s="5">
        <f t="shared" si="8"/>
        <v>1</v>
      </c>
      <c r="H174" s="5"/>
    </row>
    <row r="175" spans="1:8" x14ac:dyDescent="0.2">
      <c r="A175" s="90"/>
      <c r="B175" s="4">
        <v>24</v>
      </c>
      <c r="C175" s="6" t="s">
        <v>120</v>
      </c>
      <c r="D175" s="4">
        <v>0</v>
      </c>
      <c r="E175" s="4">
        <v>30</v>
      </c>
      <c r="F175" s="30">
        <f t="shared" ref="F175:F219" si="9">D175/E175</f>
        <v>0</v>
      </c>
      <c r="G175" s="5">
        <f t="shared" si="8"/>
        <v>1</v>
      </c>
      <c r="H175" s="5"/>
    </row>
    <row r="176" spans="1:8" x14ac:dyDescent="0.2">
      <c r="A176" s="90"/>
      <c r="B176" s="4">
        <v>25</v>
      </c>
      <c r="C176" s="6" t="s">
        <v>121</v>
      </c>
      <c r="D176" s="4">
        <v>1</v>
      </c>
      <c r="E176" s="4">
        <v>30</v>
      </c>
      <c r="F176" s="30">
        <f t="shared" si="9"/>
        <v>3.3333333333333333E-2</v>
      </c>
      <c r="G176" s="5">
        <f t="shared" si="8"/>
        <v>42</v>
      </c>
      <c r="H176" s="5"/>
    </row>
    <row r="177" spans="1:8" x14ac:dyDescent="0.2">
      <c r="A177" s="90"/>
      <c r="B177" s="4">
        <v>26</v>
      </c>
      <c r="C177" s="6" t="s">
        <v>278</v>
      </c>
      <c r="D177" s="4">
        <v>0</v>
      </c>
      <c r="E177" s="4">
        <v>30</v>
      </c>
      <c r="F177" s="30">
        <f t="shared" si="9"/>
        <v>0</v>
      </c>
      <c r="G177" s="5">
        <f t="shared" si="8"/>
        <v>1</v>
      </c>
      <c r="H177" s="5"/>
    </row>
    <row r="178" spans="1:8" x14ac:dyDescent="0.2">
      <c r="A178" s="90"/>
      <c r="B178" s="4">
        <v>27</v>
      </c>
      <c r="C178" s="6" t="s">
        <v>279</v>
      </c>
      <c r="D178" s="4">
        <v>0</v>
      </c>
      <c r="E178" s="4">
        <v>30</v>
      </c>
      <c r="F178" s="30">
        <f t="shared" si="9"/>
        <v>0</v>
      </c>
      <c r="G178" s="5">
        <f t="shared" si="8"/>
        <v>1</v>
      </c>
      <c r="H178" s="5"/>
    </row>
    <row r="179" spans="1:8" x14ac:dyDescent="0.2">
      <c r="A179" s="90"/>
      <c r="B179" s="4">
        <v>28</v>
      </c>
      <c r="C179" s="4" t="s">
        <v>280</v>
      </c>
      <c r="D179" s="4">
        <v>0</v>
      </c>
      <c r="E179" s="4">
        <v>42</v>
      </c>
      <c r="F179" s="30">
        <f t="shared" si="9"/>
        <v>0</v>
      </c>
      <c r="G179" s="5">
        <f t="shared" si="8"/>
        <v>1</v>
      </c>
      <c r="H179" s="5"/>
    </row>
    <row r="180" spans="1:8" x14ac:dyDescent="0.2">
      <c r="A180" s="90"/>
      <c r="B180" s="4">
        <v>29</v>
      </c>
      <c r="C180" s="6" t="s">
        <v>122</v>
      </c>
      <c r="D180" s="4">
        <v>0</v>
      </c>
      <c r="E180" s="4">
        <v>42</v>
      </c>
      <c r="F180" s="30">
        <f t="shared" si="9"/>
        <v>0</v>
      </c>
      <c r="G180" s="5">
        <f t="shared" si="8"/>
        <v>1</v>
      </c>
      <c r="H180" s="5"/>
    </row>
    <row r="181" spans="1:8" x14ac:dyDescent="0.2">
      <c r="A181" s="90"/>
      <c r="B181" s="4">
        <v>30</v>
      </c>
      <c r="C181" s="6" t="s">
        <v>281</v>
      </c>
      <c r="D181" s="4">
        <v>0</v>
      </c>
      <c r="E181" s="4">
        <v>30</v>
      </c>
      <c r="F181" s="30">
        <f t="shared" si="9"/>
        <v>0</v>
      </c>
      <c r="G181" s="5">
        <f t="shared" si="8"/>
        <v>1</v>
      </c>
      <c r="H181" s="5"/>
    </row>
    <row r="182" spans="1:8" x14ac:dyDescent="0.2">
      <c r="A182" s="90"/>
      <c r="B182" s="4">
        <v>31</v>
      </c>
      <c r="C182" s="6" t="s">
        <v>282</v>
      </c>
      <c r="D182" s="4">
        <v>0</v>
      </c>
      <c r="E182" s="4">
        <v>30</v>
      </c>
      <c r="F182" s="30">
        <f t="shared" si="9"/>
        <v>0</v>
      </c>
      <c r="G182" s="5">
        <f t="shared" si="8"/>
        <v>1</v>
      </c>
      <c r="H182" s="5"/>
    </row>
    <row r="183" spans="1:8" x14ac:dyDescent="0.2">
      <c r="A183" s="90"/>
      <c r="B183" s="4">
        <v>32</v>
      </c>
      <c r="C183" s="4" t="s">
        <v>124</v>
      </c>
      <c r="D183" s="4">
        <v>0</v>
      </c>
      <c r="E183" s="4">
        <v>28</v>
      </c>
      <c r="F183" s="30">
        <f t="shared" si="9"/>
        <v>0</v>
      </c>
      <c r="G183" s="5">
        <f t="shared" si="8"/>
        <v>1</v>
      </c>
      <c r="H183" s="5"/>
    </row>
    <row r="184" spans="1:8" x14ac:dyDescent="0.2">
      <c r="A184" s="90"/>
      <c r="B184" s="4">
        <v>33</v>
      </c>
      <c r="C184" s="4" t="s">
        <v>125</v>
      </c>
      <c r="D184" s="4">
        <v>0</v>
      </c>
      <c r="E184" s="4">
        <v>32</v>
      </c>
      <c r="F184" s="30">
        <f t="shared" si="9"/>
        <v>0</v>
      </c>
      <c r="G184" s="5">
        <f t="shared" si="8"/>
        <v>1</v>
      </c>
      <c r="H184" s="5"/>
    </row>
    <row r="185" spans="1:8" x14ac:dyDescent="0.2">
      <c r="A185" s="90"/>
      <c r="B185" s="4">
        <v>34</v>
      </c>
      <c r="C185" s="4" t="s">
        <v>128</v>
      </c>
      <c r="D185" s="4">
        <v>0</v>
      </c>
      <c r="E185" s="4">
        <v>32</v>
      </c>
      <c r="F185" s="30">
        <f t="shared" si="9"/>
        <v>0</v>
      </c>
      <c r="G185" s="5">
        <f t="shared" si="8"/>
        <v>1</v>
      </c>
      <c r="H185" s="5"/>
    </row>
    <row r="186" spans="1:8" x14ac:dyDescent="0.2">
      <c r="A186" s="90"/>
      <c r="B186" s="4">
        <v>35</v>
      </c>
      <c r="C186" s="4" t="s">
        <v>130</v>
      </c>
      <c r="D186" s="4">
        <v>0</v>
      </c>
      <c r="E186" s="4">
        <v>32</v>
      </c>
      <c r="F186" s="30">
        <f t="shared" si="9"/>
        <v>0</v>
      </c>
      <c r="G186" s="5">
        <f t="shared" si="8"/>
        <v>1</v>
      </c>
      <c r="H186" s="5"/>
    </row>
    <row r="187" spans="1:8" x14ac:dyDescent="0.2">
      <c r="A187" s="90"/>
      <c r="B187" s="4">
        <v>36</v>
      </c>
      <c r="C187" s="4" t="s">
        <v>283</v>
      </c>
      <c r="D187" s="4">
        <v>0</v>
      </c>
      <c r="E187" s="4">
        <v>38</v>
      </c>
      <c r="F187" s="30">
        <f t="shared" si="9"/>
        <v>0</v>
      </c>
      <c r="G187" s="5">
        <f t="shared" si="8"/>
        <v>1</v>
      </c>
      <c r="H187" s="5"/>
    </row>
    <row r="188" spans="1:8" x14ac:dyDescent="0.2">
      <c r="A188" s="90"/>
      <c r="B188" s="4">
        <v>37</v>
      </c>
      <c r="C188" s="4" t="s">
        <v>132</v>
      </c>
      <c r="D188" s="4">
        <v>0</v>
      </c>
      <c r="E188" s="4">
        <v>37</v>
      </c>
      <c r="F188" s="30">
        <f t="shared" si="9"/>
        <v>0</v>
      </c>
      <c r="G188" s="5">
        <f t="shared" si="8"/>
        <v>1</v>
      </c>
      <c r="H188" s="5"/>
    </row>
    <row r="189" spans="1:8" x14ac:dyDescent="0.2">
      <c r="A189" s="90"/>
      <c r="B189" s="4">
        <v>38</v>
      </c>
      <c r="C189" s="4" t="s">
        <v>134</v>
      </c>
      <c r="D189" s="4">
        <v>0</v>
      </c>
      <c r="E189" s="4">
        <v>30</v>
      </c>
      <c r="F189" s="30">
        <f t="shared" si="9"/>
        <v>0</v>
      </c>
      <c r="G189" s="5">
        <f t="shared" si="8"/>
        <v>1</v>
      </c>
      <c r="H189" s="5"/>
    </row>
    <row r="190" spans="1:8" x14ac:dyDescent="0.2">
      <c r="A190" s="90"/>
      <c r="B190" s="4">
        <v>39</v>
      </c>
      <c r="C190" s="4" t="s">
        <v>135</v>
      </c>
      <c r="D190" s="4">
        <v>0</v>
      </c>
      <c r="E190" s="4">
        <v>30</v>
      </c>
      <c r="F190" s="30">
        <f t="shared" si="9"/>
        <v>0</v>
      </c>
      <c r="G190" s="5">
        <f t="shared" si="8"/>
        <v>1</v>
      </c>
      <c r="H190" s="5"/>
    </row>
    <row r="191" spans="1:8" x14ac:dyDescent="0.2">
      <c r="A191" s="90"/>
      <c r="B191" s="4">
        <v>40</v>
      </c>
      <c r="C191" s="4" t="s">
        <v>136</v>
      </c>
      <c r="D191" s="4">
        <v>0</v>
      </c>
      <c r="E191" s="4">
        <v>30</v>
      </c>
      <c r="F191" s="30">
        <f t="shared" si="9"/>
        <v>0</v>
      </c>
      <c r="G191" s="5">
        <f t="shared" si="8"/>
        <v>1</v>
      </c>
      <c r="H191" s="5"/>
    </row>
    <row r="192" spans="1:8" x14ac:dyDescent="0.2">
      <c r="A192" s="90"/>
      <c r="B192" s="4">
        <v>41</v>
      </c>
      <c r="C192" s="4" t="s">
        <v>137</v>
      </c>
      <c r="D192" s="4">
        <v>0</v>
      </c>
      <c r="E192" s="4">
        <v>45</v>
      </c>
      <c r="F192" s="30">
        <f t="shared" si="9"/>
        <v>0</v>
      </c>
      <c r="G192" s="5">
        <f t="shared" si="8"/>
        <v>1</v>
      </c>
      <c r="H192" s="5"/>
    </row>
    <row r="193" spans="1:8" x14ac:dyDescent="0.2">
      <c r="A193" s="90"/>
      <c r="B193" s="4">
        <v>42</v>
      </c>
      <c r="C193" s="4" t="s">
        <v>139</v>
      </c>
      <c r="D193" s="4">
        <v>8</v>
      </c>
      <c r="E193" s="4">
        <v>35</v>
      </c>
      <c r="F193" s="30">
        <f t="shared" si="9"/>
        <v>0.22857142857142856</v>
      </c>
      <c r="G193" s="5">
        <f t="shared" si="8"/>
        <v>43</v>
      </c>
      <c r="H193" s="5"/>
    </row>
    <row r="194" spans="1:8" x14ac:dyDescent="0.2">
      <c r="A194" s="90"/>
      <c r="B194" s="4">
        <v>43</v>
      </c>
      <c r="C194" s="4" t="s">
        <v>141</v>
      </c>
      <c r="D194" s="4">
        <v>0</v>
      </c>
      <c r="E194" s="4">
        <v>35</v>
      </c>
      <c r="F194" s="30">
        <f t="shared" si="9"/>
        <v>0</v>
      </c>
      <c r="G194" s="5">
        <f t="shared" si="8"/>
        <v>1</v>
      </c>
      <c r="H194" s="5"/>
    </row>
    <row r="195" spans="1:8" x14ac:dyDescent="0.2">
      <c r="A195" s="90" t="s">
        <v>6</v>
      </c>
      <c r="B195" s="4">
        <v>1</v>
      </c>
      <c r="C195" s="6" t="s">
        <v>284</v>
      </c>
      <c r="D195" s="4">
        <v>0</v>
      </c>
      <c r="E195" s="6">
        <v>40</v>
      </c>
      <c r="F195" s="30">
        <f t="shared" si="9"/>
        <v>0</v>
      </c>
      <c r="G195" s="5">
        <f>RANK(F195,$F$195:$F$217,1)</f>
        <v>1</v>
      </c>
      <c r="H195" s="5"/>
    </row>
    <row r="196" spans="1:8" x14ac:dyDescent="0.2">
      <c r="A196" s="90"/>
      <c r="B196" s="4">
        <v>2</v>
      </c>
      <c r="C196" s="6" t="s">
        <v>285</v>
      </c>
      <c r="D196" s="4">
        <v>0</v>
      </c>
      <c r="E196" s="6">
        <v>41</v>
      </c>
      <c r="F196" s="30">
        <f t="shared" si="9"/>
        <v>0</v>
      </c>
      <c r="G196" s="5">
        <f t="shared" ref="G196:G217" si="10">RANK(F196,$F$195:$F$217,1)</f>
        <v>1</v>
      </c>
      <c r="H196" s="5"/>
    </row>
    <row r="197" spans="1:8" x14ac:dyDescent="0.2">
      <c r="A197" s="90"/>
      <c r="B197" s="4">
        <v>3</v>
      </c>
      <c r="C197" s="6" t="s">
        <v>286</v>
      </c>
      <c r="D197" s="4">
        <v>0</v>
      </c>
      <c r="E197" s="6">
        <v>41</v>
      </c>
      <c r="F197" s="30">
        <f t="shared" si="9"/>
        <v>0</v>
      </c>
      <c r="G197" s="5">
        <f t="shared" si="10"/>
        <v>1</v>
      </c>
      <c r="H197" s="5"/>
    </row>
    <row r="198" spans="1:8" x14ac:dyDescent="0.2">
      <c r="A198" s="90"/>
      <c r="B198" s="4">
        <v>4</v>
      </c>
      <c r="C198" s="6" t="s">
        <v>287</v>
      </c>
      <c r="D198" s="4">
        <v>0</v>
      </c>
      <c r="E198" s="6">
        <v>39</v>
      </c>
      <c r="F198" s="30">
        <f t="shared" si="9"/>
        <v>0</v>
      </c>
      <c r="G198" s="5">
        <f t="shared" si="10"/>
        <v>1</v>
      </c>
      <c r="H198" s="5"/>
    </row>
    <row r="199" spans="1:8" x14ac:dyDescent="0.2">
      <c r="A199" s="90"/>
      <c r="B199" s="4">
        <v>5</v>
      </c>
      <c r="C199" s="6" t="s">
        <v>288</v>
      </c>
      <c r="D199" s="4">
        <v>0</v>
      </c>
      <c r="E199" s="6">
        <v>36</v>
      </c>
      <c r="F199" s="30">
        <f t="shared" si="9"/>
        <v>0</v>
      </c>
      <c r="G199" s="5">
        <f t="shared" si="10"/>
        <v>1</v>
      </c>
      <c r="H199" s="5"/>
    </row>
    <row r="200" spans="1:8" x14ac:dyDescent="0.2">
      <c r="A200" s="90"/>
      <c r="B200" s="4">
        <v>6</v>
      </c>
      <c r="C200" s="6" t="s">
        <v>142</v>
      </c>
      <c r="D200" s="4">
        <v>0</v>
      </c>
      <c r="E200" s="6">
        <v>36</v>
      </c>
      <c r="F200" s="30">
        <f t="shared" si="9"/>
        <v>0</v>
      </c>
      <c r="G200" s="5">
        <f t="shared" si="10"/>
        <v>1</v>
      </c>
      <c r="H200" s="5"/>
    </row>
    <row r="201" spans="1:8" x14ac:dyDescent="0.2">
      <c r="A201" s="90"/>
      <c r="B201" s="4">
        <v>7</v>
      </c>
      <c r="C201" s="6" t="s">
        <v>143</v>
      </c>
      <c r="D201" s="4">
        <v>0</v>
      </c>
      <c r="E201" s="6">
        <v>36</v>
      </c>
      <c r="F201" s="30">
        <f t="shared" si="9"/>
        <v>0</v>
      </c>
      <c r="G201" s="5">
        <f t="shared" si="10"/>
        <v>1</v>
      </c>
      <c r="H201" s="5"/>
    </row>
    <row r="202" spans="1:8" x14ac:dyDescent="0.2">
      <c r="A202" s="90"/>
      <c r="B202" s="4">
        <v>8</v>
      </c>
      <c r="C202" s="6" t="s">
        <v>289</v>
      </c>
      <c r="D202" s="4">
        <v>0</v>
      </c>
      <c r="E202" s="6">
        <v>36</v>
      </c>
      <c r="F202" s="30">
        <f t="shared" si="9"/>
        <v>0</v>
      </c>
      <c r="G202" s="5">
        <f t="shared" si="10"/>
        <v>1</v>
      </c>
      <c r="H202" s="5"/>
    </row>
    <row r="203" spans="1:8" x14ac:dyDescent="0.2">
      <c r="A203" s="90"/>
      <c r="B203" s="4">
        <v>9</v>
      </c>
      <c r="C203" s="6" t="s">
        <v>290</v>
      </c>
      <c r="D203" s="4">
        <v>0</v>
      </c>
      <c r="E203" s="6">
        <v>35</v>
      </c>
      <c r="F203" s="30">
        <f t="shared" si="9"/>
        <v>0</v>
      </c>
      <c r="G203" s="5">
        <f t="shared" si="10"/>
        <v>1</v>
      </c>
      <c r="H203" s="5"/>
    </row>
    <row r="204" spans="1:8" x14ac:dyDescent="0.2">
      <c r="A204" s="90"/>
      <c r="B204" s="4">
        <v>10</v>
      </c>
      <c r="C204" s="6" t="s">
        <v>291</v>
      </c>
      <c r="D204" s="4">
        <v>0</v>
      </c>
      <c r="E204" s="6">
        <v>44</v>
      </c>
      <c r="F204" s="30">
        <f t="shared" si="9"/>
        <v>0</v>
      </c>
      <c r="G204" s="5">
        <f t="shared" si="10"/>
        <v>1</v>
      </c>
      <c r="H204" s="5"/>
    </row>
    <row r="205" spans="1:8" x14ac:dyDescent="0.2">
      <c r="A205" s="90"/>
      <c r="B205" s="4">
        <v>11</v>
      </c>
      <c r="C205" s="6" t="s">
        <v>292</v>
      </c>
      <c r="D205" s="4">
        <v>0</v>
      </c>
      <c r="E205" s="6">
        <v>37</v>
      </c>
      <c r="F205" s="30">
        <f t="shared" si="9"/>
        <v>0</v>
      </c>
      <c r="G205" s="5">
        <f t="shared" si="10"/>
        <v>1</v>
      </c>
      <c r="H205" s="5"/>
    </row>
    <row r="206" spans="1:8" x14ac:dyDescent="0.2">
      <c r="A206" s="90"/>
      <c r="B206" s="4">
        <v>12</v>
      </c>
      <c r="C206" s="6" t="s">
        <v>144</v>
      </c>
      <c r="D206" s="6">
        <v>0</v>
      </c>
      <c r="E206" s="6">
        <v>34</v>
      </c>
      <c r="F206" s="30">
        <f t="shared" si="9"/>
        <v>0</v>
      </c>
      <c r="G206" s="5">
        <f t="shared" si="10"/>
        <v>1</v>
      </c>
      <c r="H206" s="5"/>
    </row>
    <row r="207" spans="1:8" x14ac:dyDescent="0.2">
      <c r="A207" s="90"/>
      <c r="B207" s="4">
        <v>13</v>
      </c>
      <c r="C207" s="6" t="s">
        <v>293</v>
      </c>
      <c r="D207" s="6">
        <v>0</v>
      </c>
      <c r="E207" s="6">
        <v>33</v>
      </c>
      <c r="F207" s="30">
        <f t="shared" si="9"/>
        <v>0</v>
      </c>
      <c r="G207" s="5">
        <f t="shared" si="10"/>
        <v>1</v>
      </c>
      <c r="H207" s="5"/>
    </row>
    <row r="208" spans="1:8" x14ac:dyDescent="0.2">
      <c r="A208" s="90"/>
      <c r="B208" s="4">
        <v>14</v>
      </c>
      <c r="C208" s="6" t="s">
        <v>294</v>
      </c>
      <c r="D208" s="6">
        <v>0</v>
      </c>
      <c r="E208" s="6">
        <v>32</v>
      </c>
      <c r="F208" s="30">
        <f t="shared" si="9"/>
        <v>0</v>
      </c>
      <c r="G208" s="5">
        <f t="shared" si="10"/>
        <v>1</v>
      </c>
      <c r="H208" s="5"/>
    </row>
    <row r="209" spans="1:8" x14ac:dyDescent="0.2">
      <c r="A209" s="90"/>
      <c r="B209" s="4">
        <v>15</v>
      </c>
      <c r="C209" s="6" t="s">
        <v>295</v>
      </c>
      <c r="D209" s="6">
        <v>0</v>
      </c>
      <c r="E209" s="6">
        <v>33</v>
      </c>
      <c r="F209" s="30">
        <f t="shared" si="9"/>
        <v>0</v>
      </c>
      <c r="G209" s="5">
        <f t="shared" si="10"/>
        <v>1</v>
      </c>
      <c r="H209" s="5"/>
    </row>
    <row r="210" spans="1:8" x14ac:dyDescent="0.2">
      <c r="A210" s="90"/>
      <c r="B210" s="4">
        <v>16</v>
      </c>
      <c r="C210" s="6" t="s">
        <v>296</v>
      </c>
      <c r="D210" s="6">
        <v>0</v>
      </c>
      <c r="E210" s="6">
        <v>34</v>
      </c>
      <c r="F210" s="30">
        <f t="shared" si="9"/>
        <v>0</v>
      </c>
      <c r="G210" s="5">
        <f t="shared" si="10"/>
        <v>1</v>
      </c>
      <c r="H210" s="5"/>
    </row>
    <row r="211" spans="1:8" x14ac:dyDescent="0.2">
      <c r="A211" s="90"/>
      <c r="B211" s="4">
        <v>17</v>
      </c>
      <c r="C211" s="6" t="s">
        <v>297</v>
      </c>
      <c r="D211" s="6">
        <v>0</v>
      </c>
      <c r="E211" s="6">
        <v>31</v>
      </c>
      <c r="F211" s="30">
        <f t="shared" si="9"/>
        <v>0</v>
      </c>
      <c r="G211" s="5">
        <f t="shared" si="10"/>
        <v>1</v>
      </c>
      <c r="H211" s="5"/>
    </row>
    <row r="212" spans="1:8" x14ac:dyDescent="0.2">
      <c r="A212" s="90"/>
      <c r="B212" s="4">
        <v>18</v>
      </c>
      <c r="C212" s="6" t="s">
        <v>145</v>
      </c>
      <c r="D212" s="6">
        <v>0</v>
      </c>
      <c r="E212" s="6">
        <v>34</v>
      </c>
      <c r="F212" s="30">
        <f t="shared" si="9"/>
        <v>0</v>
      </c>
      <c r="G212" s="5">
        <f t="shared" si="10"/>
        <v>1</v>
      </c>
      <c r="H212" s="5"/>
    </row>
    <row r="213" spans="1:8" x14ac:dyDescent="0.2">
      <c r="A213" s="90"/>
      <c r="B213" s="4">
        <v>19</v>
      </c>
      <c r="C213" s="6" t="s">
        <v>298</v>
      </c>
      <c r="D213" s="6">
        <v>0</v>
      </c>
      <c r="E213" s="6">
        <v>33</v>
      </c>
      <c r="F213" s="30">
        <f t="shared" si="9"/>
        <v>0</v>
      </c>
      <c r="G213" s="5">
        <f t="shared" si="10"/>
        <v>1</v>
      </c>
      <c r="H213" s="5"/>
    </row>
    <row r="214" spans="1:8" x14ac:dyDescent="0.2">
      <c r="A214" s="90"/>
      <c r="B214" s="4">
        <v>20</v>
      </c>
      <c r="C214" s="6" t="s">
        <v>299</v>
      </c>
      <c r="D214" s="6">
        <v>0</v>
      </c>
      <c r="E214" s="6">
        <v>33</v>
      </c>
      <c r="F214" s="30">
        <f t="shared" si="9"/>
        <v>0</v>
      </c>
      <c r="G214" s="5">
        <f t="shared" si="10"/>
        <v>1</v>
      </c>
      <c r="H214" s="5"/>
    </row>
    <row r="215" spans="1:8" x14ac:dyDescent="0.2">
      <c r="A215" s="90"/>
      <c r="B215" s="4">
        <v>21</v>
      </c>
      <c r="C215" s="6" t="s">
        <v>300</v>
      </c>
      <c r="D215" s="6">
        <v>0</v>
      </c>
      <c r="E215" s="6">
        <v>33</v>
      </c>
      <c r="F215" s="30">
        <f t="shared" si="9"/>
        <v>0</v>
      </c>
      <c r="G215" s="5">
        <f t="shared" si="10"/>
        <v>1</v>
      </c>
      <c r="H215" s="5"/>
    </row>
    <row r="216" spans="1:8" x14ac:dyDescent="0.2">
      <c r="A216" s="90"/>
      <c r="B216" s="4">
        <v>22</v>
      </c>
      <c r="C216" s="6" t="s">
        <v>301</v>
      </c>
      <c r="D216" s="6">
        <v>0</v>
      </c>
      <c r="E216" s="6">
        <v>32</v>
      </c>
      <c r="F216" s="30">
        <f t="shared" si="9"/>
        <v>0</v>
      </c>
      <c r="G216" s="5">
        <f t="shared" si="10"/>
        <v>1</v>
      </c>
      <c r="H216" s="5"/>
    </row>
    <row r="217" spans="1:8" x14ac:dyDescent="0.2">
      <c r="A217" s="90"/>
      <c r="B217" s="4">
        <v>23</v>
      </c>
      <c r="C217" s="6" t="s">
        <v>302</v>
      </c>
      <c r="D217" s="6">
        <v>0</v>
      </c>
      <c r="E217" s="6">
        <v>35</v>
      </c>
      <c r="F217" s="30">
        <f t="shared" si="9"/>
        <v>0</v>
      </c>
      <c r="G217" s="5">
        <f t="shared" si="10"/>
        <v>1</v>
      </c>
      <c r="H217" s="5"/>
    </row>
    <row r="218" spans="1:8" x14ac:dyDescent="0.2">
      <c r="A218" s="90" t="s">
        <v>7</v>
      </c>
      <c r="B218" s="4">
        <v>1</v>
      </c>
      <c r="C218" s="4" t="s">
        <v>146</v>
      </c>
      <c r="D218" s="4">
        <v>0</v>
      </c>
      <c r="E218" s="4">
        <v>46</v>
      </c>
      <c r="F218" s="58">
        <f>D220/E218</f>
        <v>0</v>
      </c>
      <c r="G218" s="5">
        <v>1</v>
      </c>
      <c r="H218" s="5"/>
    </row>
    <row r="219" spans="1:8" x14ac:dyDescent="0.2">
      <c r="A219" s="90"/>
      <c r="B219" s="4">
        <v>2</v>
      </c>
      <c r="C219" s="4" t="s">
        <v>150</v>
      </c>
      <c r="D219" s="4">
        <v>0</v>
      </c>
      <c r="E219" s="4">
        <v>45</v>
      </c>
      <c r="F219" s="58">
        <f t="shared" si="9"/>
        <v>0</v>
      </c>
      <c r="G219" s="5">
        <v>1</v>
      </c>
      <c r="H219" s="5"/>
    </row>
    <row r="220" spans="1:8" x14ac:dyDescent="0.2">
      <c r="A220" s="90"/>
      <c r="B220" s="4">
        <v>3</v>
      </c>
      <c r="C220" s="4" t="s">
        <v>149</v>
      </c>
      <c r="D220" s="4">
        <v>0</v>
      </c>
      <c r="E220" s="4">
        <v>44</v>
      </c>
      <c r="F220" s="58" t="e">
        <f>#REF!/E220</f>
        <v>#REF!</v>
      </c>
      <c r="G220" s="5">
        <v>1</v>
      </c>
      <c r="H220" s="5"/>
    </row>
  </sheetData>
  <mergeCells count="8">
    <mergeCell ref="A152:A194"/>
    <mergeCell ref="A195:A217"/>
    <mergeCell ref="A218:A220"/>
    <mergeCell ref="A1:H1"/>
    <mergeCell ref="A3:A41"/>
    <mergeCell ref="A42:A82"/>
    <mergeCell ref="A83:A110"/>
    <mergeCell ref="A111:A151"/>
  </mergeCells>
  <phoneticPr fontId="19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52"/>
  <sheetViews>
    <sheetView zoomScale="70" zoomScaleNormal="70" workbookViewId="0">
      <selection activeCell="K54" sqref="K54"/>
    </sheetView>
  </sheetViews>
  <sheetFormatPr defaultColWidth="8.625" defaultRowHeight="18.75" x14ac:dyDescent="0.25"/>
  <cols>
    <col min="1" max="1" width="20.125" style="20" customWidth="1"/>
    <col min="2" max="2" width="8" style="53" customWidth="1"/>
    <col min="3" max="3" width="20.125" style="20" customWidth="1"/>
    <col min="4" max="5" width="7.875" style="20" customWidth="1"/>
    <col min="6" max="13" width="8" style="20" customWidth="1"/>
    <col min="14" max="14" width="9.625" style="21" customWidth="1"/>
    <col min="15" max="15" width="11" style="21" customWidth="1"/>
    <col min="16" max="16" width="9.75" style="53" customWidth="1"/>
    <col min="17" max="17" width="53.5" style="20" customWidth="1"/>
    <col min="18" max="18" width="86.75" style="20" customWidth="1"/>
    <col min="19" max="16384" width="8.625" style="20"/>
  </cols>
  <sheetData>
    <row r="1" spans="1:20" ht="22.5" x14ac:dyDescent="0.25">
      <c r="A1" s="77" t="s">
        <v>310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</row>
    <row r="2" spans="1:20" s="19" customFormat="1" ht="60.75" x14ac:dyDescent="0.25">
      <c r="A2" s="17" t="s">
        <v>21</v>
      </c>
      <c r="B2" s="51" t="s">
        <v>152</v>
      </c>
      <c r="C2" s="17" t="s">
        <v>22</v>
      </c>
      <c r="D2" s="22" t="s">
        <v>311</v>
      </c>
      <c r="E2" s="22" t="s">
        <v>312</v>
      </c>
      <c r="F2" s="22" t="s">
        <v>313</v>
      </c>
      <c r="G2" s="22" t="s">
        <v>314</v>
      </c>
      <c r="H2" s="22" t="s">
        <v>315</v>
      </c>
      <c r="I2" s="22" t="s">
        <v>316</v>
      </c>
      <c r="J2" s="22" t="s">
        <v>317</v>
      </c>
      <c r="K2" s="22" t="s">
        <v>318</v>
      </c>
      <c r="L2" s="22" t="s">
        <v>319</v>
      </c>
      <c r="M2" s="22" t="s">
        <v>320</v>
      </c>
      <c r="N2" s="24" t="s">
        <v>321</v>
      </c>
      <c r="O2" s="24" t="s">
        <v>322</v>
      </c>
      <c r="P2" s="57" t="s">
        <v>323</v>
      </c>
      <c r="Q2" s="17" t="s">
        <v>28</v>
      </c>
      <c r="R2" s="13" t="s">
        <v>324</v>
      </c>
    </row>
    <row r="3" spans="1:20" x14ac:dyDescent="0.25">
      <c r="A3" s="98" t="s">
        <v>1</v>
      </c>
      <c r="B3" s="64">
        <v>1</v>
      </c>
      <c r="C3" s="63" t="s">
        <v>38</v>
      </c>
      <c r="D3" s="138">
        <v>5</v>
      </c>
      <c r="E3" s="138">
        <v>5</v>
      </c>
      <c r="F3" s="140">
        <v>0</v>
      </c>
      <c r="G3" s="140">
        <v>4.8</v>
      </c>
      <c r="H3" s="141">
        <v>3.2</v>
      </c>
      <c r="I3" s="140">
        <v>4.8</v>
      </c>
      <c r="J3" s="140">
        <v>0</v>
      </c>
      <c r="K3" s="140">
        <v>5</v>
      </c>
      <c r="L3" s="140">
        <v>0</v>
      </c>
      <c r="M3" s="140">
        <v>5</v>
      </c>
      <c r="N3" s="63">
        <f t="shared" ref="N3:N11" si="0">SUM(F3:M3)</f>
        <v>22.8</v>
      </c>
      <c r="O3" s="63">
        <f t="shared" ref="O3:O11" si="1">N3/4</f>
        <v>5.7</v>
      </c>
      <c r="P3" s="64">
        <f>RANK(O3,$O$3:$O$11)</f>
        <v>9</v>
      </c>
      <c r="Q3" s="63"/>
      <c r="R3" s="63"/>
    </row>
    <row r="4" spans="1:20" x14ac:dyDescent="0.25">
      <c r="A4" s="98"/>
      <c r="B4" s="64">
        <v>2</v>
      </c>
      <c r="C4" s="63" t="s">
        <v>29</v>
      </c>
      <c r="D4" s="138">
        <v>3.6</v>
      </c>
      <c r="E4" s="138">
        <v>4.5999999999999996</v>
      </c>
      <c r="F4" s="140">
        <v>5</v>
      </c>
      <c r="G4" s="140">
        <v>5</v>
      </c>
      <c r="H4" s="141">
        <v>4.8</v>
      </c>
      <c r="I4" s="140">
        <v>4.8</v>
      </c>
      <c r="J4" s="140">
        <v>2</v>
      </c>
      <c r="K4" s="140">
        <v>4.8</v>
      </c>
      <c r="L4" s="140">
        <v>1.8</v>
      </c>
      <c r="M4" s="140">
        <v>5</v>
      </c>
      <c r="N4" s="63">
        <f t="shared" si="0"/>
        <v>33.200000000000003</v>
      </c>
      <c r="O4" s="63">
        <f t="shared" si="1"/>
        <v>8.3000000000000007</v>
      </c>
      <c r="P4" s="64">
        <f t="shared" ref="P4:P11" si="2">RANK(O4,$O$3:$O$11)</f>
        <v>8</v>
      </c>
      <c r="Q4" s="63"/>
      <c r="R4" s="63"/>
    </row>
    <row r="5" spans="1:20" x14ac:dyDescent="0.25">
      <c r="A5" s="98"/>
      <c r="B5" s="64">
        <v>3</v>
      </c>
      <c r="C5" s="63" t="s">
        <v>180</v>
      </c>
      <c r="D5" s="138">
        <v>0</v>
      </c>
      <c r="E5" s="138">
        <v>4.4000000000000004</v>
      </c>
      <c r="F5" s="140">
        <v>4.8</v>
      </c>
      <c r="G5" s="140">
        <v>5</v>
      </c>
      <c r="H5" s="141">
        <v>5</v>
      </c>
      <c r="I5" s="140">
        <v>5</v>
      </c>
      <c r="J5" s="140">
        <v>5</v>
      </c>
      <c r="K5" s="140">
        <v>4.8</v>
      </c>
      <c r="L5" s="140">
        <v>0</v>
      </c>
      <c r="M5" s="140">
        <v>5</v>
      </c>
      <c r="N5" s="63">
        <f t="shared" si="0"/>
        <v>34.6</v>
      </c>
      <c r="O5" s="63">
        <f t="shared" si="1"/>
        <v>8.65</v>
      </c>
      <c r="P5" s="64">
        <f t="shared" si="2"/>
        <v>6</v>
      </c>
      <c r="Q5" s="63"/>
      <c r="R5" s="63"/>
    </row>
    <row r="6" spans="1:20" x14ac:dyDescent="0.25">
      <c r="A6" s="98"/>
      <c r="B6" s="64">
        <v>4</v>
      </c>
      <c r="C6" s="63" t="s">
        <v>50</v>
      </c>
      <c r="D6" s="138">
        <v>5</v>
      </c>
      <c r="E6" s="138">
        <v>4.8</v>
      </c>
      <c r="F6" s="140">
        <v>5</v>
      </c>
      <c r="G6" s="140">
        <v>5</v>
      </c>
      <c r="H6" s="141">
        <v>5</v>
      </c>
      <c r="I6" s="140">
        <v>5</v>
      </c>
      <c r="J6" s="140">
        <v>5</v>
      </c>
      <c r="K6" s="140">
        <v>5</v>
      </c>
      <c r="L6" s="140">
        <v>0</v>
      </c>
      <c r="M6" s="140">
        <v>5</v>
      </c>
      <c r="N6" s="63">
        <f t="shared" si="0"/>
        <v>35</v>
      </c>
      <c r="O6" s="63">
        <f t="shared" si="1"/>
        <v>8.75</v>
      </c>
      <c r="P6" s="64">
        <f t="shared" si="2"/>
        <v>5</v>
      </c>
      <c r="Q6" s="63"/>
      <c r="R6" s="63"/>
    </row>
    <row r="7" spans="1:20" x14ac:dyDescent="0.25">
      <c r="A7" s="98"/>
      <c r="B7" s="64">
        <v>5</v>
      </c>
      <c r="C7" s="63" t="s">
        <v>51</v>
      </c>
      <c r="D7" s="138">
        <v>5</v>
      </c>
      <c r="E7" s="138">
        <v>5</v>
      </c>
      <c r="F7" s="140">
        <v>4.5999999999999996</v>
      </c>
      <c r="G7" s="140">
        <v>5</v>
      </c>
      <c r="H7" s="141">
        <v>5</v>
      </c>
      <c r="I7" s="140">
        <v>5</v>
      </c>
      <c r="J7" s="140">
        <v>5</v>
      </c>
      <c r="K7" s="140">
        <v>4.8</v>
      </c>
      <c r="L7" s="140">
        <v>1.8</v>
      </c>
      <c r="M7" s="140">
        <v>5</v>
      </c>
      <c r="N7" s="63">
        <f t="shared" si="0"/>
        <v>36.200000000000003</v>
      </c>
      <c r="O7" s="63">
        <f t="shared" si="1"/>
        <v>9.0500000000000007</v>
      </c>
      <c r="P7" s="64">
        <f t="shared" si="2"/>
        <v>4</v>
      </c>
      <c r="Q7" s="63"/>
      <c r="R7" s="63"/>
    </row>
    <row r="8" spans="1:20" x14ac:dyDescent="0.25">
      <c r="A8" s="98"/>
      <c r="B8" s="64">
        <v>6</v>
      </c>
      <c r="C8" s="63" t="s">
        <v>181</v>
      </c>
      <c r="D8" s="138">
        <v>5</v>
      </c>
      <c r="E8" s="138">
        <v>5</v>
      </c>
      <c r="F8" s="140">
        <v>5</v>
      </c>
      <c r="G8" s="140">
        <v>5</v>
      </c>
      <c r="H8" s="141">
        <v>5</v>
      </c>
      <c r="I8" s="140">
        <v>5</v>
      </c>
      <c r="J8" s="140">
        <v>5</v>
      </c>
      <c r="K8" s="140">
        <v>4.8</v>
      </c>
      <c r="L8" s="140">
        <v>5</v>
      </c>
      <c r="M8" s="140">
        <v>5</v>
      </c>
      <c r="N8" s="63">
        <f t="shared" si="0"/>
        <v>39.799999999999997</v>
      </c>
      <c r="O8" s="63">
        <f t="shared" si="1"/>
        <v>9.9499999999999993</v>
      </c>
      <c r="P8" s="64">
        <f t="shared" si="2"/>
        <v>2</v>
      </c>
      <c r="Q8" s="63"/>
      <c r="R8" s="63"/>
    </row>
    <row r="9" spans="1:20" x14ac:dyDescent="0.25">
      <c r="A9" s="98"/>
      <c r="B9" s="64">
        <v>7</v>
      </c>
      <c r="C9" s="63" t="s">
        <v>182</v>
      </c>
      <c r="D9" s="138">
        <v>5</v>
      </c>
      <c r="E9" s="138">
        <v>5</v>
      </c>
      <c r="F9" s="140">
        <v>5</v>
      </c>
      <c r="G9" s="140">
        <v>5</v>
      </c>
      <c r="H9" s="141">
        <v>5</v>
      </c>
      <c r="I9" s="140">
        <v>5</v>
      </c>
      <c r="J9" s="140">
        <v>5</v>
      </c>
      <c r="K9" s="140">
        <v>5</v>
      </c>
      <c r="L9" s="140">
        <v>5</v>
      </c>
      <c r="M9" s="140">
        <v>5</v>
      </c>
      <c r="N9" s="63">
        <f t="shared" si="0"/>
        <v>40</v>
      </c>
      <c r="O9" s="63">
        <f t="shared" si="1"/>
        <v>10</v>
      </c>
      <c r="P9" s="64">
        <f t="shared" si="2"/>
        <v>1</v>
      </c>
      <c r="Q9" s="63"/>
      <c r="R9" s="63"/>
    </row>
    <row r="10" spans="1:20" x14ac:dyDescent="0.25">
      <c r="A10" s="98"/>
      <c r="B10" s="64">
        <v>8</v>
      </c>
      <c r="C10" s="63" t="s">
        <v>41</v>
      </c>
      <c r="D10" s="138">
        <v>3.2</v>
      </c>
      <c r="E10" s="138">
        <v>4.5999999999999996</v>
      </c>
      <c r="F10" s="140">
        <v>4.5999999999999996</v>
      </c>
      <c r="G10" s="140">
        <v>5</v>
      </c>
      <c r="H10" s="141">
        <v>4.2</v>
      </c>
      <c r="I10" s="140">
        <v>5</v>
      </c>
      <c r="J10" s="140">
        <v>3.8</v>
      </c>
      <c r="K10" s="140">
        <v>4.8</v>
      </c>
      <c r="L10" s="140">
        <v>4.2</v>
      </c>
      <c r="M10" s="140">
        <v>5</v>
      </c>
      <c r="N10" s="63">
        <f t="shared" si="0"/>
        <v>36.6</v>
      </c>
      <c r="O10" s="63">
        <f t="shared" si="1"/>
        <v>9.15</v>
      </c>
      <c r="P10" s="64">
        <f t="shared" si="2"/>
        <v>3</v>
      </c>
      <c r="Q10" s="63"/>
      <c r="R10" s="63"/>
    </row>
    <row r="11" spans="1:20" x14ac:dyDescent="0.25">
      <c r="A11" s="98"/>
      <c r="B11" s="64">
        <v>9</v>
      </c>
      <c r="C11" s="63" t="s">
        <v>183</v>
      </c>
      <c r="D11" s="138">
        <v>2.4</v>
      </c>
      <c r="E11" s="138">
        <v>5</v>
      </c>
      <c r="F11" s="140">
        <v>2.6</v>
      </c>
      <c r="G11" s="140">
        <v>5</v>
      </c>
      <c r="H11" s="141">
        <v>3.4</v>
      </c>
      <c r="I11" s="140">
        <v>5</v>
      </c>
      <c r="J11" s="140">
        <v>3.6</v>
      </c>
      <c r="K11" s="140">
        <v>4.8</v>
      </c>
      <c r="L11" s="140">
        <v>5</v>
      </c>
      <c r="M11" s="140">
        <v>5</v>
      </c>
      <c r="N11" s="63">
        <f t="shared" si="0"/>
        <v>34.400000000000006</v>
      </c>
      <c r="O11" s="63">
        <f t="shared" si="1"/>
        <v>8.6000000000000014</v>
      </c>
      <c r="P11" s="64">
        <f t="shared" si="2"/>
        <v>7</v>
      </c>
      <c r="Q11" s="63"/>
      <c r="R11" s="63"/>
    </row>
    <row r="12" spans="1:20" x14ac:dyDescent="0.25">
      <c r="A12" s="99" t="s">
        <v>2</v>
      </c>
      <c r="B12" s="66">
        <v>1</v>
      </c>
      <c r="C12" s="63" t="s">
        <v>82</v>
      </c>
      <c r="D12" s="140" t="s">
        <v>325</v>
      </c>
      <c r="E12" s="140" t="s">
        <v>325</v>
      </c>
      <c r="F12" s="140">
        <v>5</v>
      </c>
      <c r="G12" s="140">
        <v>4.8</v>
      </c>
      <c r="H12" s="140">
        <v>4.8</v>
      </c>
      <c r="I12" s="140">
        <v>5</v>
      </c>
      <c r="J12" s="140">
        <v>4.5999999999999996</v>
      </c>
      <c r="K12" s="140">
        <v>5</v>
      </c>
      <c r="L12" s="140">
        <v>4.8</v>
      </c>
      <c r="M12" s="140">
        <v>4.5999999999999996</v>
      </c>
      <c r="N12" s="63">
        <f>SUM(D12:M12)</f>
        <v>38.6</v>
      </c>
      <c r="O12" s="63">
        <f>AVERAGE(D12:M12)</f>
        <v>4.8250000000000002</v>
      </c>
      <c r="P12" s="64">
        <f>RANK(O12,$O$12:$O$18,0)</f>
        <v>6</v>
      </c>
      <c r="Q12" s="63"/>
      <c r="R12" s="63"/>
    </row>
    <row r="13" spans="1:20" x14ac:dyDescent="0.25">
      <c r="A13" s="99"/>
      <c r="B13" s="66">
        <v>2</v>
      </c>
      <c r="C13" s="63" t="s">
        <v>201</v>
      </c>
      <c r="D13" s="140" t="s">
        <v>325</v>
      </c>
      <c r="E13" s="140" t="s">
        <v>325</v>
      </c>
      <c r="F13" s="140">
        <v>5</v>
      </c>
      <c r="G13" s="140">
        <v>4.8</v>
      </c>
      <c r="H13" s="140" t="s">
        <v>325</v>
      </c>
      <c r="I13" s="140" t="s">
        <v>325</v>
      </c>
      <c r="J13" s="140" t="s">
        <v>325</v>
      </c>
      <c r="K13" s="140" t="s">
        <v>325</v>
      </c>
      <c r="L13" s="140">
        <v>4</v>
      </c>
      <c r="M13" s="140">
        <v>4.8</v>
      </c>
      <c r="N13" s="63">
        <f t="shared" ref="N13:N18" si="3">SUM(D13:M13)</f>
        <v>18.600000000000001</v>
      </c>
      <c r="O13" s="63">
        <f t="shared" ref="O13:O18" si="4">AVERAGE(D13:M13)</f>
        <v>4.6500000000000004</v>
      </c>
      <c r="P13" s="64">
        <f t="shared" ref="P13:P18" si="5">RANK(O13,$O$12:$O$18,0)</f>
        <v>7</v>
      </c>
      <c r="Q13" s="63"/>
      <c r="R13" s="63"/>
      <c r="S13" s="26"/>
      <c r="T13" s="26"/>
    </row>
    <row r="14" spans="1:20" x14ac:dyDescent="0.25">
      <c r="A14" s="99"/>
      <c r="B14" s="66">
        <v>3</v>
      </c>
      <c r="C14" s="63" t="s">
        <v>202</v>
      </c>
      <c r="D14" s="140">
        <v>5</v>
      </c>
      <c r="E14" s="140">
        <v>5</v>
      </c>
      <c r="F14" s="140">
        <v>4.8</v>
      </c>
      <c r="G14" s="140">
        <v>5</v>
      </c>
      <c r="H14" s="140">
        <v>5</v>
      </c>
      <c r="I14" s="140">
        <v>4.8</v>
      </c>
      <c r="J14" s="140">
        <v>5</v>
      </c>
      <c r="K14" s="140">
        <v>5</v>
      </c>
      <c r="L14" s="140">
        <v>5</v>
      </c>
      <c r="M14" s="140">
        <v>4.8</v>
      </c>
      <c r="N14" s="63">
        <f t="shared" si="3"/>
        <v>49.4</v>
      </c>
      <c r="O14" s="63">
        <f t="shared" si="4"/>
        <v>4.9399999999999995</v>
      </c>
      <c r="P14" s="64">
        <f t="shared" si="5"/>
        <v>3</v>
      </c>
      <c r="Q14" s="63"/>
      <c r="R14" s="63"/>
    </row>
    <row r="15" spans="1:20" x14ac:dyDescent="0.25">
      <c r="A15" s="99"/>
      <c r="B15" s="66">
        <v>4</v>
      </c>
      <c r="C15" s="63" t="s">
        <v>203</v>
      </c>
      <c r="D15" s="140">
        <v>5</v>
      </c>
      <c r="E15" s="140">
        <v>5</v>
      </c>
      <c r="F15" s="140">
        <v>5</v>
      </c>
      <c r="G15" s="140">
        <v>5</v>
      </c>
      <c r="H15" s="140">
        <v>5</v>
      </c>
      <c r="I15" s="140">
        <v>5</v>
      </c>
      <c r="J15" s="140">
        <v>5</v>
      </c>
      <c r="K15" s="140">
        <v>5</v>
      </c>
      <c r="L15" s="140">
        <v>5</v>
      </c>
      <c r="M15" s="140">
        <v>5</v>
      </c>
      <c r="N15" s="63">
        <f t="shared" si="3"/>
        <v>50</v>
      </c>
      <c r="O15" s="63">
        <f t="shared" si="4"/>
        <v>5</v>
      </c>
      <c r="P15" s="64">
        <f t="shared" si="5"/>
        <v>1</v>
      </c>
      <c r="Q15" s="63"/>
      <c r="R15" s="63"/>
    </row>
    <row r="16" spans="1:20" x14ac:dyDescent="0.25">
      <c r="A16" s="99"/>
      <c r="B16" s="66">
        <v>5</v>
      </c>
      <c r="C16" s="63" t="s">
        <v>75</v>
      </c>
      <c r="D16" s="140">
        <v>5</v>
      </c>
      <c r="E16" s="140">
        <v>4.5999999999999996</v>
      </c>
      <c r="F16" s="140">
        <v>5</v>
      </c>
      <c r="G16" s="140">
        <v>5</v>
      </c>
      <c r="H16" s="140">
        <v>5</v>
      </c>
      <c r="I16" s="140">
        <v>5</v>
      </c>
      <c r="J16" s="140">
        <v>5</v>
      </c>
      <c r="K16" s="140">
        <v>5</v>
      </c>
      <c r="L16" s="140">
        <v>5</v>
      </c>
      <c r="M16" s="140">
        <v>5</v>
      </c>
      <c r="N16" s="63">
        <f t="shared" si="3"/>
        <v>49.6</v>
      </c>
      <c r="O16" s="63">
        <f t="shared" si="4"/>
        <v>4.96</v>
      </c>
      <c r="P16" s="64">
        <f t="shared" si="5"/>
        <v>2</v>
      </c>
      <c r="Q16" s="63"/>
      <c r="R16" s="63"/>
    </row>
    <row r="17" spans="1:19" x14ac:dyDescent="0.25">
      <c r="A17" s="99"/>
      <c r="B17" s="66">
        <v>6</v>
      </c>
      <c r="C17" s="63" t="s">
        <v>204</v>
      </c>
      <c r="D17" s="140">
        <v>4.5999999999999996</v>
      </c>
      <c r="E17" s="140">
        <v>5</v>
      </c>
      <c r="F17" s="140">
        <v>5</v>
      </c>
      <c r="G17" s="140">
        <v>4.5999999999999996</v>
      </c>
      <c r="H17" s="140">
        <v>5</v>
      </c>
      <c r="I17" s="140">
        <v>5</v>
      </c>
      <c r="J17" s="140">
        <v>5</v>
      </c>
      <c r="K17" s="140">
        <v>4.8</v>
      </c>
      <c r="L17" s="140">
        <v>5</v>
      </c>
      <c r="M17" s="140">
        <v>5</v>
      </c>
      <c r="N17" s="63">
        <f t="shared" si="3"/>
        <v>49</v>
      </c>
      <c r="O17" s="63">
        <f t="shared" si="4"/>
        <v>4.9000000000000004</v>
      </c>
      <c r="P17" s="64">
        <f t="shared" si="5"/>
        <v>4</v>
      </c>
      <c r="Q17" s="63"/>
      <c r="R17" s="63"/>
      <c r="S17" s="26"/>
    </row>
    <row r="18" spans="1:19" x14ac:dyDescent="0.25">
      <c r="A18" s="99"/>
      <c r="B18" s="66">
        <v>7</v>
      </c>
      <c r="C18" s="63" t="s">
        <v>205</v>
      </c>
      <c r="D18" s="140">
        <v>5</v>
      </c>
      <c r="E18" s="140">
        <v>5</v>
      </c>
      <c r="F18" s="140">
        <v>5</v>
      </c>
      <c r="G18" s="140">
        <v>4.2</v>
      </c>
      <c r="H18" s="140">
        <v>5</v>
      </c>
      <c r="I18" s="140">
        <v>5</v>
      </c>
      <c r="J18" s="140">
        <v>5</v>
      </c>
      <c r="K18" s="140">
        <v>4.5</v>
      </c>
      <c r="L18" s="140">
        <v>5</v>
      </c>
      <c r="M18" s="140">
        <v>5</v>
      </c>
      <c r="N18" s="63">
        <f t="shared" si="3"/>
        <v>48.7</v>
      </c>
      <c r="O18" s="63">
        <f t="shared" si="4"/>
        <v>4.87</v>
      </c>
      <c r="P18" s="64">
        <f t="shared" si="5"/>
        <v>5</v>
      </c>
      <c r="Q18" s="63"/>
      <c r="R18" s="63"/>
    </row>
    <row r="19" spans="1:19" x14ac:dyDescent="0.25">
      <c r="A19" s="99" t="s">
        <v>3</v>
      </c>
      <c r="B19" s="66">
        <v>1</v>
      </c>
      <c r="C19" s="63" t="s">
        <v>208</v>
      </c>
      <c r="D19" s="139" t="s">
        <v>325</v>
      </c>
      <c r="E19" s="139" t="s">
        <v>325</v>
      </c>
      <c r="F19" s="139" t="s">
        <v>325</v>
      </c>
      <c r="G19" s="139" t="s">
        <v>325</v>
      </c>
      <c r="H19" s="139" t="s">
        <v>325</v>
      </c>
      <c r="I19" s="139" t="s">
        <v>325</v>
      </c>
      <c r="J19" s="139" t="s">
        <v>325</v>
      </c>
      <c r="K19" s="139" t="s">
        <v>325</v>
      </c>
      <c r="L19" s="140" t="s">
        <v>325</v>
      </c>
      <c r="M19" s="140" t="s">
        <v>325</v>
      </c>
      <c r="N19" s="63">
        <v>0</v>
      </c>
      <c r="O19" s="63">
        <v>0</v>
      </c>
      <c r="P19" s="64" t="s">
        <v>325</v>
      </c>
      <c r="Q19" s="63"/>
      <c r="R19" s="63"/>
    </row>
    <row r="20" spans="1:19" x14ac:dyDescent="0.25">
      <c r="A20" s="99"/>
      <c r="B20" s="66">
        <v>2</v>
      </c>
      <c r="C20" s="63" t="s">
        <v>209</v>
      </c>
      <c r="D20" s="139" t="s">
        <v>325</v>
      </c>
      <c r="E20" s="139" t="s">
        <v>325</v>
      </c>
      <c r="F20" s="139" t="s">
        <v>325</v>
      </c>
      <c r="G20" s="139" t="s">
        <v>325</v>
      </c>
      <c r="H20" s="139" t="s">
        <v>325</v>
      </c>
      <c r="I20" s="139" t="s">
        <v>325</v>
      </c>
      <c r="J20" s="139" t="s">
        <v>325</v>
      </c>
      <c r="K20" s="139" t="s">
        <v>325</v>
      </c>
      <c r="L20" s="140" t="s">
        <v>325</v>
      </c>
      <c r="M20" s="140" t="s">
        <v>325</v>
      </c>
      <c r="N20" s="63">
        <v>0</v>
      </c>
      <c r="O20" s="63">
        <v>0</v>
      </c>
      <c r="P20" s="64" t="s">
        <v>325</v>
      </c>
      <c r="Q20" s="63"/>
      <c r="R20" s="63"/>
    </row>
    <row r="21" spans="1:19" x14ac:dyDescent="0.25">
      <c r="A21" s="99"/>
      <c r="B21" s="66">
        <v>3</v>
      </c>
      <c r="C21" s="63" t="s">
        <v>97</v>
      </c>
      <c r="D21" s="139">
        <v>4.5999999999999996</v>
      </c>
      <c r="E21" s="139">
        <v>5</v>
      </c>
      <c r="F21" s="139">
        <v>5</v>
      </c>
      <c r="G21" s="139">
        <v>4.5999999999999996</v>
      </c>
      <c r="H21" s="139">
        <v>5</v>
      </c>
      <c r="I21" s="139">
        <v>5</v>
      </c>
      <c r="J21" s="140">
        <v>5</v>
      </c>
      <c r="K21" s="140">
        <v>5</v>
      </c>
      <c r="L21" s="140">
        <v>5</v>
      </c>
      <c r="M21" s="140">
        <v>5</v>
      </c>
      <c r="N21" s="63">
        <v>39.4</v>
      </c>
      <c r="O21" s="63">
        <v>4.9249999999999998</v>
      </c>
      <c r="P21" s="64">
        <f>RANK(O21,$O$21:$O$26,0)</f>
        <v>2</v>
      </c>
      <c r="Q21" s="63"/>
      <c r="R21" s="63"/>
    </row>
    <row r="22" spans="1:19" x14ac:dyDescent="0.25">
      <c r="A22" s="99"/>
      <c r="B22" s="66">
        <v>4</v>
      </c>
      <c r="C22" s="63" t="s">
        <v>98</v>
      </c>
      <c r="D22" s="139">
        <v>4.8</v>
      </c>
      <c r="E22" s="139">
        <v>5</v>
      </c>
      <c r="F22" s="139">
        <v>5</v>
      </c>
      <c r="G22" s="139">
        <v>4.5999999999999996</v>
      </c>
      <c r="H22" s="139">
        <v>5</v>
      </c>
      <c r="I22" s="139">
        <v>5</v>
      </c>
      <c r="J22" s="140">
        <v>4.8</v>
      </c>
      <c r="K22" s="140">
        <v>5</v>
      </c>
      <c r="L22" s="140">
        <v>4.4000000000000004</v>
      </c>
      <c r="M22" s="140">
        <v>5</v>
      </c>
      <c r="N22" s="63">
        <v>39.200000000000003</v>
      </c>
      <c r="O22" s="63">
        <v>4.9000000000000004</v>
      </c>
      <c r="P22" s="64">
        <f t="shared" ref="P22:P26" si="6">RANK(O22,$O$21:$O$26,0)</f>
        <v>3</v>
      </c>
      <c r="Q22" s="63"/>
      <c r="R22" s="63"/>
    </row>
    <row r="23" spans="1:19" x14ac:dyDescent="0.25">
      <c r="A23" s="99"/>
      <c r="B23" s="66">
        <v>5</v>
      </c>
      <c r="C23" s="63" t="s">
        <v>210</v>
      </c>
      <c r="D23" s="139">
        <v>3.4</v>
      </c>
      <c r="E23" s="139">
        <v>5</v>
      </c>
      <c r="F23" s="139">
        <v>5</v>
      </c>
      <c r="G23" s="139">
        <v>5</v>
      </c>
      <c r="H23" s="139">
        <v>5</v>
      </c>
      <c r="I23" s="139">
        <v>5</v>
      </c>
      <c r="J23" s="140">
        <v>5</v>
      </c>
      <c r="K23" s="140">
        <v>5</v>
      </c>
      <c r="L23" s="140">
        <v>5</v>
      </c>
      <c r="M23" s="140">
        <v>5</v>
      </c>
      <c r="N23" s="63">
        <v>39.200000000000003</v>
      </c>
      <c r="O23" s="63">
        <v>4.9000000000000004</v>
      </c>
      <c r="P23" s="64">
        <f t="shared" si="6"/>
        <v>3</v>
      </c>
      <c r="Q23" s="63"/>
      <c r="R23" s="63"/>
    </row>
    <row r="24" spans="1:19" x14ac:dyDescent="0.25">
      <c r="A24" s="99"/>
      <c r="B24" s="66">
        <v>7</v>
      </c>
      <c r="C24" s="63" t="s">
        <v>211</v>
      </c>
      <c r="D24" s="139">
        <v>3.6</v>
      </c>
      <c r="E24" s="139">
        <v>5</v>
      </c>
      <c r="F24" s="139">
        <v>4.8</v>
      </c>
      <c r="G24" s="139">
        <v>4.8</v>
      </c>
      <c r="H24" s="139">
        <v>4.8</v>
      </c>
      <c r="I24" s="139">
        <v>5</v>
      </c>
      <c r="J24" s="140">
        <v>4.5999999999999996</v>
      </c>
      <c r="K24" s="140">
        <v>5</v>
      </c>
      <c r="L24" s="140">
        <v>4.5999999999999996</v>
      </c>
      <c r="M24" s="140">
        <v>5</v>
      </c>
      <c r="N24" s="63">
        <v>39.799999999999997</v>
      </c>
      <c r="O24" s="63">
        <v>4.9749999999999996</v>
      </c>
      <c r="P24" s="64">
        <f t="shared" si="6"/>
        <v>1</v>
      </c>
      <c r="Q24" s="63"/>
      <c r="R24" s="63"/>
    </row>
    <row r="25" spans="1:19" x14ac:dyDescent="0.25">
      <c r="A25" s="99"/>
      <c r="B25" s="66">
        <v>8</v>
      </c>
      <c r="C25" s="63" t="s">
        <v>212</v>
      </c>
      <c r="D25" s="139">
        <v>3.2</v>
      </c>
      <c r="E25" s="139">
        <v>5</v>
      </c>
      <c r="F25" s="139">
        <v>5</v>
      </c>
      <c r="G25" s="139">
        <v>4.8</v>
      </c>
      <c r="H25" s="139">
        <v>5</v>
      </c>
      <c r="I25" s="139">
        <v>5</v>
      </c>
      <c r="J25" s="140">
        <v>5</v>
      </c>
      <c r="K25" s="140">
        <v>5</v>
      </c>
      <c r="L25" s="140">
        <v>4.5999999999999996</v>
      </c>
      <c r="M25" s="140">
        <v>5</v>
      </c>
      <c r="N25" s="63">
        <v>38.200000000000003</v>
      </c>
      <c r="O25" s="63">
        <v>4.7750000000000004</v>
      </c>
      <c r="P25" s="64">
        <f t="shared" si="6"/>
        <v>6</v>
      </c>
      <c r="Q25" s="63"/>
      <c r="R25" s="63"/>
    </row>
    <row r="26" spans="1:19" ht="21" customHeight="1" x14ac:dyDescent="0.25">
      <c r="A26" s="99"/>
      <c r="B26" s="66">
        <v>9</v>
      </c>
      <c r="C26" s="63" t="s">
        <v>213</v>
      </c>
      <c r="D26" s="139">
        <v>3.2</v>
      </c>
      <c r="E26" s="139">
        <v>5</v>
      </c>
      <c r="F26" s="139">
        <v>4.8</v>
      </c>
      <c r="G26" s="139">
        <v>5</v>
      </c>
      <c r="H26" s="139">
        <v>4.8</v>
      </c>
      <c r="I26" s="139">
        <v>5</v>
      </c>
      <c r="J26" s="140">
        <v>5</v>
      </c>
      <c r="K26" s="140">
        <v>5</v>
      </c>
      <c r="L26" s="140">
        <v>4.5999999999999996</v>
      </c>
      <c r="M26" s="140">
        <v>5</v>
      </c>
      <c r="N26" s="63">
        <v>29.4</v>
      </c>
      <c r="O26" s="63">
        <v>4.9000000000000004</v>
      </c>
      <c r="P26" s="64">
        <f t="shared" si="6"/>
        <v>3</v>
      </c>
      <c r="Q26" s="63"/>
      <c r="R26" s="63"/>
    </row>
    <row r="27" spans="1:19" x14ac:dyDescent="0.25">
      <c r="A27" s="100" t="s">
        <v>4</v>
      </c>
      <c r="B27" s="68">
        <v>1</v>
      </c>
      <c r="C27" s="69" t="s">
        <v>256</v>
      </c>
      <c r="D27" s="137">
        <v>5</v>
      </c>
      <c r="E27" s="137">
        <v>5</v>
      </c>
      <c r="F27" s="137">
        <v>5</v>
      </c>
      <c r="G27" s="137">
        <v>5</v>
      </c>
      <c r="H27" s="137">
        <v>5</v>
      </c>
      <c r="I27" s="137">
        <v>5</v>
      </c>
      <c r="J27" s="137">
        <v>5</v>
      </c>
      <c r="K27" s="137">
        <v>5</v>
      </c>
      <c r="L27" s="137">
        <v>4.8</v>
      </c>
      <c r="M27" s="137">
        <v>5</v>
      </c>
      <c r="N27" s="14">
        <f t="shared" ref="N27:N33" si="7">SUM(D27:M27)</f>
        <v>49.8</v>
      </c>
      <c r="O27" s="70">
        <f t="shared" ref="O27:O33" si="8">AVERAGE(D27:N27)</f>
        <v>9.0545454545454547</v>
      </c>
      <c r="P27" s="64">
        <f>RANK(O27,$O$27:$O$33,0)</f>
        <v>1</v>
      </c>
      <c r="Q27" s="63"/>
      <c r="R27" s="63"/>
    </row>
    <row r="28" spans="1:19" x14ac:dyDescent="0.25">
      <c r="A28" s="100"/>
      <c r="B28" s="68">
        <v>2</v>
      </c>
      <c r="C28" s="69" t="s">
        <v>101</v>
      </c>
      <c r="D28" s="137">
        <v>4.8</v>
      </c>
      <c r="E28" s="137">
        <v>5</v>
      </c>
      <c r="F28" s="137">
        <v>4.8</v>
      </c>
      <c r="G28" s="137">
        <v>5</v>
      </c>
      <c r="H28" s="137">
        <v>4.8</v>
      </c>
      <c r="I28" s="137">
        <v>5</v>
      </c>
      <c r="J28" s="137">
        <v>5</v>
      </c>
      <c r="K28" s="137">
        <v>5</v>
      </c>
      <c r="L28" s="137">
        <v>4.5999999999999996</v>
      </c>
      <c r="M28" s="137">
        <v>5</v>
      </c>
      <c r="N28" s="14">
        <f t="shared" si="7"/>
        <v>49.000000000000007</v>
      </c>
      <c r="O28" s="70">
        <f t="shared" si="8"/>
        <v>8.9090909090909101</v>
      </c>
      <c r="P28" s="64">
        <f t="shared" ref="P28:P33" si="9">RANK(O28,$O$27:$O$33,0)</f>
        <v>4</v>
      </c>
      <c r="Q28" s="63"/>
      <c r="R28" s="63"/>
    </row>
    <row r="29" spans="1:19" x14ac:dyDescent="0.25">
      <c r="A29" s="100"/>
      <c r="B29" s="68">
        <v>3</v>
      </c>
      <c r="C29" s="69" t="s">
        <v>102</v>
      </c>
      <c r="D29" s="137">
        <v>4.8</v>
      </c>
      <c r="E29" s="137">
        <v>5</v>
      </c>
      <c r="F29" s="137">
        <v>4.8</v>
      </c>
      <c r="G29" s="137">
        <v>5</v>
      </c>
      <c r="H29" s="137">
        <v>4.8</v>
      </c>
      <c r="I29" s="137">
        <v>5</v>
      </c>
      <c r="J29" s="137">
        <v>5</v>
      </c>
      <c r="K29" s="137">
        <v>5</v>
      </c>
      <c r="L29" s="137">
        <v>4</v>
      </c>
      <c r="M29" s="137">
        <v>5</v>
      </c>
      <c r="N29" s="14">
        <f t="shared" si="7"/>
        <v>48.400000000000006</v>
      </c>
      <c r="O29" s="70">
        <f t="shared" si="8"/>
        <v>8.8000000000000007</v>
      </c>
      <c r="P29" s="64">
        <f t="shared" si="9"/>
        <v>7</v>
      </c>
      <c r="Q29" s="63"/>
      <c r="R29" s="63"/>
    </row>
    <row r="30" spans="1:19" x14ac:dyDescent="0.25">
      <c r="A30" s="100"/>
      <c r="B30" s="68">
        <v>4</v>
      </c>
      <c r="C30" s="69" t="s">
        <v>105</v>
      </c>
      <c r="D30" s="137">
        <v>4.8</v>
      </c>
      <c r="E30" s="137">
        <v>5</v>
      </c>
      <c r="F30" s="137">
        <v>4.8</v>
      </c>
      <c r="G30" s="137">
        <v>5</v>
      </c>
      <c r="H30" s="137">
        <v>4.8</v>
      </c>
      <c r="I30" s="137">
        <v>5</v>
      </c>
      <c r="J30" s="137">
        <v>5</v>
      </c>
      <c r="K30" s="137">
        <v>5</v>
      </c>
      <c r="L30" s="137">
        <v>4.5999999999999996</v>
      </c>
      <c r="M30" s="137">
        <v>5</v>
      </c>
      <c r="N30" s="14">
        <f t="shared" si="7"/>
        <v>49.000000000000007</v>
      </c>
      <c r="O30" s="70">
        <f t="shared" si="8"/>
        <v>8.9090909090909101</v>
      </c>
      <c r="P30" s="64">
        <f t="shared" si="9"/>
        <v>4</v>
      </c>
      <c r="Q30" s="63"/>
      <c r="R30" s="63"/>
    </row>
    <row r="31" spans="1:19" x14ac:dyDescent="0.25">
      <c r="A31" s="100"/>
      <c r="B31" s="68">
        <v>5</v>
      </c>
      <c r="C31" s="69" t="s">
        <v>259</v>
      </c>
      <c r="D31" s="137">
        <v>5</v>
      </c>
      <c r="E31" s="137">
        <v>5</v>
      </c>
      <c r="F31" s="137">
        <v>5</v>
      </c>
      <c r="G31" s="137">
        <v>5</v>
      </c>
      <c r="H31" s="137">
        <v>5</v>
      </c>
      <c r="I31" s="137">
        <v>5</v>
      </c>
      <c r="J31" s="137">
        <v>5</v>
      </c>
      <c r="K31" s="137">
        <v>5</v>
      </c>
      <c r="L31" s="137">
        <v>4.8</v>
      </c>
      <c r="M31" s="137">
        <v>5</v>
      </c>
      <c r="N31" s="14">
        <f t="shared" si="7"/>
        <v>49.8</v>
      </c>
      <c r="O31" s="70">
        <f t="shared" si="8"/>
        <v>9.0545454545454547</v>
      </c>
      <c r="P31" s="64">
        <f t="shared" si="9"/>
        <v>1</v>
      </c>
      <c r="Q31" s="63"/>
      <c r="R31" s="63"/>
    </row>
    <row r="32" spans="1:19" x14ac:dyDescent="0.25">
      <c r="A32" s="100"/>
      <c r="B32" s="68"/>
      <c r="C32" s="69" t="s">
        <v>257</v>
      </c>
      <c r="D32" s="137">
        <v>5</v>
      </c>
      <c r="E32" s="137">
        <v>5</v>
      </c>
      <c r="F32" s="137">
        <v>5</v>
      </c>
      <c r="G32" s="137">
        <v>5</v>
      </c>
      <c r="H32" s="137">
        <v>5</v>
      </c>
      <c r="I32" s="137">
        <v>5</v>
      </c>
      <c r="J32" s="137">
        <v>5</v>
      </c>
      <c r="K32" s="137">
        <v>5</v>
      </c>
      <c r="L32" s="137">
        <v>4.8</v>
      </c>
      <c r="M32" s="137">
        <v>5</v>
      </c>
      <c r="N32" s="14">
        <f t="shared" si="7"/>
        <v>49.8</v>
      </c>
      <c r="O32" s="70">
        <f t="shared" si="8"/>
        <v>9.0545454545454547</v>
      </c>
      <c r="P32" s="64">
        <f t="shared" si="9"/>
        <v>1</v>
      </c>
      <c r="Q32" s="63"/>
      <c r="R32" s="63"/>
    </row>
    <row r="33" spans="1:18" x14ac:dyDescent="0.25">
      <c r="A33" s="100"/>
      <c r="B33" s="68">
        <v>6</v>
      </c>
      <c r="C33" s="14" t="s">
        <v>258</v>
      </c>
      <c r="D33" s="138">
        <v>4.8</v>
      </c>
      <c r="E33" s="138">
        <v>5</v>
      </c>
      <c r="F33" s="138">
        <v>4.8</v>
      </c>
      <c r="G33" s="138">
        <v>5</v>
      </c>
      <c r="H33" s="138">
        <v>4.8</v>
      </c>
      <c r="I33" s="138">
        <v>5</v>
      </c>
      <c r="J33" s="138">
        <v>5</v>
      </c>
      <c r="K33" s="138">
        <v>5</v>
      </c>
      <c r="L33" s="138">
        <v>4.2</v>
      </c>
      <c r="M33" s="138">
        <v>5</v>
      </c>
      <c r="N33" s="14">
        <f t="shared" si="7"/>
        <v>48.600000000000009</v>
      </c>
      <c r="O33" s="70">
        <f t="shared" si="8"/>
        <v>8.8363636363636378</v>
      </c>
      <c r="P33" s="64">
        <f t="shared" si="9"/>
        <v>6</v>
      </c>
      <c r="Q33" s="63"/>
      <c r="R33" s="63"/>
    </row>
    <row r="34" spans="1:18" x14ac:dyDescent="0.25">
      <c r="A34" s="97" t="s">
        <v>5</v>
      </c>
      <c r="B34" s="71">
        <v>1</v>
      </c>
      <c r="C34" s="65" t="s">
        <v>124</v>
      </c>
      <c r="D34" s="138">
        <v>5</v>
      </c>
      <c r="E34" s="138">
        <v>4.5</v>
      </c>
      <c r="F34" s="138">
        <v>5</v>
      </c>
      <c r="G34" s="138">
        <v>5</v>
      </c>
      <c r="H34" s="138" t="s">
        <v>325</v>
      </c>
      <c r="I34" s="138" t="s">
        <v>325</v>
      </c>
      <c r="J34" s="138">
        <v>5</v>
      </c>
      <c r="K34" s="138">
        <v>5</v>
      </c>
      <c r="L34" s="138" t="s">
        <v>325</v>
      </c>
      <c r="M34" s="138" t="s">
        <v>325</v>
      </c>
      <c r="N34" s="63">
        <f>SUM(D34:M34)</f>
        <v>29.5</v>
      </c>
      <c r="O34" s="63">
        <f>AVERAGE(D34:M34)</f>
        <v>4.916666666666667</v>
      </c>
      <c r="P34" s="64">
        <f>RANK(O34,$O$34:$O$44,0)</f>
        <v>7</v>
      </c>
      <c r="Q34" s="63"/>
      <c r="R34" s="63"/>
    </row>
    <row r="35" spans="1:18" x14ac:dyDescent="0.25">
      <c r="A35" s="97"/>
      <c r="B35" s="71">
        <v>2</v>
      </c>
      <c r="C35" s="65" t="s">
        <v>125</v>
      </c>
      <c r="D35" s="138">
        <v>5</v>
      </c>
      <c r="E35" s="138">
        <v>5</v>
      </c>
      <c r="F35" s="138">
        <v>5</v>
      </c>
      <c r="G35" s="138">
        <v>5</v>
      </c>
      <c r="H35" s="138">
        <v>4.5</v>
      </c>
      <c r="I35" s="138">
        <v>5</v>
      </c>
      <c r="J35" s="138">
        <v>5</v>
      </c>
      <c r="K35" s="138">
        <v>5</v>
      </c>
      <c r="L35" s="138" t="s">
        <v>325</v>
      </c>
      <c r="M35" s="138" t="s">
        <v>325</v>
      </c>
      <c r="N35" s="63">
        <f t="shared" ref="N35:N44" si="10">SUM(D35:M35)</f>
        <v>39.5</v>
      </c>
      <c r="O35" s="63">
        <f t="shared" ref="O35:O44" si="11">AVERAGE(D35:M35)</f>
        <v>4.9375</v>
      </c>
      <c r="P35" s="64">
        <f t="shared" ref="P35:P44" si="12">RANK(O35,$O$34:$O$44,0)</f>
        <v>6</v>
      </c>
      <c r="Q35" s="63"/>
      <c r="R35" s="63"/>
    </row>
    <row r="36" spans="1:18" x14ac:dyDescent="0.25">
      <c r="A36" s="97"/>
      <c r="B36" s="71">
        <v>3</v>
      </c>
      <c r="C36" s="65" t="s">
        <v>128</v>
      </c>
      <c r="D36" s="138">
        <v>5</v>
      </c>
      <c r="E36" s="138">
        <v>5</v>
      </c>
      <c r="F36" s="138">
        <v>5</v>
      </c>
      <c r="G36" s="138">
        <v>5</v>
      </c>
      <c r="H36" s="138">
        <v>5</v>
      </c>
      <c r="I36" s="138">
        <v>5</v>
      </c>
      <c r="J36" s="138">
        <v>5</v>
      </c>
      <c r="K36" s="138">
        <v>5</v>
      </c>
      <c r="L36" s="138">
        <v>5</v>
      </c>
      <c r="M36" s="138">
        <v>5</v>
      </c>
      <c r="N36" s="63">
        <f t="shared" si="10"/>
        <v>50</v>
      </c>
      <c r="O36" s="63">
        <f t="shared" si="11"/>
        <v>5</v>
      </c>
      <c r="P36" s="64">
        <f t="shared" si="12"/>
        <v>1</v>
      </c>
      <c r="Q36" s="63"/>
      <c r="R36" s="63"/>
    </row>
    <row r="37" spans="1:18" x14ac:dyDescent="0.25">
      <c r="A37" s="97"/>
      <c r="B37" s="71">
        <v>4</v>
      </c>
      <c r="C37" s="65" t="s">
        <v>130</v>
      </c>
      <c r="D37" s="138">
        <v>5</v>
      </c>
      <c r="E37" s="138">
        <v>5</v>
      </c>
      <c r="F37" s="138">
        <v>5</v>
      </c>
      <c r="G37" s="138">
        <v>4.5</v>
      </c>
      <c r="H37" s="138">
        <v>5</v>
      </c>
      <c r="I37" s="138">
        <v>4.5</v>
      </c>
      <c r="J37" s="138">
        <v>5</v>
      </c>
      <c r="K37" s="138">
        <v>4</v>
      </c>
      <c r="L37" s="138">
        <v>4.5</v>
      </c>
      <c r="M37" s="138">
        <v>5</v>
      </c>
      <c r="N37" s="63">
        <f t="shared" si="10"/>
        <v>47.5</v>
      </c>
      <c r="O37" s="63">
        <f t="shared" si="11"/>
        <v>4.75</v>
      </c>
      <c r="P37" s="64">
        <f t="shared" si="12"/>
        <v>10</v>
      </c>
      <c r="Q37" s="63"/>
      <c r="R37" s="63"/>
    </row>
    <row r="38" spans="1:18" x14ac:dyDescent="0.25">
      <c r="A38" s="97"/>
      <c r="B38" s="71">
        <v>5</v>
      </c>
      <c r="C38" s="65" t="s">
        <v>283</v>
      </c>
      <c r="D38" s="138" t="s">
        <v>325</v>
      </c>
      <c r="E38" s="138" t="s">
        <v>325</v>
      </c>
      <c r="F38" s="138">
        <v>5</v>
      </c>
      <c r="G38" s="138">
        <v>5</v>
      </c>
      <c r="H38" s="138">
        <v>5</v>
      </c>
      <c r="I38" s="138">
        <v>5</v>
      </c>
      <c r="J38" s="138">
        <v>5</v>
      </c>
      <c r="K38" s="138">
        <v>5</v>
      </c>
      <c r="L38" s="138">
        <v>5</v>
      </c>
      <c r="M38" s="138">
        <v>5</v>
      </c>
      <c r="N38" s="63">
        <f t="shared" si="10"/>
        <v>40</v>
      </c>
      <c r="O38" s="63">
        <f t="shared" si="11"/>
        <v>5</v>
      </c>
      <c r="P38" s="64">
        <f t="shared" si="12"/>
        <v>1</v>
      </c>
      <c r="Q38" s="63"/>
      <c r="R38" s="63"/>
    </row>
    <row r="39" spans="1:18" x14ac:dyDescent="0.25">
      <c r="A39" s="97"/>
      <c r="B39" s="71">
        <v>6</v>
      </c>
      <c r="C39" s="63" t="s">
        <v>132</v>
      </c>
      <c r="D39" s="138">
        <v>5</v>
      </c>
      <c r="E39" s="138">
        <v>5</v>
      </c>
      <c r="F39" s="138">
        <v>5</v>
      </c>
      <c r="G39" s="138">
        <v>3</v>
      </c>
      <c r="H39" s="138">
        <v>5</v>
      </c>
      <c r="I39" s="138">
        <v>5</v>
      </c>
      <c r="J39" s="138">
        <v>5</v>
      </c>
      <c r="K39" s="138">
        <v>5</v>
      </c>
      <c r="L39" s="138">
        <v>5</v>
      </c>
      <c r="M39" s="138">
        <v>5</v>
      </c>
      <c r="N39" s="63">
        <f t="shared" si="10"/>
        <v>48</v>
      </c>
      <c r="O39" s="63">
        <f t="shared" si="11"/>
        <v>4.8</v>
      </c>
      <c r="P39" s="64">
        <f t="shared" si="12"/>
        <v>9</v>
      </c>
      <c r="Q39" s="63"/>
      <c r="R39" s="63"/>
    </row>
    <row r="40" spans="1:18" x14ac:dyDescent="0.25">
      <c r="A40" s="97"/>
      <c r="B40" s="71">
        <v>7</v>
      </c>
      <c r="C40" s="65" t="s">
        <v>134</v>
      </c>
      <c r="D40" s="138">
        <v>5</v>
      </c>
      <c r="E40" s="138">
        <v>5</v>
      </c>
      <c r="F40" s="138">
        <v>5</v>
      </c>
      <c r="G40" s="138">
        <v>5</v>
      </c>
      <c r="H40" s="138">
        <v>5</v>
      </c>
      <c r="I40" s="138">
        <v>5</v>
      </c>
      <c r="J40" s="138">
        <v>5</v>
      </c>
      <c r="K40" s="138">
        <v>5</v>
      </c>
      <c r="L40" s="138">
        <v>5</v>
      </c>
      <c r="M40" s="138">
        <v>5</v>
      </c>
      <c r="N40" s="63">
        <f t="shared" si="10"/>
        <v>50</v>
      </c>
      <c r="O40" s="63">
        <f t="shared" si="11"/>
        <v>5</v>
      </c>
      <c r="P40" s="64">
        <f t="shared" si="12"/>
        <v>1</v>
      </c>
      <c r="Q40" s="63"/>
      <c r="R40" s="63"/>
    </row>
    <row r="41" spans="1:18" x14ac:dyDescent="0.25">
      <c r="A41" s="97"/>
      <c r="B41" s="71">
        <v>8</v>
      </c>
      <c r="C41" s="65" t="s">
        <v>135</v>
      </c>
      <c r="D41" s="138">
        <v>5</v>
      </c>
      <c r="E41" s="138">
        <v>5</v>
      </c>
      <c r="F41" s="138" t="s">
        <v>325</v>
      </c>
      <c r="G41" s="138" t="s">
        <v>325</v>
      </c>
      <c r="H41" s="138">
        <v>5</v>
      </c>
      <c r="I41" s="138">
        <v>5</v>
      </c>
      <c r="J41" s="138">
        <v>5</v>
      </c>
      <c r="K41" s="138">
        <v>5</v>
      </c>
      <c r="L41" s="138">
        <v>5</v>
      </c>
      <c r="M41" s="138">
        <v>5</v>
      </c>
      <c r="N41" s="63">
        <f t="shared" si="10"/>
        <v>40</v>
      </c>
      <c r="O41" s="63">
        <f t="shared" si="11"/>
        <v>5</v>
      </c>
      <c r="P41" s="64">
        <f t="shared" si="12"/>
        <v>1</v>
      </c>
      <c r="Q41" s="63"/>
      <c r="R41" s="63"/>
    </row>
    <row r="42" spans="1:18" x14ac:dyDescent="0.25">
      <c r="A42" s="97"/>
      <c r="B42" s="71">
        <v>9</v>
      </c>
      <c r="C42" s="65" t="s">
        <v>136</v>
      </c>
      <c r="D42" s="138">
        <v>5</v>
      </c>
      <c r="E42" s="138">
        <v>5</v>
      </c>
      <c r="F42" s="138">
        <v>5</v>
      </c>
      <c r="G42" s="138">
        <v>5</v>
      </c>
      <c r="H42" s="138">
        <v>5</v>
      </c>
      <c r="I42" s="138">
        <v>5</v>
      </c>
      <c r="J42" s="138">
        <v>5</v>
      </c>
      <c r="K42" s="138">
        <v>4</v>
      </c>
      <c r="L42" s="138">
        <v>5</v>
      </c>
      <c r="M42" s="138">
        <v>5</v>
      </c>
      <c r="N42" s="63">
        <f t="shared" si="10"/>
        <v>49</v>
      </c>
      <c r="O42" s="63">
        <f t="shared" si="11"/>
        <v>4.9000000000000004</v>
      </c>
      <c r="P42" s="64">
        <f t="shared" si="12"/>
        <v>8</v>
      </c>
      <c r="Q42" s="63"/>
      <c r="R42" s="63"/>
    </row>
    <row r="43" spans="1:18" x14ac:dyDescent="0.25">
      <c r="A43" s="97"/>
      <c r="B43" s="71">
        <v>10</v>
      </c>
      <c r="C43" s="65" t="s">
        <v>139</v>
      </c>
      <c r="D43" s="138">
        <v>5</v>
      </c>
      <c r="E43" s="138">
        <v>5</v>
      </c>
      <c r="F43" s="138">
        <v>5</v>
      </c>
      <c r="G43" s="138">
        <v>3.5</v>
      </c>
      <c r="H43" s="138">
        <v>5</v>
      </c>
      <c r="I43" s="138">
        <v>5</v>
      </c>
      <c r="J43" s="138">
        <v>5</v>
      </c>
      <c r="K43" s="138">
        <v>2.5</v>
      </c>
      <c r="L43" s="138">
        <v>5</v>
      </c>
      <c r="M43" s="138">
        <v>3</v>
      </c>
      <c r="N43" s="63">
        <f t="shared" si="10"/>
        <v>44</v>
      </c>
      <c r="O43" s="63">
        <f t="shared" si="11"/>
        <v>4.4000000000000004</v>
      </c>
      <c r="P43" s="64">
        <f t="shared" si="12"/>
        <v>11</v>
      </c>
      <c r="Q43" s="63"/>
      <c r="R43" s="63"/>
    </row>
    <row r="44" spans="1:18" x14ac:dyDescent="0.25">
      <c r="A44" s="97"/>
      <c r="B44" s="71">
        <v>11</v>
      </c>
      <c r="C44" s="65" t="s">
        <v>141</v>
      </c>
      <c r="D44" s="138">
        <v>5</v>
      </c>
      <c r="E44" s="138">
        <v>5</v>
      </c>
      <c r="F44" s="138">
        <v>5</v>
      </c>
      <c r="G44" s="138">
        <v>5</v>
      </c>
      <c r="H44" s="138">
        <v>5</v>
      </c>
      <c r="I44" s="138">
        <v>5</v>
      </c>
      <c r="J44" s="138">
        <v>5</v>
      </c>
      <c r="K44" s="138">
        <v>4.5</v>
      </c>
      <c r="L44" s="138">
        <v>5</v>
      </c>
      <c r="M44" s="138">
        <v>5</v>
      </c>
      <c r="N44" s="63">
        <f t="shared" si="10"/>
        <v>49.5</v>
      </c>
      <c r="O44" s="63">
        <f t="shared" si="11"/>
        <v>4.95</v>
      </c>
      <c r="P44" s="64">
        <f t="shared" si="12"/>
        <v>5</v>
      </c>
      <c r="Q44" s="63"/>
      <c r="R44" s="63"/>
    </row>
    <row r="45" spans="1:18" x14ac:dyDescent="0.25">
      <c r="A45" s="97" t="s">
        <v>6</v>
      </c>
      <c r="B45" s="71">
        <v>1</v>
      </c>
      <c r="C45" s="67" t="s">
        <v>145</v>
      </c>
      <c r="D45" s="138">
        <v>5</v>
      </c>
      <c r="E45" s="138">
        <v>5</v>
      </c>
      <c r="F45" s="138">
        <v>5</v>
      </c>
      <c r="G45" s="138">
        <v>5</v>
      </c>
      <c r="H45" s="138">
        <v>5</v>
      </c>
      <c r="I45" s="138">
        <v>5</v>
      </c>
      <c r="J45" s="138">
        <v>5</v>
      </c>
      <c r="K45" s="138">
        <v>5</v>
      </c>
      <c r="L45" s="138">
        <v>5</v>
      </c>
      <c r="M45" s="138">
        <v>5</v>
      </c>
      <c r="N45" s="63">
        <v>50</v>
      </c>
      <c r="O45" s="63">
        <v>10</v>
      </c>
      <c r="P45" s="64">
        <f>RANK(O45,$O$45:$O$50)</f>
        <v>1</v>
      </c>
      <c r="Q45" s="63"/>
      <c r="R45" s="63"/>
    </row>
    <row r="46" spans="1:18" x14ac:dyDescent="0.25">
      <c r="A46" s="97"/>
      <c r="B46" s="71">
        <v>2</v>
      </c>
      <c r="C46" s="67" t="s">
        <v>298</v>
      </c>
      <c r="D46" s="138">
        <v>5</v>
      </c>
      <c r="E46" s="138">
        <v>5</v>
      </c>
      <c r="F46" s="138">
        <v>3</v>
      </c>
      <c r="G46" s="138">
        <v>5</v>
      </c>
      <c r="H46" s="138">
        <v>5</v>
      </c>
      <c r="I46" s="138">
        <v>5</v>
      </c>
      <c r="J46" s="138">
        <v>5</v>
      </c>
      <c r="K46" s="138">
        <v>5</v>
      </c>
      <c r="L46" s="138">
        <v>5</v>
      </c>
      <c r="M46" s="138">
        <v>5</v>
      </c>
      <c r="N46" s="63">
        <v>50</v>
      </c>
      <c r="O46" s="63">
        <v>10</v>
      </c>
      <c r="P46" s="64">
        <f t="shared" ref="P46:P50" si="13">RANK(O46,$O$45:$O$50)</f>
        <v>1</v>
      </c>
      <c r="Q46" s="63"/>
      <c r="R46" s="63"/>
    </row>
    <row r="47" spans="1:18" x14ac:dyDescent="0.25">
      <c r="A47" s="97"/>
      <c r="B47" s="71">
        <v>3</v>
      </c>
      <c r="C47" s="67" t="s">
        <v>299</v>
      </c>
      <c r="D47" s="138">
        <v>5</v>
      </c>
      <c r="E47" s="138">
        <v>5</v>
      </c>
      <c r="F47" s="138">
        <v>5</v>
      </c>
      <c r="G47" s="138">
        <v>5</v>
      </c>
      <c r="H47" s="138">
        <v>5</v>
      </c>
      <c r="I47" s="138">
        <v>5</v>
      </c>
      <c r="J47" s="138">
        <v>5</v>
      </c>
      <c r="K47" s="138">
        <v>5</v>
      </c>
      <c r="L47" s="138">
        <v>0</v>
      </c>
      <c r="M47" s="138">
        <v>0</v>
      </c>
      <c r="N47" s="63">
        <v>50</v>
      </c>
      <c r="O47" s="63">
        <v>10</v>
      </c>
      <c r="P47" s="64">
        <f t="shared" si="13"/>
        <v>1</v>
      </c>
      <c r="Q47" s="63"/>
      <c r="R47" s="63"/>
    </row>
    <row r="48" spans="1:18" x14ac:dyDescent="0.25">
      <c r="A48" s="97"/>
      <c r="B48" s="71">
        <v>4</v>
      </c>
      <c r="C48" s="67" t="s">
        <v>300</v>
      </c>
      <c r="D48" s="138">
        <v>5</v>
      </c>
      <c r="E48" s="138">
        <v>5</v>
      </c>
      <c r="F48" s="138">
        <v>5</v>
      </c>
      <c r="G48" s="138">
        <v>5</v>
      </c>
      <c r="H48" s="138">
        <v>5</v>
      </c>
      <c r="I48" s="138">
        <v>5</v>
      </c>
      <c r="J48" s="138">
        <v>5</v>
      </c>
      <c r="K48" s="138">
        <v>5</v>
      </c>
      <c r="L48" s="138">
        <v>5</v>
      </c>
      <c r="M48" s="138">
        <v>5</v>
      </c>
      <c r="N48" s="63">
        <v>50</v>
      </c>
      <c r="O48" s="63">
        <v>10</v>
      </c>
      <c r="P48" s="64">
        <f t="shared" si="13"/>
        <v>1</v>
      </c>
      <c r="Q48" s="63"/>
      <c r="R48" s="63"/>
    </row>
    <row r="49" spans="1:18" x14ac:dyDescent="0.25">
      <c r="A49" s="97"/>
      <c r="B49" s="71">
        <v>5</v>
      </c>
      <c r="C49" s="67" t="s">
        <v>301</v>
      </c>
      <c r="D49" s="138">
        <v>5</v>
      </c>
      <c r="E49" s="138">
        <v>5</v>
      </c>
      <c r="F49" s="138">
        <v>5</v>
      </c>
      <c r="G49" s="138">
        <v>5</v>
      </c>
      <c r="H49" s="138">
        <v>5</v>
      </c>
      <c r="I49" s="138">
        <v>5</v>
      </c>
      <c r="J49" s="138">
        <v>5</v>
      </c>
      <c r="K49" s="138">
        <v>5</v>
      </c>
      <c r="L49" s="138">
        <v>5</v>
      </c>
      <c r="M49" s="138">
        <v>5</v>
      </c>
      <c r="N49" s="63">
        <v>50</v>
      </c>
      <c r="O49" s="63">
        <v>10</v>
      </c>
      <c r="P49" s="64">
        <f t="shared" si="13"/>
        <v>1</v>
      </c>
      <c r="Q49" s="63"/>
      <c r="R49" s="63"/>
    </row>
    <row r="50" spans="1:18" x14ac:dyDescent="0.25">
      <c r="A50" s="97"/>
      <c r="B50" s="71">
        <v>6</v>
      </c>
      <c r="C50" s="67" t="s">
        <v>302</v>
      </c>
      <c r="D50" s="138">
        <v>5</v>
      </c>
      <c r="E50" s="138">
        <v>5</v>
      </c>
      <c r="F50" s="138">
        <v>5</v>
      </c>
      <c r="G50" s="138">
        <v>5</v>
      </c>
      <c r="H50" s="138">
        <v>5</v>
      </c>
      <c r="I50" s="138">
        <v>5</v>
      </c>
      <c r="J50" s="138">
        <v>5</v>
      </c>
      <c r="K50" s="138">
        <v>5</v>
      </c>
      <c r="L50" s="138">
        <v>5</v>
      </c>
      <c r="M50" s="138">
        <v>5</v>
      </c>
      <c r="N50" s="63">
        <v>50</v>
      </c>
      <c r="O50" s="63">
        <v>10</v>
      </c>
      <c r="P50" s="64">
        <f t="shared" si="13"/>
        <v>1</v>
      </c>
      <c r="Q50" s="63"/>
      <c r="R50" s="63"/>
    </row>
    <row r="51" spans="1:18" x14ac:dyDescent="0.25">
      <c r="A51" s="63" t="s">
        <v>7</v>
      </c>
      <c r="B51" s="64">
        <v>1</v>
      </c>
      <c r="C51" s="63" t="s">
        <v>149</v>
      </c>
      <c r="D51" s="139">
        <v>5</v>
      </c>
      <c r="E51" s="139">
        <v>5</v>
      </c>
      <c r="F51" s="139">
        <v>5</v>
      </c>
      <c r="G51" s="139">
        <v>5</v>
      </c>
      <c r="H51" s="139">
        <v>5</v>
      </c>
      <c r="I51" s="139">
        <v>5</v>
      </c>
      <c r="J51" s="139">
        <v>5</v>
      </c>
      <c r="K51" s="139">
        <v>5</v>
      </c>
      <c r="L51" s="139">
        <v>5</v>
      </c>
      <c r="M51" s="139">
        <v>5</v>
      </c>
      <c r="N51" s="63">
        <v>50</v>
      </c>
      <c r="O51" s="63">
        <v>5</v>
      </c>
      <c r="P51" s="64">
        <v>1</v>
      </c>
      <c r="Q51" s="63"/>
      <c r="R51" s="63"/>
    </row>
    <row r="52" spans="1:18" x14ac:dyDescent="0.25">
      <c r="A52" s="23"/>
      <c r="B52" s="52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5"/>
      <c r="O52" s="25"/>
      <c r="P52" s="52"/>
      <c r="Q52" s="23"/>
      <c r="R52" s="23"/>
    </row>
  </sheetData>
  <mergeCells count="7">
    <mergeCell ref="A34:A44"/>
    <mergeCell ref="A45:A50"/>
    <mergeCell ref="A1:R1"/>
    <mergeCell ref="A3:A11"/>
    <mergeCell ref="A12:A18"/>
    <mergeCell ref="A19:A26"/>
    <mergeCell ref="A27:A33"/>
  </mergeCells>
  <phoneticPr fontId="19" type="noConversion"/>
  <pageMargins left="0.7" right="0.7" top="0.75" bottom="0.75" header="0.3" footer="0.3"/>
  <ignoredErrors>
    <ignoredError sqref="N3:N11" formulaRange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62"/>
  <sheetViews>
    <sheetView zoomScale="70" zoomScaleNormal="70" workbookViewId="0">
      <selection activeCell="A169" sqref="A169:A213"/>
    </sheetView>
  </sheetViews>
  <sheetFormatPr defaultColWidth="8.25" defaultRowHeight="18.75" x14ac:dyDescent="0.2"/>
  <cols>
    <col min="1" max="1" width="19.5" style="10" customWidth="1"/>
    <col min="2" max="3" width="21.375" style="10" customWidth="1"/>
    <col min="4" max="4" width="13.75" style="10" bestFit="1" customWidth="1"/>
    <col min="5" max="5" width="15.25" style="10" customWidth="1"/>
    <col min="6" max="6" width="8.5" style="10" customWidth="1"/>
    <col min="7" max="16384" width="8.25" style="10"/>
  </cols>
  <sheetData>
    <row r="1" spans="1:6" ht="22.5" x14ac:dyDescent="0.2">
      <c r="A1" s="77" t="s">
        <v>326</v>
      </c>
      <c r="B1" s="77"/>
      <c r="C1" s="77"/>
      <c r="D1" s="77"/>
      <c r="E1" s="77"/>
      <c r="F1" s="77"/>
    </row>
    <row r="2" spans="1:6" s="16" customFormat="1" ht="20.25" x14ac:dyDescent="0.2">
      <c r="A2" s="17" t="s">
        <v>21</v>
      </c>
      <c r="B2" s="17" t="s">
        <v>35</v>
      </c>
      <c r="C2" s="17" t="s">
        <v>24</v>
      </c>
      <c r="D2" s="18" t="s">
        <v>327</v>
      </c>
      <c r="E2" s="17" t="s">
        <v>37</v>
      </c>
      <c r="F2" s="17" t="s">
        <v>28</v>
      </c>
    </row>
    <row r="3" spans="1:6" x14ac:dyDescent="0.2">
      <c r="A3" s="115" t="s">
        <v>1</v>
      </c>
      <c r="B3" s="115" t="s">
        <v>38</v>
      </c>
      <c r="C3" s="115" t="s">
        <v>641</v>
      </c>
      <c r="D3" s="117">
        <v>5.27</v>
      </c>
      <c r="E3" s="115">
        <v>4</v>
      </c>
      <c r="F3" s="117"/>
    </row>
    <row r="4" spans="1:6" x14ac:dyDescent="0.2">
      <c r="A4" s="115"/>
      <c r="B4" s="115"/>
      <c r="C4" s="115"/>
      <c r="D4" s="117">
        <v>5.28</v>
      </c>
      <c r="E4" s="115"/>
      <c r="F4" s="117"/>
    </row>
    <row r="5" spans="1:6" x14ac:dyDescent="0.2">
      <c r="A5" s="115"/>
      <c r="B5" s="115"/>
      <c r="C5" s="115" t="s">
        <v>642</v>
      </c>
      <c r="D5" s="117">
        <v>5.27</v>
      </c>
      <c r="E5" s="115">
        <v>6</v>
      </c>
      <c r="F5" s="117"/>
    </row>
    <row r="6" spans="1:6" x14ac:dyDescent="0.2">
      <c r="A6" s="115"/>
      <c r="B6" s="115"/>
      <c r="C6" s="115"/>
      <c r="D6" s="117">
        <v>5.28</v>
      </c>
      <c r="E6" s="115"/>
      <c r="F6" s="117"/>
    </row>
    <row r="7" spans="1:6" x14ac:dyDescent="0.2">
      <c r="A7" s="115"/>
      <c r="B7" s="115"/>
      <c r="C7" s="115"/>
      <c r="D7" s="117">
        <v>5.29</v>
      </c>
      <c r="E7" s="115"/>
      <c r="F7" s="117"/>
    </row>
    <row r="8" spans="1:6" x14ac:dyDescent="0.2">
      <c r="A8" s="115"/>
      <c r="B8" s="115"/>
      <c r="C8" s="115" t="s">
        <v>643</v>
      </c>
      <c r="D8" s="117">
        <v>5.27</v>
      </c>
      <c r="E8" s="115">
        <v>6</v>
      </c>
      <c r="F8" s="117"/>
    </row>
    <row r="9" spans="1:6" x14ac:dyDescent="0.2">
      <c r="A9" s="115"/>
      <c r="B9" s="115"/>
      <c r="C9" s="115"/>
      <c r="D9" s="117">
        <v>5.28</v>
      </c>
      <c r="E9" s="115"/>
      <c r="F9" s="117"/>
    </row>
    <row r="10" spans="1:6" x14ac:dyDescent="0.2">
      <c r="A10" s="115"/>
      <c r="B10" s="115"/>
      <c r="C10" s="115"/>
      <c r="D10" s="117">
        <v>5.26</v>
      </c>
      <c r="E10" s="115"/>
      <c r="F10" s="117"/>
    </row>
    <row r="11" spans="1:6" x14ac:dyDescent="0.2">
      <c r="A11" s="115"/>
      <c r="B11" s="115"/>
      <c r="C11" s="115" t="s">
        <v>329</v>
      </c>
      <c r="D11" s="117">
        <v>5.27</v>
      </c>
      <c r="E11" s="115">
        <v>6</v>
      </c>
      <c r="F11" s="117"/>
    </row>
    <row r="12" spans="1:6" x14ac:dyDescent="0.2">
      <c r="A12" s="115"/>
      <c r="B12" s="115"/>
      <c r="C12" s="115"/>
      <c r="D12" s="117">
        <v>5.28</v>
      </c>
      <c r="E12" s="115"/>
      <c r="F12" s="117"/>
    </row>
    <row r="13" spans="1:6" x14ac:dyDescent="0.2">
      <c r="A13" s="115"/>
      <c r="B13" s="115"/>
      <c r="C13" s="115"/>
      <c r="D13" s="117">
        <v>5.26</v>
      </c>
      <c r="E13" s="115"/>
      <c r="F13" s="117"/>
    </row>
    <row r="14" spans="1:6" x14ac:dyDescent="0.2">
      <c r="A14" s="115"/>
      <c r="B14" s="115"/>
      <c r="C14" s="115" t="s">
        <v>644</v>
      </c>
      <c r="D14" s="117">
        <v>5.27</v>
      </c>
      <c r="E14" s="115">
        <v>4</v>
      </c>
      <c r="F14" s="117"/>
    </row>
    <row r="15" spans="1:6" x14ac:dyDescent="0.2">
      <c r="A15" s="115"/>
      <c r="B15" s="115"/>
      <c r="C15" s="115"/>
      <c r="D15" s="117">
        <v>5.29</v>
      </c>
      <c r="E15" s="115"/>
      <c r="F15" s="117"/>
    </row>
    <row r="16" spans="1:6" x14ac:dyDescent="0.2">
      <c r="A16" s="115"/>
      <c r="B16" s="115"/>
      <c r="C16" s="117" t="s">
        <v>328</v>
      </c>
      <c r="D16" s="117">
        <v>5.27</v>
      </c>
      <c r="E16" s="117">
        <v>2</v>
      </c>
      <c r="F16" s="117"/>
    </row>
    <row r="17" spans="1:6" x14ac:dyDescent="0.2">
      <c r="A17" s="115"/>
      <c r="B17" s="115"/>
      <c r="C17" s="115" t="s">
        <v>645</v>
      </c>
      <c r="D17" s="117">
        <v>5.27</v>
      </c>
      <c r="E17" s="115">
        <v>4</v>
      </c>
      <c r="F17" s="117"/>
    </row>
    <row r="18" spans="1:6" x14ac:dyDescent="0.2">
      <c r="A18" s="115"/>
      <c r="B18" s="115"/>
      <c r="C18" s="115"/>
      <c r="D18" s="117">
        <v>5.29</v>
      </c>
      <c r="E18" s="115"/>
      <c r="F18" s="117"/>
    </row>
    <row r="19" spans="1:6" x14ac:dyDescent="0.2">
      <c r="A19" s="115"/>
      <c r="B19" s="115"/>
      <c r="C19" s="115" t="s">
        <v>39</v>
      </c>
      <c r="D19" s="117">
        <v>5.27</v>
      </c>
      <c r="E19" s="115">
        <v>6</v>
      </c>
      <c r="F19" s="117"/>
    </row>
    <row r="20" spans="1:6" x14ac:dyDescent="0.2">
      <c r="A20" s="115"/>
      <c r="B20" s="115"/>
      <c r="C20" s="115"/>
      <c r="D20" s="117">
        <v>5.28</v>
      </c>
      <c r="E20" s="115"/>
      <c r="F20" s="117"/>
    </row>
    <row r="21" spans="1:6" x14ac:dyDescent="0.2">
      <c r="A21" s="115"/>
      <c r="B21" s="115"/>
      <c r="C21" s="115"/>
      <c r="D21" s="117">
        <v>5.29</v>
      </c>
      <c r="E21" s="115"/>
      <c r="F21" s="117"/>
    </row>
    <row r="22" spans="1:6" x14ac:dyDescent="0.2">
      <c r="A22" s="115"/>
      <c r="B22" s="115"/>
      <c r="C22" s="117" t="s">
        <v>646</v>
      </c>
      <c r="D22" s="117">
        <v>5.28</v>
      </c>
      <c r="E22" s="117">
        <v>2</v>
      </c>
      <c r="F22" s="117"/>
    </row>
    <row r="23" spans="1:6" x14ac:dyDescent="0.2">
      <c r="A23" s="115"/>
      <c r="B23" s="115"/>
      <c r="C23" s="115" t="s">
        <v>647</v>
      </c>
      <c r="D23" s="117">
        <v>5.28</v>
      </c>
      <c r="E23" s="115">
        <v>4</v>
      </c>
      <c r="F23" s="117"/>
    </row>
    <row r="24" spans="1:6" x14ac:dyDescent="0.2">
      <c r="A24" s="115"/>
      <c r="B24" s="115"/>
      <c r="C24" s="115"/>
      <c r="D24" s="117">
        <v>5.29</v>
      </c>
      <c r="E24" s="115"/>
      <c r="F24" s="117"/>
    </row>
    <row r="25" spans="1:6" x14ac:dyDescent="0.2">
      <c r="A25" s="115"/>
      <c r="B25" s="115"/>
      <c r="C25" s="115" t="s">
        <v>648</v>
      </c>
      <c r="D25" s="117">
        <v>5.28</v>
      </c>
      <c r="E25" s="115">
        <v>4</v>
      </c>
      <c r="F25" s="117"/>
    </row>
    <row r="26" spans="1:6" x14ac:dyDescent="0.2">
      <c r="A26" s="115"/>
      <c r="B26" s="115"/>
      <c r="C26" s="115"/>
      <c r="D26" s="117">
        <v>5.29</v>
      </c>
      <c r="E26" s="115"/>
      <c r="F26" s="117"/>
    </row>
    <row r="27" spans="1:6" x14ac:dyDescent="0.2">
      <c r="A27" s="115"/>
      <c r="B27" s="115"/>
      <c r="C27" s="117" t="s">
        <v>649</v>
      </c>
      <c r="D27" s="117">
        <v>5.26</v>
      </c>
      <c r="E27" s="117">
        <v>2</v>
      </c>
      <c r="F27" s="117"/>
    </row>
    <row r="28" spans="1:6" x14ac:dyDescent="0.2">
      <c r="A28" s="115"/>
      <c r="B28" s="115"/>
      <c r="C28" s="117" t="s">
        <v>650</v>
      </c>
      <c r="D28" s="117">
        <v>5.29</v>
      </c>
      <c r="E28" s="117">
        <v>2</v>
      </c>
      <c r="F28" s="117"/>
    </row>
    <row r="29" spans="1:6" x14ac:dyDescent="0.2">
      <c r="A29" s="115"/>
      <c r="B29" s="115" t="s">
        <v>51</v>
      </c>
      <c r="C29" s="117" t="s">
        <v>52</v>
      </c>
      <c r="D29" s="117">
        <v>5.26</v>
      </c>
      <c r="E29" s="117">
        <v>2</v>
      </c>
      <c r="F29" s="117"/>
    </row>
    <row r="30" spans="1:6" x14ac:dyDescent="0.2">
      <c r="A30" s="115"/>
      <c r="B30" s="115"/>
      <c r="C30" s="117" t="s">
        <v>651</v>
      </c>
      <c r="D30" s="117">
        <v>5.29</v>
      </c>
      <c r="E30" s="117">
        <v>2</v>
      </c>
      <c r="F30" s="117"/>
    </row>
    <row r="31" spans="1:6" x14ac:dyDescent="0.2">
      <c r="A31" s="115"/>
      <c r="B31" s="115"/>
      <c r="C31" s="117" t="s">
        <v>652</v>
      </c>
      <c r="D31" s="117">
        <v>5.26</v>
      </c>
      <c r="E31" s="117">
        <v>2</v>
      </c>
      <c r="F31" s="117"/>
    </row>
    <row r="32" spans="1:6" x14ac:dyDescent="0.2">
      <c r="A32" s="115"/>
      <c r="B32" s="115" t="s">
        <v>29</v>
      </c>
      <c r="C32" s="115" t="s">
        <v>653</v>
      </c>
      <c r="D32" s="117">
        <v>5.27</v>
      </c>
      <c r="E32" s="115">
        <v>4</v>
      </c>
      <c r="F32" s="117"/>
    </row>
    <row r="33" spans="1:6" x14ac:dyDescent="0.2">
      <c r="A33" s="115"/>
      <c r="B33" s="115"/>
      <c r="C33" s="115"/>
      <c r="D33" s="117">
        <v>5.25</v>
      </c>
      <c r="E33" s="115"/>
      <c r="F33" s="117"/>
    </row>
    <row r="34" spans="1:6" x14ac:dyDescent="0.2">
      <c r="A34" s="115"/>
      <c r="B34" s="115"/>
      <c r="C34" s="115" t="s">
        <v>359</v>
      </c>
      <c r="D34" s="117">
        <v>5.25</v>
      </c>
      <c r="E34" s="115">
        <v>4</v>
      </c>
      <c r="F34" s="117"/>
    </row>
    <row r="35" spans="1:6" x14ac:dyDescent="0.2">
      <c r="A35" s="115"/>
      <c r="B35" s="115"/>
      <c r="C35" s="115"/>
      <c r="D35" s="117">
        <v>5.29</v>
      </c>
      <c r="E35" s="115"/>
      <c r="F35" s="117"/>
    </row>
    <row r="36" spans="1:6" x14ac:dyDescent="0.2">
      <c r="A36" s="115"/>
      <c r="B36" s="115" t="s">
        <v>180</v>
      </c>
      <c r="C36" s="117" t="s">
        <v>654</v>
      </c>
      <c r="D36" s="117">
        <v>5.25</v>
      </c>
      <c r="E36" s="118">
        <v>2</v>
      </c>
      <c r="F36" s="117"/>
    </row>
    <row r="37" spans="1:6" x14ac:dyDescent="0.2">
      <c r="A37" s="115"/>
      <c r="B37" s="115"/>
      <c r="C37" s="117" t="s">
        <v>655</v>
      </c>
      <c r="D37" s="117">
        <v>5.25</v>
      </c>
      <c r="E37" s="117">
        <v>2</v>
      </c>
      <c r="F37" s="117"/>
    </row>
    <row r="38" spans="1:6" x14ac:dyDescent="0.2">
      <c r="A38" s="115"/>
      <c r="B38" s="115"/>
      <c r="C38" s="117" t="s">
        <v>656</v>
      </c>
      <c r="D38" s="117">
        <v>5.25</v>
      </c>
      <c r="E38" s="117">
        <v>2</v>
      </c>
      <c r="F38" s="117"/>
    </row>
    <row r="39" spans="1:6" x14ac:dyDescent="0.2">
      <c r="A39" s="115"/>
      <c r="B39" s="115"/>
      <c r="C39" s="117" t="s">
        <v>657</v>
      </c>
      <c r="D39" s="117">
        <v>5.25</v>
      </c>
      <c r="E39" s="117">
        <v>2</v>
      </c>
      <c r="F39" s="117"/>
    </row>
    <row r="40" spans="1:6" x14ac:dyDescent="0.2">
      <c r="A40" s="115"/>
      <c r="B40" s="115"/>
      <c r="C40" s="117" t="s">
        <v>658</v>
      </c>
      <c r="D40" s="117">
        <v>5.25</v>
      </c>
      <c r="E40" s="117">
        <v>2</v>
      </c>
      <c r="F40" s="117"/>
    </row>
    <row r="41" spans="1:6" x14ac:dyDescent="0.2">
      <c r="A41" s="115"/>
      <c r="B41" s="115"/>
      <c r="C41" s="115" t="s">
        <v>454</v>
      </c>
      <c r="D41" s="117">
        <v>5.26</v>
      </c>
      <c r="E41" s="115">
        <v>4</v>
      </c>
      <c r="F41" s="117"/>
    </row>
    <row r="42" spans="1:6" x14ac:dyDescent="0.2">
      <c r="A42" s="115"/>
      <c r="B42" s="115"/>
      <c r="C42" s="115"/>
      <c r="D42" s="117">
        <v>5.25</v>
      </c>
      <c r="E42" s="115"/>
      <c r="F42" s="117"/>
    </row>
    <row r="43" spans="1:6" x14ac:dyDescent="0.2">
      <c r="A43" s="115"/>
      <c r="B43" s="115"/>
      <c r="C43" s="117" t="s">
        <v>659</v>
      </c>
      <c r="D43" s="117">
        <v>5.25</v>
      </c>
      <c r="E43" s="117">
        <v>2</v>
      </c>
      <c r="F43" s="117"/>
    </row>
    <row r="44" spans="1:6" x14ac:dyDescent="0.2">
      <c r="A44" s="115"/>
      <c r="B44" s="115" t="s">
        <v>41</v>
      </c>
      <c r="C44" s="115" t="s">
        <v>660</v>
      </c>
      <c r="D44" s="117">
        <v>5.25</v>
      </c>
      <c r="E44" s="115">
        <v>6</v>
      </c>
      <c r="F44" s="117"/>
    </row>
    <row r="45" spans="1:6" x14ac:dyDescent="0.2">
      <c r="A45" s="115"/>
      <c r="B45" s="115"/>
      <c r="C45" s="115"/>
      <c r="D45" s="117">
        <v>5.28</v>
      </c>
      <c r="E45" s="115"/>
      <c r="F45" s="117"/>
    </row>
    <row r="46" spans="1:6" x14ac:dyDescent="0.2">
      <c r="A46" s="115"/>
      <c r="B46" s="115"/>
      <c r="C46" s="115"/>
      <c r="D46" s="117">
        <v>5.29</v>
      </c>
      <c r="E46" s="115"/>
      <c r="F46" s="117"/>
    </row>
    <row r="47" spans="1:6" x14ac:dyDescent="0.2">
      <c r="A47" s="115"/>
      <c r="B47" s="115"/>
      <c r="C47" s="115" t="s">
        <v>661</v>
      </c>
      <c r="D47" s="117">
        <v>5.27</v>
      </c>
      <c r="E47" s="115">
        <v>6</v>
      </c>
      <c r="F47" s="117"/>
    </row>
    <row r="48" spans="1:6" x14ac:dyDescent="0.2">
      <c r="A48" s="115"/>
      <c r="B48" s="115"/>
      <c r="C48" s="115"/>
      <c r="D48" s="117">
        <v>5.25</v>
      </c>
      <c r="E48" s="115"/>
      <c r="F48" s="117"/>
    </row>
    <row r="49" spans="1:6" x14ac:dyDescent="0.2">
      <c r="A49" s="115"/>
      <c r="B49" s="115"/>
      <c r="C49" s="115"/>
      <c r="D49" s="117">
        <v>5.29</v>
      </c>
      <c r="E49" s="115"/>
      <c r="F49" s="117"/>
    </row>
    <row r="50" spans="1:6" x14ac:dyDescent="0.2">
      <c r="A50" s="115"/>
      <c r="B50" s="115"/>
      <c r="C50" s="115" t="s">
        <v>662</v>
      </c>
      <c r="D50" s="117">
        <v>5.27</v>
      </c>
      <c r="E50" s="131">
        <v>10</v>
      </c>
      <c r="F50" s="117"/>
    </row>
    <row r="51" spans="1:6" x14ac:dyDescent="0.2">
      <c r="A51" s="115"/>
      <c r="B51" s="115"/>
      <c r="C51" s="115"/>
      <c r="D51" s="117">
        <v>5.28</v>
      </c>
      <c r="E51" s="115"/>
      <c r="F51" s="117"/>
    </row>
    <row r="52" spans="1:6" x14ac:dyDescent="0.2">
      <c r="A52" s="115"/>
      <c r="B52" s="115"/>
      <c r="C52" s="115"/>
      <c r="D52" s="117">
        <v>5.26</v>
      </c>
      <c r="E52" s="115"/>
      <c r="F52" s="117"/>
    </row>
    <row r="53" spans="1:6" x14ac:dyDescent="0.2">
      <c r="A53" s="115"/>
      <c r="B53" s="115"/>
      <c r="C53" s="115"/>
      <c r="D53" s="117">
        <v>5.25</v>
      </c>
      <c r="E53" s="115"/>
      <c r="F53" s="117"/>
    </row>
    <row r="54" spans="1:6" x14ac:dyDescent="0.2">
      <c r="A54" s="115"/>
      <c r="B54" s="115"/>
      <c r="C54" s="115"/>
      <c r="D54" s="117">
        <v>5.29</v>
      </c>
      <c r="E54" s="115"/>
      <c r="F54" s="117"/>
    </row>
    <row r="55" spans="1:6" x14ac:dyDescent="0.2">
      <c r="A55" s="115"/>
      <c r="B55" s="115"/>
      <c r="C55" s="115" t="s">
        <v>663</v>
      </c>
      <c r="D55" s="117">
        <v>5.27</v>
      </c>
      <c r="E55" s="115">
        <v>8</v>
      </c>
      <c r="F55" s="117"/>
    </row>
    <row r="56" spans="1:6" x14ac:dyDescent="0.2">
      <c r="A56" s="115"/>
      <c r="B56" s="115"/>
      <c r="C56" s="115"/>
      <c r="D56" s="117">
        <v>5.28</v>
      </c>
      <c r="E56" s="115"/>
      <c r="F56" s="117"/>
    </row>
    <row r="57" spans="1:6" x14ac:dyDescent="0.2">
      <c r="A57" s="115"/>
      <c r="B57" s="115"/>
      <c r="C57" s="115"/>
      <c r="D57" s="117">
        <v>5.26</v>
      </c>
      <c r="E57" s="115"/>
      <c r="F57" s="117"/>
    </row>
    <row r="58" spans="1:6" x14ac:dyDescent="0.2">
      <c r="A58" s="115"/>
      <c r="B58" s="115"/>
      <c r="C58" s="115"/>
      <c r="D58" s="117">
        <v>5.25</v>
      </c>
      <c r="E58" s="115"/>
      <c r="F58" s="117"/>
    </row>
    <row r="59" spans="1:6" x14ac:dyDescent="0.2">
      <c r="A59" s="115"/>
      <c r="B59" s="115"/>
      <c r="C59" s="115" t="s">
        <v>664</v>
      </c>
      <c r="D59" s="117">
        <v>5.28</v>
      </c>
      <c r="E59" s="115">
        <v>6</v>
      </c>
      <c r="F59" s="117"/>
    </row>
    <row r="60" spans="1:6" x14ac:dyDescent="0.2">
      <c r="A60" s="115"/>
      <c r="B60" s="115"/>
      <c r="C60" s="115"/>
      <c r="D60" s="117">
        <v>5.25</v>
      </c>
      <c r="E60" s="115"/>
      <c r="F60" s="117"/>
    </row>
    <row r="61" spans="1:6" x14ac:dyDescent="0.2">
      <c r="A61" s="115"/>
      <c r="B61" s="115"/>
      <c r="C61" s="115"/>
      <c r="D61" s="117">
        <v>5.29</v>
      </c>
      <c r="E61" s="115"/>
      <c r="F61" s="117"/>
    </row>
    <row r="62" spans="1:6" x14ac:dyDescent="0.2">
      <c r="A62" s="115"/>
      <c r="B62" s="115"/>
      <c r="C62" s="115" t="s">
        <v>665</v>
      </c>
      <c r="D62" s="117">
        <v>5.28</v>
      </c>
      <c r="E62" s="115">
        <v>4</v>
      </c>
      <c r="F62" s="117"/>
    </row>
    <row r="63" spans="1:6" x14ac:dyDescent="0.2">
      <c r="A63" s="115"/>
      <c r="B63" s="115"/>
      <c r="C63" s="115"/>
      <c r="D63" s="117">
        <v>5.25</v>
      </c>
      <c r="E63" s="115"/>
      <c r="F63" s="117"/>
    </row>
    <row r="64" spans="1:6" x14ac:dyDescent="0.2">
      <c r="A64" s="115"/>
      <c r="B64" s="115"/>
      <c r="C64" s="115" t="s">
        <v>666</v>
      </c>
      <c r="D64" s="117">
        <v>5.28</v>
      </c>
      <c r="E64" s="115">
        <v>4</v>
      </c>
      <c r="F64" s="117"/>
    </row>
    <row r="65" spans="1:6" x14ac:dyDescent="0.2">
      <c r="A65" s="115"/>
      <c r="B65" s="115"/>
      <c r="C65" s="115"/>
      <c r="D65" s="117">
        <v>5.25</v>
      </c>
      <c r="E65" s="115"/>
      <c r="F65" s="117"/>
    </row>
    <row r="66" spans="1:6" x14ac:dyDescent="0.2">
      <c r="A66" s="115"/>
      <c r="B66" s="115"/>
      <c r="C66" s="117" t="s">
        <v>667</v>
      </c>
      <c r="D66" s="117">
        <v>5.25</v>
      </c>
      <c r="E66" s="117">
        <v>2</v>
      </c>
      <c r="F66" s="117"/>
    </row>
    <row r="67" spans="1:6" x14ac:dyDescent="0.2">
      <c r="A67" s="115"/>
      <c r="B67" s="115"/>
      <c r="C67" s="117" t="s">
        <v>668</v>
      </c>
      <c r="D67" s="117">
        <v>5.25</v>
      </c>
      <c r="E67" s="117">
        <v>2</v>
      </c>
      <c r="F67" s="117"/>
    </row>
    <row r="68" spans="1:6" x14ac:dyDescent="0.2">
      <c r="A68" s="115"/>
      <c r="B68" s="115" t="s">
        <v>183</v>
      </c>
      <c r="C68" s="117" t="s">
        <v>669</v>
      </c>
      <c r="D68" s="117">
        <v>5.27</v>
      </c>
      <c r="E68" s="117">
        <v>2</v>
      </c>
      <c r="F68" s="117"/>
    </row>
    <row r="69" spans="1:6" x14ac:dyDescent="0.2">
      <c r="A69" s="115"/>
      <c r="B69" s="115"/>
      <c r="C69" s="115" t="s">
        <v>670</v>
      </c>
      <c r="D69" s="117">
        <v>5.27</v>
      </c>
      <c r="E69" s="115">
        <v>8</v>
      </c>
      <c r="F69" s="117"/>
    </row>
    <row r="70" spans="1:6" x14ac:dyDescent="0.2">
      <c r="A70" s="115"/>
      <c r="B70" s="115"/>
      <c r="C70" s="115"/>
      <c r="D70" s="117">
        <v>5.26</v>
      </c>
      <c r="E70" s="115"/>
      <c r="F70" s="117"/>
    </row>
    <row r="71" spans="1:6" x14ac:dyDescent="0.2">
      <c r="A71" s="115"/>
      <c r="B71" s="115"/>
      <c r="C71" s="115"/>
      <c r="D71" s="117">
        <v>5.28</v>
      </c>
      <c r="E71" s="115"/>
      <c r="F71" s="117"/>
    </row>
    <row r="72" spans="1:6" x14ac:dyDescent="0.2">
      <c r="A72" s="115"/>
      <c r="B72" s="115"/>
      <c r="C72" s="115"/>
      <c r="D72" s="117">
        <v>5.25</v>
      </c>
      <c r="E72" s="115"/>
      <c r="F72" s="117"/>
    </row>
    <row r="73" spans="1:6" x14ac:dyDescent="0.2">
      <c r="A73" s="115"/>
      <c r="B73" s="115"/>
      <c r="C73" s="115" t="s">
        <v>331</v>
      </c>
      <c r="D73" s="117">
        <v>5.27</v>
      </c>
      <c r="E73" s="115">
        <v>6</v>
      </c>
      <c r="F73" s="117"/>
    </row>
    <row r="74" spans="1:6" x14ac:dyDescent="0.2">
      <c r="A74" s="115"/>
      <c r="B74" s="115"/>
      <c r="C74" s="115"/>
      <c r="D74" s="117">
        <v>5.26</v>
      </c>
      <c r="E74" s="115"/>
      <c r="F74" s="117"/>
    </row>
    <row r="75" spans="1:6" x14ac:dyDescent="0.2">
      <c r="A75" s="115"/>
      <c r="B75" s="115"/>
      <c r="C75" s="115"/>
      <c r="D75" s="117">
        <v>5.28</v>
      </c>
      <c r="E75" s="115"/>
      <c r="F75" s="117"/>
    </row>
    <row r="76" spans="1:6" x14ac:dyDescent="0.2">
      <c r="A76" s="115"/>
      <c r="B76" s="115"/>
      <c r="C76" s="115"/>
      <c r="D76" s="117">
        <v>5.25</v>
      </c>
      <c r="E76" s="115"/>
      <c r="F76" s="117"/>
    </row>
    <row r="77" spans="1:6" x14ac:dyDescent="0.2">
      <c r="A77" s="115"/>
      <c r="B77" s="115"/>
      <c r="C77" s="117" t="s">
        <v>671</v>
      </c>
      <c r="D77" s="117">
        <v>5.27</v>
      </c>
      <c r="E77" s="117">
        <v>2</v>
      </c>
      <c r="F77" s="117"/>
    </row>
    <row r="78" spans="1:6" x14ac:dyDescent="0.2">
      <c r="A78" s="115"/>
      <c r="B78" s="115"/>
      <c r="C78" s="115" t="s">
        <v>672</v>
      </c>
      <c r="D78" s="117">
        <v>5.27</v>
      </c>
      <c r="E78" s="115">
        <v>4</v>
      </c>
      <c r="F78" s="117"/>
    </row>
    <row r="79" spans="1:6" x14ac:dyDescent="0.2">
      <c r="A79" s="115"/>
      <c r="B79" s="115"/>
      <c r="C79" s="115"/>
      <c r="D79" s="117">
        <v>5.25</v>
      </c>
      <c r="E79" s="115"/>
      <c r="F79" s="117"/>
    </row>
    <row r="80" spans="1:6" x14ac:dyDescent="0.2">
      <c r="A80" s="115"/>
      <c r="B80" s="115"/>
      <c r="C80" s="115" t="s">
        <v>673</v>
      </c>
      <c r="D80" s="117">
        <v>5.27</v>
      </c>
      <c r="E80" s="115">
        <v>6</v>
      </c>
      <c r="F80" s="117"/>
    </row>
    <row r="81" spans="1:6" x14ac:dyDescent="0.2">
      <c r="A81" s="115"/>
      <c r="B81" s="115"/>
      <c r="C81" s="115"/>
      <c r="D81" s="117">
        <v>5.28</v>
      </c>
      <c r="E81" s="115"/>
      <c r="F81" s="117"/>
    </row>
    <row r="82" spans="1:6" x14ac:dyDescent="0.2">
      <c r="A82" s="115"/>
      <c r="B82" s="115"/>
      <c r="C82" s="115"/>
      <c r="D82" s="117">
        <v>5.25</v>
      </c>
      <c r="E82" s="115"/>
      <c r="F82" s="117"/>
    </row>
    <row r="83" spans="1:6" x14ac:dyDescent="0.2">
      <c r="A83" s="115"/>
      <c r="B83" s="115"/>
      <c r="C83" s="115" t="s">
        <v>674</v>
      </c>
      <c r="D83" s="117">
        <v>5.27</v>
      </c>
      <c r="E83" s="115">
        <v>6</v>
      </c>
      <c r="F83" s="117"/>
    </row>
    <row r="84" spans="1:6" x14ac:dyDescent="0.2">
      <c r="A84" s="115"/>
      <c r="B84" s="115"/>
      <c r="C84" s="115"/>
      <c r="D84" s="117">
        <v>5.26</v>
      </c>
      <c r="E84" s="115"/>
      <c r="F84" s="117"/>
    </row>
    <row r="85" spans="1:6" x14ac:dyDescent="0.2">
      <c r="A85" s="115"/>
      <c r="B85" s="115"/>
      <c r="C85" s="115"/>
      <c r="D85" s="117">
        <v>5.25</v>
      </c>
      <c r="E85" s="115"/>
      <c r="F85" s="117"/>
    </row>
    <row r="86" spans="1:6" x14ac:dyDescent="0.2">
      <c r="A86" s="115"/>
      <c r="B86" s="115"/>
      <c r="C86" s="117" t="s">
        <v>675</v>
      </c>
      <c r="D86" s="117">
        <v>5.28</v>
      </c>
      <c r="E86" s="117">
        <v>2</v>
      </c>
      <c r="F86" s="117"/>
    </row>
    <row r="87" spans="1:6" x14ac:dyDescent="0.2">
      <c r="A87" s="115"/>
      <c r="B87" s="115"/>
      <c r="C87" s="117" t="s">
        <v>676</v>
      </c>
      <c r="D87" s="117">
        <v>5.28</v>
      </c>
      <c r="E87" s="117">
        <v>2</v>
      </c>
      <c r="F87" s="117"/>
    </row>
    <row r="88" spans="1:6" x14ac:dyDescent="0.2">
      <c r="A88" s="115"/>
      <c r="B88" s="115"/>
      <c r="C88" s="117" t="s">
        <v>677</v>
      </c>
      <c r="D88" s="117">
        <v>5.28</v>
      </c>
      <c r="E88" s="117">
        <v>2</v>
      </c>
      <c r="F88" s="117"/>
    </row>
    <row r="89" spans="1:6" x14ac:dyDescent="0.2">
      <c r="A89" s="115"/>
      <c r="B89" s="115"/>
      <c r="C89" s="117" t="s">
        <v>678</v>
      </c>
      <c r="D89" s="117">
        <v>5.28</v>
      </c>
      <c r="E89" s="117">
        <v>2</v>
      </c>
      <c r="F89" s="117"/>
    </row>
    <row r="90" spans="1:6" x14ac:dyDescent="0.2">
      <c r="A90" s="115"/>
      <c r="B90" s="115"/>
      <c r="C90" s="115" t="s">
        <v>679</v>
      </c>
      <c r="D90" s="117">
        <v>5.26</v>
      </c>
      <c r="E90" s="115">
        <v>4</v>
      </c>
      <c r="F90" s="117"/>
    </row>
    <row r="91" spans="1:6" x14ac:dyDescent="0.2">
      <c r="A91" s="115"/>
      <c r="B91" s="115"/>
      <c r="C91" s="115"/>
      <c r="D91" s="117">
        <v>5.25</v>
      </c>
      <c r="E91" s="115"/>
      <c r="F91" s="117"/>
    </row>
    <row r="92" spans="1:6" x14ac:dyDescent="0.2">
      <c r="A92" s="115"/>
      <c r="B92" s="115"/>
      <c r="C92" s="115" t="s">
        <v>680</v>
      </c>
      <c r="D92" s="117">
        <v>5.26</v>
      </c>
      <c r="E92" s="115">
        <v>4</v>
      </c>
      <c r="F92" s="117"/>
    </row>
    <row r="93" spans="1:6" x14ac:dyDescent="0.2">
      <c r="A93" s="115"/>
      <c r="B93" s="115"/>
      <c r="C93" s="115"/>
      <c r="D93" s="117">
        <v>5.25</v>
      </c>
      <c r="E93" s="115"/>
      <c r="F93" s="117"/>
    </row>
    <row r="94" spans="1:6" x14ac:dyDescent="0.2">
      <c r="A94" s="115"/>
      <c r="B94" s="115"/>
      <c r="C94" s="115" t="s">
        <v>330</v>
      </c>
      <c r="D94" s="117">
        <v>5.26</v>
      </c>
      <c r="E94" s="115">
        <v>4</v>
      </c>
      <c r="F94" s="117"/>
    </row>
    <row r="95" spans="1:6" x14ac:dyDescent="0.2">
      <c r="A95" s="115"/>
      <c r="B95" s="115"/>
      <c r="C95" s="115"/>
      <c r="D95" s="117">
        <v>5.25</v>
      </c>
      <c r="E95" s="115"/>
      <c r="F95" s="117"/>
    </row>
    <row r="96" spans="1:6" x14ac:dyDescent="0.2">
      <c r="A96" s="115"/>
      <c r="B96" s="115"/>
      <c r="C96" s="115" t="s">
        <v>681</v>
      </c>
      <c r="D96" s="117">
        <v>5.26</v>
      </c>
      <c r="E96" s="115">
        <v>4</v>
      </c>
      <c r="F96" s="117"/>
    </row>
    <row r="97" spans="1:6" x14ac:dyDescent="0.2">
      <c r="A97" s="115"/>
      <c r="B97" s="115"/>
      <c r="C97" s="115"/>
      <c r="D97" s="117">
        <v>5.25</v>
      </c>
      <c r="E97" s="115"/>
      <c r="F97" s="117"/>
    </row>
    <row r="98" spans="1:6" x14ac:dyDescent="0.2">
      <c r="A98" s="115"/>
      <c r="B98" s="115"/>
      <c r="C98" s="117" t="s">
        <v>463</v>
      </c>
      <c r="D98" s="117">
        <v>5.25</v>
      </c>
      <c r="E98" s="117">
        <v>2</v>
      </c>
      <c r="F98" s="117"/>
    </row>
    <row r="99" spans="1:6" x14ac:dyDescent="0.2">
      <c r="A99" s="115"/>
      <c r="B99" s="115"/>
      <c r="C99" s="117" t="s">
        <v>682</v>
      </c>
      <c r="D99" s="117">
        <v>5.25</v>
      </c>
      <c r="E99" s="117">
        <v>2</v>
      </c>
      <c r="F99" s="117"/>
    </row>
    <row r="100" spans="1:6" x14ac:dyDescent="0.2">
      <c r="A100" s="115"/>
      <c r="B100" s="115"/>
      <c r="C100" s="117" t="s">
        <v>683</v>
      </c>
      <c r="D100" s="117">
        <v>5.25</v>
      </c>
      <c r="E100" s="117">
        <v>2</v>
      </c>
      <c r="F100" s="117"/>
    </row>
    <row r="101" spans="1:6" x14ac:dyDescent="0.2">
      <c r="A101" s="115"/>
      <c r="B101" s="115"/>
      <c r="C101" s="118" t="s">
        <v>640</v>
      </c>
      <c r="D101" s="117">
        <v>5.25</v>
      </c>
      <c r="E101" s="117">
        <v>2</v>
      </c>
      <c r="F101" s="117"/>
    </row>
    <row r="102" spans="1:6" x14ac:dyDescent="0.2">
      <c r="A102" s="115" t="s">
        <v>2</v>
      </c>
      <c r="B102" s="115" t="s">
        <v>82</v>
      </c>
      <c r="C102" s="117" t="s">
        <v>684</v>
      </c>
      <c r="D102" s="117">
        <v>5.27</v>
      </c>
      <c r="E102" s="117">
        <v>2</v>
      </c>
      <c r="F102" s="117" t="s">
        <v>147</v>
      </c>
    </row>
    <row r="103" spans="1:6" x14ac:dyDescent="0.2">
      <c r="A103" s="115"/>
      <c r="B103" s="115"/>
      <c r="C103" s="117" t="s">
        <v>333</v>
      </c>
      <c r="D103" s="117">
        <v>5.28</v>
      </c>
      <c r="E103" s="117">
        <v>2</v>
      </c>
      <c r="F103" s="117" t="s">
        <v>147</v>
      </c>
    </row>
    <row r="104" spans="1:6" x14ac:dyDescent="0.2">
      <c r="A104" s="115"/>
      <c r="B104" s="115"/>
      <c r="C104" s="117" t="s">
        <v>685</v>
      </c>
      <c r="D104" s="117">
        <v>5.28</v>
      </c>
      <c r="E104" s="117">
        <v>2</v>
      </c>
      <c r="F104" s="117" t="s">
        <v>147</v>
      </c>
    </row>
    <row r="105" spans="1:6" x14ac:dyDescent="0.2">
      <c r="A105" s="115"/>
      <c r="B105" s="115" t="s">
        <v>201</v>
      </c>
      <c r="C105" s="117" t="s">
        <v>686</v>
      </c>
      <c r="D105" s="117">
        <v>5.29</v>
      </c>
      <c r="E105" s="117">
        <v>2</v>
      </c>
      <c r="F105" s="117" t="s">
        <v>148</v>
      </c>
    </row>
    <row r="106" spans="1:6" x14ac:dyDescent="0.2">
      <c r="A106" s="115"/>
      <c r="B106" s="115"/>
      <c r="C106" s="117" t="s">
        <v>482</v>
      </c>
      <c r="D106" s="117">
        <v>5.29</v>
      </c>
      <c r="E106" s="117">
        <v>2</v>
      </c>
      <c r="F106" s="117" t="s">
        <v>147</v>
      </c>
    </row>
    <row r="107" spans="1:6" x14ac:dyDescent="0.2">
      <c r="A107" s="115"/>
      <c r="B107" s="115" t="s">
        <v>204</v>
      </c>
      <c r="C107" s="117" t="s">
        <v>687</v>
      </c>
      <c r="D107" s="117">
        <v>5.25</v>
      </c>
      <c r="E107" s="117">
        <v>2</v>
      </c>
      <c r="F107" s="117" t="s">
        <v>147</v>
      </c>
    </row>
    <row r="108" spans="1:6" x14ac:dyDescent="0.2">
      <c r="A108" s="115"/>
      <c r="B108" s="115"/>
      <c r="C108" s="117" t="s">
        <v>688</v>
      </c>
      <c r="D108" s="117">
        <v>5.25</v>
      </c>
      <c r="E108" s="117">
        <v>2</v>
      </c>
      <c r="F108" s="117" t="s">
        <v>147</v>
      </c>
    </row>
    <row r="109" spans="1:6" x14ac:dyDescent="0.2">
      <c r="A109" s="115" t="s">
        <v>689</v>
      </c>
      <c r="B109" s="115" t="s">
        <v>211</v>
      </c>
      <c r="C109" s="117" t="s">
        <v>690</v>
      </c>
      <c r="D109" s="117">
        <v>5.26</v>
      </c>
      <c r="E109" s="117">
        <v>2</v>
      </c>
      <c r="F109" s="117" t="s">
        <v>147</v>
      </c>
    </row>
    <row r="110" spans="1:6" x14ac:dyDescent="0.2">
      <c r="A110" s="115"/>
      <c r="B110" s="115"/>
      <c r="C110" s="117" t="s">
        <v>691</v>
      </c>
      <c r="D110" s="117">
        <v>5.26</v>
      </c>
      <c r="E110" s="117">
        <v>2</v>
      </c>
      <c r="F110" s="117" t="s">
        <v>147</v>
      </c>
    </row>
    <row r="111" spans="1:6" x14ac:dyDescent="0.2">
      <c r="A111" s="115"/>
      <c r="B111" s="115"/>
      <c r="C111" s="117" t="s">
        <v>536</v>
      </c>
      <c r="D111" s="117">
        <v>5.26</v>
      </c>
      <c r="E111" s="117">
        <v>2</v>
      </c>
      <c r="F111" s="117" t="s">
        <v>147</v>
      </c>
    </row>
    <row r="112" spans="1:6" x14ac:dyDescent="0.2">
      <c r="A112" s="115"/>
      <c r="B112" s="115"/>
      <c r="C112" s="117" t="s">
        <v>334</v>
      </c>
      <c r="D112" s="117">
        <v>5.26</v>
      </c>
      <c r="E112" s="117">
        <v>2</v>
      </c>
      <c r="F112" s="117" t="s">
        <v>147</v>
      </c>
    </row>
    <row r="113" spans="1:6" x14ac:dyDescent="0.2">
      <c r="A113" s="115"/>
      <c r="B113" s="115"/>
      <c r="C113" s="117" t="s">
        <v>692</v>
      </c>
      <c r="D113" s="117">
        <v>5.26</v>
      </c>
      <c r="E113" s="117">
        <v>2</v>
      </c>
      <c r="F113" s="117" t="s">
        <v>336</v>
      </c>
    </row>
    <row r="114" spans="1:6" x14ac:dyDescent="0.2">
      <c r="A114" s="115"/>
      <c r="B114" s="115"/>
      <c r="C114" s="117" t="s">
        <v>536</v>
      </c>
      <c r="D114" s="117">
        <v>5.27</v>
      </c>
      <c r="E114" s="117">
        <v>2</v>
      </c>
      <c r="F114" s="117" t="s">
        <v>148</v>
      </c>
    </row>
    <row r="115" spans="1:6" x14ac:dyDescent="0.2">
      <c r="A115" s="115"/>
      <c r="B115" s="115"/>
      <c r="C115" s="117" t="s">
        <v>334</v>
      </c>
      <c r="D115" s="117">
        <v>5.27</v>
      </c>
      <c r="E115" s="117">
        <v>2</v>
      </c>
      <c r="F115" s="117" t="s">
        <v>336</v>
      </c>
    </row>
    <row r="116" spans="1:6" x14ac:dyDescent="0.2">
      <c r="A116" s="115"/>
      <c r="B116" s="115" t="s">
        <v>97</v>
      </c>
      <c r="C116" s="117" t="s">
        <v>693</v>
      </c>
      <c r="D116" s="117">
        <v>5.26</v>
      </c>
      <c r="E116" s="117">
        <v>2</v>
      </c>
      <c r="F116" s="117" t="s">
        <v>336</v>
      </c>
    </row>
    <row r="117" spans="1:6" x14ac:dyDescent="0.2">
      <c r="A117" s="115"/>
      <c r="B117" s="115"/>
      <c r="C117" s="117" t="s">
        <v>694</v>
      </c>
      <c r="D117" s="117">
        <v>5.26</v>
      </c>
      <c r="E117" s="117">
        <v>2</v>
      </c>
      <c r="F117" s="117" t="s">
        <v>336</v>
      </c>
    </row>
    <row r="118" spans="1:6" x14ac:dyDescent="0.2">
      <c r="A118" s="115"/>
      <c r="B118" s="117" t="s">
        <v>212</v>
      </c>
      <c r="C118" s="117" t="s">
        <v>695</v>
      </c>
      <c r="D118" s="117">
        <v>5.26</v>
      </c>
      <c r="E118" s="117">
        <v>2</v>
      </c>
      <c r="F118" s="117" t="s">
        <v>147</v>
      </c>
    </row>
    <row r="119" spans="1:6" x14ac:dyDescent="0.2">
      <c r="A119" s="115"/>
      <c r="B119" s="117" t="s">
        <v>213</v>
      </c>
      <c r="C119" s="117" t="s">
        <v>525</v>
      </c>
      <c r="D119" s="117">
        <v>5.26</v>
      </c>
      <c r="E119" s="117">
        <v>2</v>
      </c>
      <c r="F119" s="117" t="s">
        <v>336</v>
      </c>
    </row>
    <row r="120" spans="1:6" x14ac:dyDescent="0.2">
      <c r="A120" s="115"/>
      <c r="B120" s="115" t="s">
        <v>98</v>
      </c>
      <c r="C120" s="115" t="s">
        <v>335</v>
      </c>
      <c r="D120" s="117">
        <v>5.26</v>
      </c>
      <c r="E120" s="115">
        <v>4</v>
      </c>
      <c r="F120" s="117" t="s">
        <v>147</v>
      </c>
    </row>
    <row r="121" spans="1:6" x14ac:dyDescent="0.2">
      <c r="A121" s="115"/>
      <c r="B121" s="115"/>
      <c r="C121" s="115"/>
      <c r="D121" s="117">
        <v>5.27</v>
      </c>
      <c r="E121" s="115"/>
      <c r="F121" s="117" t="s">
        <v>336</v>
      </c>
    </row>
    <row r="122" spans="1:6" x14ac:dyDescent="0.2">
      <c r="A122" s="115" t="s">
        <v>4</v>
      </c>
      <c r="B122" s="132" t="s">
        <v>256</v>
      </c>
      <c r="C122" s="117" t="s">
        <v>696</v>
      </c>
      <c r="D122" s="116">
        <v>5.25</v>
      </c>
      <c r="E122" s="132">
        <v>1</v>
      </c>
      <c r="F122" s="117"/>
    </row>
    <row r="123" spans="1:6" x14ac:dyDescent="0.2">
      <c r="A123" s="115"/>
      <c r="B123" s="132" t="s">
        <v>256</v>
      </c>
      <c r="C123" s="117" t="s">
        <v>697</v>
      </c>
      <c r="D123" s="116">
        <v>5.25</v>
      </c>
      <c r="E123" s="132">
        <v>1</v>
      </c>
      <c r="F123" s="117"/>
    </row>
    <row r="124" spans="1:6" x14ac:dyDescent="0.2">
      <c r="A124" s="115"/>
      <c r="B124" s="132" t="s">
        <v>256</v>
      </c>
      <c r="C124" s="117" t="s">
        <v>698</v>
      </c>
      <c r="D124" s="116">
        <v>5.25</v>
      </c>
      <c r="E124" s="132">
        <v>1</v>
      </c>
      <c r="F124" s="117"/>
    </row>
    <row r="125" spans="1:6" x14ac:dyDescent="0.2">
      <c r="A125" s="115"/>
      <c r="B125" s="132" t="s">
        <v>256</v>
      </c>
      <c r="C125" s="117" t="s">
        <v>699</v>
      </c>
      <c r="D125" s="116">
        <v>5.25</v>
      </c>
      <c r="E125" s="132">
        <v>1</v>
      </c>
      <c r="F125" s="117"/>
    </row>
    <row r="126" spans="1:6" x14ac:dyDescent="0.2">
      <c r="A126" s="115"/>
      <c r="B126" s="132" t="s">
        <v>256</v>
      </c>
      <c r="C126" s="117" t="s">
        <v>700</v>
      </c>
      <c r="D126" s="116">
        <v>5.25</v>
      </c>
      <c r="E126" s="132">
        <v>1</v>
      </c>
      <c r="F126" s="117"/>
    </row>
    <row r="127" spans="1:6" x14ac:dyDescent="0.2">
      <c r="A127" s="115"/>
      <c r="B127" s="132" t="s">
        <v>256</v>
      </c>
      <c r="C127" s="117" t="s">
        <v>701</v>
      </c>
      <c r="D127" s="116">
        <v>5.25</v>
      </c>
      <c r="E127" s="132">
        <v>1</v>
      </c>
      <c r="F127" s="117"/>
    </row>
    <row r="128" spans="1:6" x14ac:dyDescent="0.2">
      <c r="A128" s="115"/>
      <c r="B128" s="132" t="s">
        <v>256</v>
      </c>
      <c r="C128" s="117" t="s">
        <v>702</v>
      </c>
      <c r="D128" s="116">
        <v>5.25</v>
      </c>
      <c r="E128" s="132">
        <v>1</v>
      </c>
      <c r="F128" s="117"/>
    </row>
    <row r="129" spans="1:6" x14ac:dyDescent="0.2">
      <c r="A129" s="115"/>
      <c r="B129" s="132" t="s">
        <v>256</v>
      </c>
      <c r="C129" s="117" t="s">
        <v>703</v>
      </c>
      <c r="D129" s="116">
        <v>5.25</v>
      </c>
      <c r="E129" s="132">
        <v>1</v>
      </c>
      <c r="F129" s="117"/>
    </row>
    <row r="130" spans="1:6" x14ac:dyDescent="0.2">
      <c r="A130" s="115"/>
      <c r="B130" s="132" t="s">
        <v>101</v>
      </c>
      <c r="C130" s="117" t="s">
        <v>704</v>
      </c>
      <c r="D130" s="116">
        <v>5.25</v>
      </c>
      <c r="E130" s="132">
        <v>1</v>
      </c>
      <c r="F130" s="117"/>
    </row>
    <row r="131" spans="1:6" x14ac:dyDescent="0.2">
      <c r="A131" s="115"/>
      <c r="B131" s="132" t="s">
        <v>101</v>
      </c>
      <c r="C131" s="117" t="s">
        <v>374</v>
      </c>
      <c r="D131" s="116">
        <v>5.25</v>
      </c>
      <c r="E131" s="132">
        <v>1</v>
      </c>
      <c r="F131" s="117"/>
    </row>
    <row r="132" spans="1:6" x14ac:dyDescent="0.2">
      <c r="A132" s="115"/>
      <c r="B132" s="132" t="s">
        <v>101</v>
      </c>
      <c r="C132" s="117" t="s">
        <v>705</v>
      </c>
      <c r="D132" s="116">
        <v>5.25</v>
      </c>
      <c r="E132" s="132">
        <v>1</v>
      </c>
      <c r="F132" s="117"/>
    </row>
    <row r="133" spans="1:6" x14ac:dyDescent="0.2">
      <c r="A133" s="115"/>
      <c r="B133" s="132" t="s">
        <v>101</v>
      </c>
      <c r="C133" s="117" t="s">
        <v>706</v>
      </c>
      <c r="D133" s="116">
        <v>5.25</v>
      </c>
      <c r="E133" s="132">
        <v>1</v>
      </c>
      <c r="F133" s="117"/>
    </row>
    <row r="134" spans="1:6" x14ac:dyDescent="0.2">
      <c r="A134" s="115"/>
      <c r="B134" s="132" t="s">
        <v>101</v>
      </c>
      <c r="C134" s="117" t="s">
        <v>707</v>
      </c>
      <c r="D134" s="116">
        <v>5.25</v>
      </c>
      <c r="E134" s="132">
        <v>1</v>
      </c>
      <c r="F134" s="117"/>
    </row>
    <row r="135" spans="1:6" x14ac:dyDescent="0.2">
      <c r="A135" s="115"/>
      <c r="B135" s="132" t="s">
        <v>101</v>
      </c>
      <c r="C135" s="117" t="s">
        <v>708</v>
      </c>
      <c r="D135" s="116">
        <v>5.25</v>
      </c>
      <c r="E135" s="132">
        <v>1</v>
      </c>
      <c r="F135" s="117"/>
    </row>
    <row r="136" spans="1:6" x14ac:dyDescent="0.2">
      <c r="A136" s="115"/>
      <c r="B136" s="132" t="s">
        <v>101</v>
      </c>
      <c r="C136" s="117" t="s">
        <v>709</v>
      </c>
      <c r="D136" s="116">
        <v>5.25</v>
      </c>
      <c r="E136" s="132">
        <v>1</v>
      </c>
      <c r="F136" s="117"/>
    </row>
    <row r="137" spans="1:6" x14ac:dyDescent="0.2">
      <c r="A137" s="115"/>
      <c r="B137" s="132" t="s">
        <v>101</v>
      </c>
      <c r="C137" s="117" t="s">
        <v>710</v>
      </c>
      <c r="D137" s="116">
        <v>5.25</v>
      </c>
      <c r="E137" s="132">
        <v>1</v>
      </c>
      <c r="F137" s="117"/>
    </row>
    <row r="138" spans="1:6" x14ac:dyDescent="0.2">
      <c r="A138" s="115"/>
      <c r="B138" s="132" t="s">
        <v>101</v>
      </c>
      <c r="C138" s="117" t="s">
        <v>711</v>
      </c>
      <c r="D138" s="116">
        <v>5.25</v>
      </c>
      <c r="E138" s="132">
        <v>1</v>
      </c>
      <c r="F138" s="117"/>
    </row>
    <row r="139" spans="1:6" x14ac:dyDescent="0.2">
      <c r="A139" s="115"/>
      <c r="B139" s="132" t="s">
        <v>101</v>
      </c>
      <c r="C139" s="117" t="s">
        <v>712</v>
      </c>
      <c r="D139" s="116">
        <v>5.25</v>
      </c>
      <c r="E139" s="132">
        <v>1</v>
      </c>
      <c r="F139" s="117"/>
    </row>
    <row r="140" spans="1:6" x14ac:dyDescent="0.2">
      <c r="A140" s="115"/>
      <c r="B140" s="117" t="s">
        <v>102</v>
      </c>
      <c r="C140" s="117" t="s">
        <v>713</v>
      </c>
      <c r="D140" s="116">
        <v>5.25</v>
      </c>
      <c r="E140" s="132">
        <v>1</v>
      </c>
      <c r="F140" s="117"/>
    </row>
    <row r="141" spans="1:6" x14ac:dyDescent="0.2">
      <c r="A141" s="115"/>
      <c r="B141" s="117" t="s">
        <v>102</v>
      </c>
      <c r="C141" s="117" t="s">
        <v>714</v>
      </c>
      <c r="D141" s="116">
        <v>5.25</v>
      </c>
      <c r="E141" s="132">
        <v>1</v>
      </c>
      <c r="F141" s="117"/>
    </row>
    <row r="142" spans="1:6" x14ac:dyDescent="0.2">
      <c r="A142" s="115"/>
      <c r="B142" s="117" t="s">
        <v>102</v>
      </c>
      <c r="C142" s="117" t="s">
        <v>715</v>
      </c>
      <c r="D142" s="116">
        <v>5.25</v>
      </c>
      <c r="E142" s="132">
        <v>1</v>
      </c>
      <c r="F142" s="117"/>
    </row>
    <row r="143" spans="1:6" x14ac:dyDescent="0.2">
      <c r="A143" s="115"/>
      <c r="B143" s="117" t="s">
        <v>102</v>
      </c>
      <c r="C143" s="117" t="s">
        <v>716</v>
      </c>
      <c r="D143" s="116">
        <v>5.25</v>
      </c>
      <c r="E143" s="132">
        <v>1</v>
      </c>
      <c r="F143" s="117"/>
    </row>
    <row r="144" spans="1:6" x14ac:dyDescent="0.2">
      <c r="A144" s="115"/>
      <c r="B144" s="117" t="s">
        <v>102</v>
      </c>
      <c r="C144" s="117" t="s">
        <v>717</v>
      </c>
      <c r="D144" s="116">
        <v>5.25</v>
      </c>
      <c r="E144" s="132">
        <v>1</v>
      </c>
      <c r="F144" s="117"/>
    </row>
    <row r="145" spans="1:6" x14ac:dyDescent="0.2">
      <c r="A145" s="115"/>
      <c r="B145" s="117" t="s">
        <v>102</v>
      </c>
      <c r="C145" s="117" t="s">
        <v>718</v>
      </c>
      <c r="D145" s="116">
        <v>5.25</v>
      </c>
      <c r="E145" s="132">
        <v>1</v>
      </c>
      <c r="F145" s="117"/>
    </row>
    <row r="146" spans="1:6" x14ac:dyDescent="0.2">
      <c r="A146" s="115"/>
      <c r="B146" s="117" t="s">
        <v>102</v>
      </c>
      <c r="C146" s="117" t="s">
        <v>719</v>
      </c>
      <c r="D146" s="116">
        <v>5.25</v>
      </c>
      <c r="E146" s="132">
        <v>1</v>
      </c>
      <c r="F146" s="117"/>
    </row>
    <row r="147" spans="1:6" x14ac:dyDescent="0.2">
      <c r="A147" s="115"/>
      <c r="B147" s="117" t="s">
        <v>102</v>
      </c>
      <c r="C147" s="117" t="s">
        <v>720</v>
      </c>
      <c r="D147" s="116">
        <v>5.25</v>
      </c>
      <c r="E147" s="132">
        <v>1</v>
      </c>
      <c r="F147" s="117"/>
    </row>
    <row r="148" spans="1:6" x14ac:dyDescent="0.2">
      <c r="A148" s="115"/>
      <c r="B148" s="117" t="s">
        <v>102</v>
      </c>
      <c r="C148" s="117" t="s">
        <v>721</v>
      </c>
      <c r="D148" s="116">
        <v>5.25</v>
      </c>
      <c r="E148" s="132">
        <v>1</v>
      </c>
      <c r="F148" s="117"/>
    </row>
    <row r="149" spans="1:6" x14ac:dyDescent="0.2">
      <c r="A149" s="115"/>
      <c r="B149" s="117" t="s">
        <v>105</v>
      </c>
      <c r="C149" s="132" t="s">
        <v>375</v>
      </c>
      <c r="D149" s="116">
        <v>5.25</v>
      </c>
      <c r="E149" s="132">
        <v>1</v>
      </c>
      <c r="F149" s="117"/>
    </row>
    <row r="150" spans="1:6" x14ac:dyDescent="0.2">
      <c r="A150" s="115"/>
      <c r="B150" s="132" t="s">
        <v>258</v>
      </c>
      <c r="C150" s="132" t="s">
        <v>722</v>
      </c>
      <c r="D150" s="116">
        <v>5.25</v>
      </c>
      <c r="E150" s="132">
        <v>1</v>
      </c>
      <c r="F150" s="117"/>
    </row>
    <row r="151" spans="1:6" x14ac:dyDescent="0.2">
      <c r="A151" s="115"/>
      <c r="B151" s="132" t="s">
        <v>258</v>
      </c>
      <c r="C151" s="132" t="s">
        <v>723</v>
      </c>
      <c r="D151" s="116">
        <v>5.25</v>
      </c>
      <c r="E151" s="132">
        <v>1</v>
      </c>
      <c r="F151" s="117"/>
    </row>
    <row r="152" spans="1:6" x14ac:dyDescent="0.2">
      <c r="A152" s="115"/>
      <c r="B152" s="132" t="s">
        <v>258</v>
      </c>
      <c r="C152" s="132" t="s">
        <v>724</v>
      </c>
      <c r="D152" s="116">
        <v>5.25</v>
      </c>
      <c r="E152" s="132">
        <v>1</v>
      </c>
      <c r="F152" s="117"/>
    </row>
    <row r="153" spans="1:6" x14ac:dyDescent="0.2">
      <c r="A153" s="115"/>
      <c r="B153" s="132" t="s">
        <v>258</v>
      </c>
      <c r="C153" s="132" t="s">
        <v>725</v>
      </c>
      <c r="D153" s="116">
        <v>5.25</v>
      </c>
      <c r="E153" s="132">
        <v>1</v>
      </c>
      <c r="F153" s="117"/>
    </row>
    <row r="154" spans="1:6" x14ac:dyDescent="0.2">
      <c r="A154" s="115"/>
      <c r="B154" s="132" t="s">
        <v>258</v>
      </c>
      <c r="C154" s="132" t="s">
        <v>724</v>
      </c>
      <c r="D154" s="116">
        <v>5.25</v>
      </c>
      <c r="E154" s="132">
        <v>1</v>
      </c>
      <c r="F154" s="117"/>
    </row>
    <row r="155" spans="1:6" x14ac:dyDescent="0.2">
      <c r="A155" s="115"/>
      <c r="B155" s="132" t="s">
        <v>258</v>
      </c>
      <c r="C155" s="132" t="s">
        <v>726</v>
      </c>
      <c r="D155" s="116">
        <v>5.25</v>
      </c>
      <c r="E155" s="132">
        <v>1</v>
      </c>
      <c r="F155" s="117"/>
    </row>
    <row r="156" spans="1:6" x14ac:dyDescent="0.2">
      <c r="A156" s="115"/>
      <c r="B156" s="132" t="s">
        <v>258</v>
      </c>
      <c r="C156" s="132" t="s">
        <v>727</v>
      </c>
      <c r="D156" s="116">
        <v>5.25</v>
      </c>
      <c r="E156" s="132">
        <v>1</v>
      </c>
      <c r="F156" s="117"/>
    </row>
    <row r="157" spans="1:6" x14ac:dyDescent="0.2">
      <c r="A157" s="115"/>
      <c r="B157" s="132" t="s">
        <v>258</v>
      </c>
      <c r="C157" s="132" t="s">
        <v>728</v>
      </c>
      <c r="D157" s="116">
        <v>5.25</v>
      </c>
      <c r="E157" s="132">
        <v>1</v>
      </c>
      <c r="F157" s="117"/>
    </row>
    <row r="158" spans="1:6" x14ac:dyDescent="0.2">
      <c r="A158" s="115"/>
      <c r="B158" s="132" t="s">
        <v>258</v>
      </c>
      <c r="C158" s="132" t="s">
        <v>729</v>
      </c>
      <c r="D158" s="116">
        <v>5.25</v>
      </c>
      <c r="E158" s="132">
        <v>1</v>
      </c>
      <c r="F158" s="117"/>
    </row>
    <row r="159" spans="1:6" x14ac:dyDescent="0.2">
      <c r="A159" s="115"/>
      <c r="B159" s="132" t="s">
        <v>258</v>
      </c>
      <c r="C159" s="132" t="s">
        <v>730</v>
      </c>
      <c r="D159" s="116">
        <v>5.25</v>
      </c>
      <c r="E159" s="132">
        <v>1</v>
      </c>
      <c r="F159" s="117"/>
    </row>
    <row r="160" spans="1:6" x14ac:dyDescent="0.2">
      <c r="A160" s="115"/>
      <c r="B160" s="132" t="s">
        <v>258</v>
      </c>
      <c r="C160" s="132" t="s">
        <v>731</v>
      </c>
      <c r="D160" s="116">
        <v>5.25</v>
      </c>
      <c r="E160" s="132">
        <v>1</v>
      </c>
      <c r="F160" s="117"/>
    </row>
    <row r="161" spans="1:6" x14ac:dyDescent="0.2">
      <c r="A161" s="115"/>
      <c r="B161" s="132" t="s">
        <v>258</v>
      </c>
      <c r="C161" s="132" t="s">
        <v>732</v>
      </c>
      <c r="D161" s="116">
        <v>5.25</v>
      </c>
      <c r="E161" s="132">
        <v>1</v>
      </c>
      <c r="F161" s="117"/>
    </row>
    <row r="162" spans="1:6" x14ac:dyDescent="0.2">
      <c r="A162" s="115"/>
      <c r="B162" s="132" t="s">
        <v>258</v>
      </c>
      <c r="C162" s="132" t="s">
        <v>733</v>
      </c>
      <c r="D162" s="116">
        <v>5.25</v>
      </c>
      <c r="E162" s="132">
        <v>1</v>
      </c>
      <c r="F162" s="117"/>
    </row>
    <row r="163" spans="1:6" x14ac:dyDescent="0.2">
      <c r="A163" s="115"/>
      <c r="B163" s="132" t="s">
        <v>257</v>
      </c>
      <c r="C163" s="132" t="s">
        <v>734</v>
      </c>
      <c r="D163" s="116">
        <v>5.25</v>
      </c>
      <c r="E163" s="132">
        <v>1</v>
      </c>
      <c r="F163" s="117"/>
    </row>
    <row r="164" spans="1:6" x14ac:dyDescent="0.2">
      <c r="A164" s="115"/>
      <c r="B164" s="132" t="s">
        <v>257</v>
      </c>
      <c r="C164" s="132" t="s">
        <v>735</v>
      </c>
      <c r="D164" s="116">
        <v>5.25</v>
      </c>
      <c r="E164" s="132">
        <v>1</v>
      </c>
      <c r="F164" s="117"/>
    </row>
    <row r="165" spans="1:6" x14ac:dyDescent="0.2">
      <c r="A165" s="115"/>
      <c r="B165" s="132" t="s">
        <v>257</v>
      </c>
      <c r="C165" s="117" t="s">
        <v>736</v>
      </c>
      <c r="D165" s="116">
        <v>5.25</v>
      </c>
      <c r="E165" s="132">
        <v>1</v>
      </c>
      <c r="F165" s="117"/>
    </row>
    <row r="166" spans="1:6" x14ac:dyDescent="0.2">
      <c r="A166" s="115"/>
      <c r="B166" s="132" t="s">
        <v>257</v>
      </c>
      <c r="C166" s="132" t="s">
        <v>737</v>
      </c>
      <c r="D166" s="116">
        <v>5.25</v>
      </c>
      <c r="E166" s="132">
        <v>1</v>
      </c>
      <c r="F166" s="117"/>
    </row>
    <row r="167" spans="1:6" x14ac:dyDescent="0.2">
      <c r="A167" s="115"/>
      <c r="B167" s="132" t="s">
        <v>257</v>
      </c>
      <c r="C167" s="132" t="s">
        <v>738</v>
      </c>
      <c r="D167" s="116">
        <v>5.25</v>
      </c>
      <c r="E167" s="132">
        <v>1</v>
      </c>
      <c r="F167" s="117"/>
    </row>
    <row r="168" spans="1:6" x14ac:dyDescent="0.2">
      <c r="A168" s="115"/>
      <c r="B168" s="132" t="s">
        <v>257</v>
      </c>
      <c r="C168" s="132" t="s">
        <v>739</v>
      </c>
      <c r="D168" s="116">
        <v>5.25</v>
      </c>
      <c r="E168" s="132">
        <v>1</v>
      </c>
      <c r="F168" s="117"/>
    </row>
    <row r="169" spans="1:6" x14ac:dyDescent="0.2">
      <c r="A169" s="131" t="s">
        <v>5</v>
      </c>
      <c r="B169" s="117" t="s">
        <v>124</v>
      </c>
      <c r="C169" s="117" t="s">
        <v>740</v>
      </c>
      <c r="D169" s="117">
        <v>5.25</v>
      </c>
      <c r="E169" s="117">
        <v>2</v>
      </c>
      <c r="F169" s="117" t="s">
        <v>147</v>
      </c>
    </row>
    <row r="170" spans="1:6" x14ac:dyDescent="0.2">
      <c r="A170" s="131"/>
      <c r="B170" s="117" t="s">
        <v>124</v>
      </c>
      <c r="C170" s="117" t="s">
        <v>741</v>
      </c>
      <c r="D170" s="117">
        <v>5.25</v>
      </c>
      <c r="E170" s="117">
        <v>2</v>
      </c>
      <c r="F170" s="117" t="s">
        <v>147</v>
      </c>
    </row>
    <row r="171" spans="1:6" x14ac:dyDescent="0.2">
      <c r="A171" s="131"/>
      <c r="B171" s="117" t="s">
        <v>124</v>
      </c>
      <c r="C171" s="117" t="s">
        <v>742</v>
      </c>
      <c r="D171" s="117">
        <v>5.25</v>
      </c>
      <c r="E171" s="117">
        <v>2</v>
      </c>
      <c r="F171" s="117" t="s">
        <v>147</v>
      </c>
    </row>
    <row r="172" spans="1:6" x14ac:dyDescent="0.2">
      <c r="A172" s="131"/>
      <c r="B172" s="117" t="s">
        <v>124</v>
      </c>
      <c r="C172" s="117" t="s">
        <v>743</v>
      </c>
      <c r="D172" s="117">
        <v>5.25</v>
      </c>
      <c r="E172" s="117">
        <v>2</v>
      </c>
      <c r="F172" s="117" t="s">
        <v>147</v>
      </c>
    </row>
    <row r="173" spans="1:6" x14ac:dyDescent="0.2">
      <c r="A173" s="131"/>
      <c r="B173" s="117" t="s">
        <v>124</v>
      </c>
      <c r="C173" s="117" t="s">
        <v>744</v>
      </c>
      <c r="D173" s="117">
        <v>5.25</v>
      </c>
      <c r="E173" s="115">
        <v>6</v>
      </c>
      <c r="F173" s="117" t="s">
        <v>148</v>
      </c>
    </row>
    <row r="174" spans="1:6" x14ac:dyDescent="0.2">
      <c r="A174" s="131"/>
      <c r="B174" s="117" t="s">
        <v>124</v>
      </c>
      <c r="C174" s="117" t="s">
        <v>744</v>
      </c>
      <c r="D174" s="117">
        <v>5.26</v>
      </c>
      <c r="E174" s="115"/>
      <c r="F174" s="117" t="s">
        <v>148</v>
      </c>
    </row>
    <row r="175" spans="1:6" x14ac:dyDescent="0.2">
      <c r="A175" s="131"/>
      <c r="B175" s="117" t="s">
        <v>124</v>
      </c>
      <c r="C175" s="117" t="s">
        <v>744</v>
      </c>
      <c r="D175" s="117">
        <v>5.28</v>
      </c>
      <c r="E175" s="115"/>
      <c r="F175" s="117" t="s">
        <v>148</v>
      </c>
    </row>
    <row r="176" spans="1:6" x14ac:dyDescent="0.2">
      <c r="A176" s="131"/>
      <c r="B176" s="117" t="s">
        <v>124</v>
      </c>
      <c r="C176" s="117" t="s">
        <v>745</v>
      </c>
      <c r="D176" s="117">
        <v>5.25</v>
      </c>
      <c r="E176" s="115">
        <v>6</v>
      </c>
      <c r="F176" s="117" t="s">
        <v>148</v>
      </c>
    </row>
    <row r="177" spans="1:6" x14ac:dyDescent="0.2">
      <c r="A177" s="131"/>
      <c r="B177" s="117" t="s">
        <v>124</v>
      </c>
      <c r="C177" s="117" t="s">
        <v>745</v>
      </c>
      <c r="D177" s="117">
        <v>5.26</v>
      </c>
      <c r="E177" s="115"/>
      <c r="F177" s="117" t="s">
        <v>148</v>
      </c>
    </row>
    <row r="178" spans="1:6" x14ac:dyDescent="0.2">
      <c r="A178" s="131"/>
      <c r="B178" s="117" t="s">
        <v>124</v>
      </c>
      <c r="C178" s="117" t="s">
        <v>745</v>
      </c>
      <c r="D178" s="117">
        <v>5.27</v>
      </c>
      <c r="E178" s="115"/>
      <c r="F178" s="117" t="s">
        <v>148</v>
      </c>
    </row>
    <row r="179" spans="1:6" x14ac:dyDescent="0.2">
      <c r="A179" s="131"/>
      <c r="B179" s="117" t="s">
        <v>124</v>
      </c>
      <c r="C179" s="117" t="s">
        <v>746</v>
      </c>
      <c r="D179" s="117">
        <v>5.26</v>
      </c>
      <c r="E179" s="115">
        <v>4</v>
      </c>
      <c r="F179" s="117" t="s">
        <v>148</v>
      </c>
    </row>
    <row r="180" spans="1:6" x14ac:dyDescent="0.2">
      <c r="A180" s="131"/>
      <c r="B180" s="117" t="s">
        <v>124</v>
      </c>
      <c r="C180" s="117" t="s">
        <v>746</v>
      </c>
      <c r="D180" s="117">
        <v>5.28</v>
      </c>
      <c r="E180" s="115"/>
      <c r="F180" s="117" t="s">
        <v>148</v>
      </c>
    </row>
    <row r="181" spans="1:6" x14ac:dyDescent="0.2">
      <c r="A181" s="131"/>
      <c r="B181" s="117" t="s">
        <v>125</v>
      </c>
      <c r="C181" s="117" t="s">
        <v>126</v>
      </c>
      <c r="D181" s="117">
        <v>5.25</v>
      </c>
      <c r="E181" s="117">
        <v>2</v>
      </c>
      <c r="F181" s="117" t="s">
        <v>147</v>
      </c>
    </row>
    <row r="182" spans="1:6" x14ac:dyDescent="0.2">
      <c r="A182" s="131"/>
      <c r="B182" s="117" t="s">
        <v>125</v>
      </c>
      <c r="C182" s="117" t="s">
        <v>747</v>
      </c>
      <c r="D182" s="117">
        <v>5.28</v>
      </c>
      <c r="E182" s="117">
        <v>2</v>
      </c>
      <c r="F182" s="117" t="s">
        <v>147</v>
      </c>
    </row>
    <row r="183" spans="1:6" x14ac:dyDescent="0.2">
      <c r="A183" s="131"/>
      <c r="B183" s="117" t="s">
        <v>125</v>
      </c>
      <c r="C183" s="117" t="s">
        <v>748</v>
      </c>
      <c r="D183" s="117">
        <v>5.28</v>
      </c>
      <c r="E183" s="117">
        <v>2</v>
      </c>
      <c r="F183" s="117" t="s">
        <v>147</v>
      </c>
    </row>
    <row r="184" spans="1:6" x14ac:dyDescent="0.2">
      <c r="A184" s="131"/>
      <c r="B184" s="117" t="s">
        <v>125</v>
      </c>
      <c r="C184" s="117" t="s">
        <v>749</v>
      </c>
      <c r="D184" s="117">
        <v>5.28</v>
      </c>
      <c r="E184" s="117">
        <v>2</v>
      </c>
      <c r="F184" s="117" t="s">
        <v>147</v>
      </c>
    </row>
    <row r="185" spans="1:6" x14ac:dyDescent="0.2">
      <c r="A185" s="131"/>
      <c r="B185" s="117" t="s">
        <v>128</v>
      </c>
      <c r="C185" s="117" t="s">
        <v>750</v>
      </c>
      <c r="D185" s="117">
        <v>5.25</v>
      </c>
      <c r="E185" s="117">
        <v>2</v>
      </c>
      <c r="F185" s="117" t="s">
        <v>148</v>
      </c>
    </row>
    <row r="186" spans="1:6" x14ac:dyDescent="0.2">
      <c r="A186" s="131"/>
      <c r="B186" s="117" t="s">
        <v>128</v>
      </c>
      <c r="C186" s="117" t="s">
        <v>129</v>
      </c>
      <c r="D186" s="117">
        <v>5.29</v>
      </c>
      <c r="E186" s="117">
        <v>2</v>
      </c>
      <c r="F186" s="117" t="s">
        <v>147</v>
      </c>
    </row>
    <row r="187" spans="1:6" x14ac:dyDescent="0.2">
      <c r="A187" s="131"/>
      <c r="B187" s="117" t="s">
        <v>128</v>
      </c>
      <c r="C187" s="117" t="s">
        <v>751</v>
      </c>
      <c r="D187" s="117">
        <v>5.29</v>
      </c>
      <c r="E187" s="117">
        <v>2</v>
      </c>
      <c r="F187" s="117" t="s">
        <v>147</v>
      </c>
    </row>
    <row r="188" spans="1:6" x14ac:dyDescent="0.2">
      <c r="A188" s="131"/>
      <c r="B188" s="117" t="s">
        <v>128</v>
      </c>
      <c r="C188" s="117" t="s">
        <v>752</v>
      </c>
      <c r="D188" s="117">
        <v>5.29</v>
      </c>
      <c r="E188" s="117">
        <v>2</v>
      </c>
      <c r="F188" s="117" t="s">
        <v>147</v>
      </c>
    </row>
    <row r="189" spans="1:6" x14ac:dyDescent="0.2">
      <c r="A189" s="131"/>
      <c r="B189" s="117" t="s">
        <v>130</v>
      </c>
      <c r="C189" s="117" t="s">
        <v>753</v>
      </c>
      <c r="D189" s="117">
        <v>5.25</v>
      </c>
      <c r="E189" s="117">
        <v>2</v>
      </c>
      <c r="F189" s="117" t="s">
        <v>148</v>
      </c>
    </row>
    <row r="190" spans="1:6" x14ac:dyDescent="0.2">
      <c r="A190" s="131"/>
      <c r="B190" s="117" t="s">
        <v>130</v>
      </c>
      <c r="C190" s="117" t="s">
        <v>754</v>
      </c>
      <c r="D190" s="117">
        <v>5.25</v>
      </c>
      <c r="E190" s="115">
        <v>8</v>
      </c>
      <c r="F190" s="117" t="s">
        <v>148</v>
      </c>
    </row>
    <row r="191" spans="1:6" x14ac:dyDescent="0.2">
      <c r="A191" s="131"/>
      <c r="B191" s="117" t="s">
        <v>130</v>
      </c>
      <c r="C191" s="117" t="s">
        <v>754</v>
      </c>
      <c r="D191" s="117">
        <v>5.26</v>
      </c>
      <c r="E191" s="115"/>
      <c r="F191" s="117" t="s">
        <v>147</v>
      </c>
    </row>
    <row r="192" spans="1:6" x14ac:dyDescent="0.2">
      <c r="A192" s="131"/>
      <c r="B192" s="117" t="s">
        <v>130</v>
      </c>
      <c r="C192" s="117" t="s">
        <v>754</v>
      </c>
      <c r="D192" s="117">
        <v>5.28</v>
      </c>
      <c r="E192" s="115"/>
      <c r="F192" s="117" t="s">
        <v>147</v>
      </c>
    </row>
    <row r="193" spans="1:6" x14ac:dyDescent="0.2">
      <c r="A193" s="131"/>
      <c r="B193" s="117" t="s">
        <v>130</v>
      </c>
      <c r="C193" s="117" t="s">
        <v>754</v>
      </c>
      <c r="D193" s="117">
        <v>5.29</v>
      </c>
      <c r="E193" s="115"/>
      <c r="F193" s="117" t="s">
        <v>147</v>
      </c>
    </row>
    <row r="194" spans="1:6" x14ac:dyDescent="0.2">
      <c r="A194" s="131"/>
      <c r="B194" s="117" t="s">
        <v>130</v>
      </c>
      <c r="C194" s="117" t="s">
        <v>755</v>
      </c>
      <c r="D194" s="117">
        <v>5.25</v>
      </c>
      <c r="E194" s="117">
        <v>2</v>
      </c>
      <c r="F194" s="117" t="s">
        <v>148</v>
      </c>
    </row>
    <row r="195" spans="1:6" x14ac:dyDescent="0.2">
      <c r="A195" s="131"/>
      <c r="B195" s="117" t="s">
        <v>130</v>
      </c>
      <c r="C195" s="117" t="s">
        <v>756</v>
      </c>
      <c r="D195" s="117">
        <v>5.27</v>
      </c>
      <c r="E195" s="117">
        <v>2</v>
      </c>
      <c r="F195" s="117" t="s">
        <v>147</v>
      </c>
    </row>
    <row r="196" spans="1:6" x14ac:dyDescent="0.2">
      <c r="A196" s="131"/>
      <c r="B196" s="117" t="s">
        <v>130</v>
      </c>
      <c r="C196" s="117" t="s">
        <v>757</v>
      </c>
      <c r="D196" s="117">
        <v>5.29</v>
      </c>
      <c r="E196" s="117">
        <v>2</v>
      </c>
      <c r="F196" s="117" t="s">
        <v>147</v>
      </c>
    </row>
    <row r="197" spans="1:6" x14ac:dyDescent="0.2">
      <c r="A197" s="131"/>
      <c r="B197" s="117" t="s">
        <v>130</v>
      </c>
      <c r="C197" s="117" t="s">
        <v>758</v>
      </c>
      <c r="D197" s="117">
        <v>5.29</v>
      </c>
      <c r="E197" s="117">
        <v>2</v>
      </c>
      <c r="F197" s="117" t="s">
        <v>147</v>
      </c>
    </row>
    <row r="198" spans="1:6" x14ac:dyDescent="0.2">
      <c r="A198" s="131"/>
      <c r="B198" s="117" t="s">
        <v>130</v>
      </c>
      <c r="C198" s="117" t="s">
        <v>759</v>
      </c>
      <c r="D198" s="117">
        <v>5.29</v>
      </c>
      <c r="E198" s="117">
        <v>2</v>
      </c>
      <c r="F198" s="117" t="s">
        <v>147</v>
      </c>
    </row>
    <row r="199" spans="1:6" x14ac:dyDescent="0.2">
      <c r="A199" s="131"/>
      <c r="B199" s="117" t="s">
        <v>283</v>
      </c>
      <c r="C199" s="117" t="s">
        <v>760</v>
      </c>
      <c r="D199" s="117">
        <v>5.25</v>
      </c>
      <c r="E199" s="117">
        <v>2</v>
      </c>
      <c r="F199" s="117" t="s">
        <v>147</v>
      </c>
    </row>
    <row r="200" spans="1:6" x14ac:dyDescent="0.2">
      <c r="A200" s="131"/>
      <c r="B200" s="117" t="s">
        <v>283</v>
      </c>
      <c r="C200" s="117" t="s">
        <v>579</v>
      </c>
      <c r="D200" s="117">
        <v>5.29</v>
      </c>
      <c r="E200" s="117">
        <v>2</v>
      </c>
      <c r="F200" s="117" t="s">
        <v>148</v>
      </c>
    </row>
    <row r="201" spans="1:6" x14ac:dyDescent="0.2">
      <c r="A201" s="131"/>
      <c r="B201" s="117" t="s">
        <v>132</v>
      </c>
      <c r="C201" s="117" t="s">
        <v>761</v>
      </c>
      <c r="D201" s="117">
        <v>5.26</v>
      </c>
      <c r="E201" s="117">
        <v>2</v>
      </c>
      <c r="F201" s="117" t="s">
        <v>147</v>
      </c>
    </row>
    <row r="202" spans="1:6" x14ac:dyDescent="0.2">
      <c r="A202" s="131"/>
      <c r="B202" s="117" t="s">
        <v>134</v>
      </c>
      <c r="C202" s="117" t="s">
        <v>762</v>
      </c>
      <c r="D202" s="117">
        <v>5.29</v>
      </c>
      <c r="E202" s="117">
        <v>2</v>
      </c>
      <c r="F202" s="117" t="s">
        <v>147</v>
      </c>
    </row>
    <row r="203" spans="1:6" x14ac:dyDescent="0.2">
      <c r="A203" s="131"/>
      <c r="B203" s="117" t="s">
        <v>135</v>
      </c>
      <c r="C203" s="117" t="s">
        <v>763</v>
      </c>
      <c r="D203" s="117">
        <v>5.28</v>
      </c>
      <c r="E203" s="117">
        <v>2</v>
      </c>
      <c r="F203" s="117" t="s">
        <v>147</v>
      </c>
    </row>
    <row r="204" spans="1:6" x14ac:dyDescent="0.2">
      <c r="A204" s="131"/>
      <c r="B204" s="117" t="s">
        <v>135</v>
      </c>
      <c r="C204" s="117" t="s">
        <v>764</v>
      </c>
      <c r="D204" s="117">
        <v>5.28</v>
      </c>
      <c r="E204" s="117">
        <v>2</v>
      </c>
      <c r="F204" s="117" t="s">
        <v>147</v>
      </c>
    </row>
    <row r="205" spans="1:6" x14ac:dyDescent="0.2">
      <c r="A205" s="131"/>
      <c r="B205" s="117" t="s">
        <v>135</v>
      </c>
      <c r="C205" s="117" t="s">
        <v>765</v>
      </c>
      <c r="D205" s="117">
        <v>5.29</v>
      </c>
      <c r="E205" s="117"/>
      <c r="F205" s="117" t="s">
        <v>148</v>
      </c>
    </row>
    <row r="206" spans="1:6" x14ac:dyDescent="0.2">
      <c r="A206" s="131"/>
      <c r="B206" s="117" t="s">
        <v>136</v>
      </c>
      <c r="C206" s="117" t="s">
        <v>766</v>
      </c>
      <c r="D206" s="117">
        <v>5.25</v>
      </c>
      <c r="E206" s="117">
        <v>2</v>
      </c>
      <c r="F206" s="117" t="s">
        <v>147</v>
      </c>
    </row>
    <row r="207" spans="1:6" x14ac:dyDescent="0.2">
      <c r="A207" s="131"/>
      <c r="B207" s="117" t="s">
        <v>136</v>
      </c>
      <c r="C207" s="117" t="s">
        <v>767</v>
      </c>
      <c r="D207" s="117">
        <v>5.25</v>
      </c>
      <c r="E207" s="117">
        <v>2</v>
      </c>
      <c r="F207" s="117" t="s">
        <v>147</v>
      </c>
    </row>
    <row r="208" spans="1:6" x14ac:dyDescent="0.2">
      <c r="A208" s="131"/>
      <c r="B208" s="117" t="s">
        <v>136</v>
      </c>
      <c r="C208" s="117" t="s">
        <v>768</v>
      </c>
      <c r="D208" s="117">
        <v>5.27</v>
      </c>
      <c r="E208" s="115">
        <v>4</v>
      </c>
      <c r="F208" s="117" t="s">
        <v>147</v>
      </c>
    </row>
    <row r="209" spans="1:6" x14ac:dyDescent="0.2">
      <c r="A209" s="131"/>
      <c r="B209" s="117" t="s">
        <v>136</v>
      </c>
      <c r="C209" s="117" t="s">
        <v>768</v>
      </c>
      <c r="D209" s="117">
        <v>5.29</v>
      </c>
      <c r="E209" s="115"/>
      <c r="F209" s="117" t="s">
        <v>147</v>
      </c>
    </row>
    <row r="210" spans="1:6" x14ac:dyDescent="0.2">
      <c r="A210" s="131"/>
      <c r="B210" s="117" t="s">
        <v>136</v>
      </c>
      <c r="C210" s="117" t="s">
        <v>769</v>
      </c>
      <c r="D210" s="117">
        <v>5.28</v>
      </c>
      <c r="E210" s="115">
        <v>4</v>
      </c>
      <c r="F210" s="117" t="s">
        <v>147</v>
      </c>
    </row>
    <row r="211" spans="1:6" x14ac:dyDescent="0.2">
      <c r="A211" s="131"/>
      <c r="B211" s="117" t="s">
        <v>136</v>
      </c>
      <c r="C211" s="117" t="s">
        <v>769</v>
      </c>
      <c r="D211" s="117">
        <v>5.29</v>
      </c>
      <c r="E211" s="115"/>
      <c r="F211" s="117" t="s">
        <v>147</v>
      </c>
    </row>
    <row r="212" spans="1:6" x14ac:dyDescent="0.2">
      <c r="A212" s="131"/>
      <c r="B212" s="117" t="s">
        <v>141</v>
      </c>
      <c r="C212" s="117" t="s">
        <v>770</v>
      </c>
      <c r="D212" s="117">
        <v>5.27</v>
      </c>
      <c r="E212" s="117">
        <v>2</v>
      </c>
      <c r="F212" s="117" t="s">
        <v>147</v>
      </c>
    </row>
    <row r="213" spans="1:6" x14ac:dyDescent="0.2">
      <c r="A213" s="131"/>
      <c r="B213" s="117" t="s">
        <v>141</v>
      </c>
      <c r="C213" s="117" t="s">
        <v>771</v>
      </c>
      <c r="D213" s="117">
        <v>5.27</v>
      </c>
      <c r="E213" s="117">
        <v>2</v>
      </c>
      <c r="F213" s="117" t="s">
        <v>148</v>
      </c>
    </row>
    <row r="214" spans="1:6" x14ac:dyDescent="0.2">
      <c r="A214" s="131" t="s">
        <v>773</v>
      </c>
      <c r="B214" s="131" t="s">
        <v>774</v>
      </c>
      <c r="C214" s="118" t="s">
        <v>775</v>
      </c>
      <c r="D214" s="133">
        <v>5.25</v>
      </c>
      <c r="E214" s="118">
        <v>2</v>
      </c>
      <c r="F214" s="118" t="s">
        <v>776</v>
      </c>
    </row>
    <row r="215" spans="1:6" x14ac:dyDescent="0.2">
      <c r="A215" s="131"/>
      <c r="B215" s="131"/>
      <c r="C215" s="118" t="s">
        <v>777</v>
      </c>
      <c r="D215" s="133">
        <v>5.25</v>
      </c>
      <c r="E215" s="118">
        <v>2</v>
      </c>
      <c r="F215" s="118" t="s">
        <v>776</v>
      </c>
    </row>
    <row r="216" spans="1:6" x14ac:dyDescent="0.2">
      <c r="A216" s="131"/>
      <c r="B216" s="131"/>
      <c r="C216" s="118" t="s">
        <v>778</v>
      </c>
      <c r="D216" s="133">
        <v>5.25</v>
      </c>
      <c r="E216" s="118">
        <v>2</v>
      </c>
      <c r="F216" s="118" t="s">
        <v>776</v>
      </c>
    </row>
    <row r="217" spans="1:6" x14ac:dyDescent="0.2">
      <c r="A217" s="131"/>
      <c r="B217" s="131"/>
      <c r="C217" s="118" t="s">
        <v>779</v>
      </c>
      <c r="D217" s="133">
        <v>5.25</v>
      </c>
      <c r="E217" s="118">
        <v>2</v>
      </c>
      <c r="F217" s="118" t="s">
        <v>780</v>
      </c>
    </row>
    <row r="218" spans="1:6" x14ac:dyDescent="0.2">
      <c r="A218" s="131"/>
      <c r="B218" s="131"/>
      <c r="C218" s="118" t="s">
        <v>781</v>
      </c>
      <c r="D218" s="133">
        <v>5.25</v>
      </c>
      <c r="E218" s="118">
        <v>2</v>
      </c>
      <c r="F218" s="118" t="s">
        <v>776</v>
      </c>
    </row>
    <row r="219" spans="1:6" x14ac:dyDescent="0.2">
      <c r="A219" s="131"/>
      <c r="B219" s="131"/>
      <c r="C219" s="118" t="s">
        <v>782</v>
      </c>
      <c r="D219" s="133">
        <v>5.25</v>
      </c>
      <c r="E219" s="118">
        <v>2</v>
      </c>
      <c r="F219" s="118" t="s">
        <v>776</v>
      </c>
    </row>
    <row r="220" spans="1:6" x14ac:dyDescent="0.2">
      <c r="A220" s="131"/>
      <c r="B220" s="131"/>
      <c r="C220" s="118" t="s">
        <v>783</v>
      </c>
      <c r="D220" s="133">
        <v>5.25</v>
      </c>
      <c r="E220" s="118">
        <v>2</v>
      </c>
      <c r="F220" s="118" t="s">
        <v>776</v>
      </c>
    </row>
    <row r="221" spans="1:6" x14ac:dyDescent="0.2">
      <c r="A221" s="131"/>
      <c r="B221" s="131"/>
      <c r="C221" s="118" t="s">
        <v>784</v>
      </c>
      <c r="D221" s="133">
        <v>5.25</v>
      </c>
      <c r="E221" s="118">
        <v>2</v>
      </c>
      <c r="F221" s="118" t="s">
        <v>776</v>
      </c>
    </row>
    <row r="222" spans="1:6" x14ac:dyDescent="0.2">
      <c r="A222" s="131"/>
      <c r="B222" s="131"/>
      <c r="C222" s="118" t="s">
        <v>785</v>
      </c>
      <c r="D222" s="133">
        <v>5.25</v>
      </c>
      <c r="E222" s="118">
        <v>2</v>
      </c>
      <c r="F222" s="118" t="s">
        <v>776</v>
      </c>
    </row>
    <row r="223" spans="1:6" x14ac:dyDescent="0.2">
      <c r="A223" s="131"/>
      <c r="B223" s="131" t="s">
        <v>786</v>
      </c>
      <c r="C223" s="118" t="s">
        <v>787</v>
      </c>
      <c r="D223" s="133">
        <v>5.25</v>
      </c>
      <c r="E223" s="118">
        <v>2</v>
      </c>
      <c r="F223" s="118" t="s">
        <v>776</v>
      </c>
    </row>
    <row r="224" spans="1:6" x14ac:dyDescent="0.2">
      <c r="A224" s="131"/>
      <c r="B224" s="131"/>
      <c r="C224" s="118" t="s">
        <v>788</v>
      </c>
      <c r="D224" s="133">
        <v>5.25</v>
      </c>
      <c r="E224" s="118">
        <v>2</v>
      </c>
      <c r="F224" s="118" t="s">
        <v>776</v>
      </c>
    </row>
    <row r="225" spans="1:6" x14ac:dyDescent="0.2">
      <c r="A225" s="131"/>
      <c r="B225" s="131"/>
      <c r="C225" s="118" t="s">
        <v>789</v>
      </c>
      <c r="D225" s="133">
        <v>5.25</v>
      </c>
      <c r="E225" s="118">
        <v>2</v>
      </c>
      <c r="F225" s="118" t="s">
        <v>776</v>
      </c>
    </row>
    <row r="226" spans="1:6" x14ac:dyDescent="0.2">
      <c r="A226" s="131"/>
      <c r="B226" s="131"/>
      <c r="C226" s="118" t="s">
        <v>790</v>
      </c>
      <c r="D226" s="133">
        <v>5.25</v>
      </c>
      <c r="E226" s="118">
        <v>2</v>
      </c>
      <c r="F226" s="118" t="s">
        <v>776</v>
      </c>
    </row>
    <row r="227" spans="1:6" x14ac:dyDescent="0.2">
      <c r="A227" s="131"/>
      <c r="B227" s="118" t="s">
        <v>786</v>
      </c>
      <c r="C227" s="118" t="s">
        <v>791</v>
      </c>
      <c r="D227" s="133">
        <v>5.26</v>
      </c>
      <c r="E227" s="118">
        <v>2</v>
      </c>
      <c r="F227" s="118" t="s">
        <v>780</v>
      </c>
    </row>
    <row r="228" spans="1:6" x14ac:dyDescent="0.2">
      <c r="A228" s="131"/>
      <c r="B228" s="118" t="s">
        <v>774</v>
      </c>
      <c r="C228" s="118" t="s">
        <v>792</v>
      </c>
      <c r="D228" s="133">
        <v>5.27</v>
      </c>
      <c r="E228" s="118">
        <v>2</v>
      </c>
      <c r="F228" s="118" t="s">
        <v>780</v>
      </c>
    </row>
    <row r="229" spans="1:6" x14ac:dyDescent="0.2">
      <c r="A229" s="131"/>
      <c r="B229" s="131" t="s">
        <v>774</v>
      </c>
      <c r="C229" s="118" t="s">
        <v>793</v>
      </c>
      <c r="D229" s="133">
        <v>5.29</v>
      </c>
      <c r="E229" s="118">
        <v>2</v>
      </c>
      <c r="F229" s="118" t="s">
        <v>776</v>
      </c>
    </row>
    <row r="230" spans="1:6" x14ac:dyDescent="0.2">
      <c r="A230" s="131"/>
      <c r="B230" s="131"/>
      <c r="C230" s="118" t="s">
        <v>785</v>
      </c>
      <c r="D230" s="133">
        <v>5.29</v>
      </c>
      <c r="E230" s="118">
        <v>2</v>
      </c>
      <c r="F230" s="118" t="s">
        <v>776</v>
      </c>
    </row>
    <row r="231" spans="1:6" x14ac:dyDescent="0.2">
      <c r="A231" s="131"/>
      <c r="B231" s="131"/>
      <c r="C231" s="118" t="s">
        <v>784</v>
      </c>
      <c r="D231" s="133">
        <v>5.29</v>
      </c>
      <c r="E231" s="118">
        <v>2</v>
      </c>
      <c r="F231" s="118" t="s">
        <v>776</v>
      </c>
    </row>
    <row r="232" spans="1:6" x14ac:dyDescent="0.2">
      <c r="A232" s="131"/>
      <c r="B232" s="131"/>
      <c r="C232" s="118" t="s">
        <v>778</v>
      </c>
      <c r="D232" s="133">
        <v>5.29</v>
      </c>
      <c r="E232" s="118">
        <v>2</v>
      </c>
      <c r="F232" s="118" t="s">
        <v>776</v>
      </c>
    </row>
    <row r="233" spans="1:6" x14ac:dyDescent="0.2">
      <c r="A233" s="131"/>
      <c r="B233" s="131"/>
      <c r="C233" s="118" t="s">
        <v>777</v>
      </c>
      <c r="D233" s="133">
        <v>5.29</v>
      </c>
      <c r="E233" s="118">
        <v>2</v>
      </c>
      <c r="F233" s="118" t="s">
        <v>776</v>
      </c>
    </row>
    <row r="234" spans="1:6" x14ac:dyDescent="0.2">
      <c r="A234" s="131"/>
      <c r="B234" s="131"/>
      <c r="C234" s="118" t="s">
        <v>794</v>
      </c>
      <c r="D234" s="133">
        <v>5.29</v>
      </c>
      <c r="E234" s="118">
        <v>2</v>
      </c>
      <c r="F234" s="118" t="s">
        <v>776</v>
      </c>
    </row>
    <row r="235" spans="1:6" ht="18.75" customHeight="1" x14ac:dyDescent="0.2">
      <c r="A235" s="134" t="s">
        <v>814</v>
      </c>
      <c r="B235" s="115" t="s">
        <v>149</v>
      </c>
      <c r="C235" s="135" t="s">
        <v>815</v>
      </c>
      <c r="D235" s="133">
        <v>5.29</v>
      </c>
      <c r="E235" s="135">
        <v>2</v>
      </c>
      <c r="F235" s="136" t="s">
        <v>336</v>
      </c>
    </row>
    <row r="236" spans="1:6" x14ac:dyDescent="0.2">
      <c r="A236" s="134"/>
      <c r="B236" s="115"/>
      <c r="C236" s="117" t="s">
        <v>816</v>
      </c>
      <c r="D236" s="133">
        <v>5.29</v>
      </c>
      <c r="E236" s="135">
        <v>2</v>
      </c>
      <c r="F236" s="134"/>
    </row>
    <row r="237" spans="1:6" x14ac:dyDescent="0.2">
      <c r="A237" s="134"/>
      <c r="B237" s="115"/>
      <c r="C237" s="117" t="s">
        <v>817</v>
      </c>
      <c r="D237" s="133">
        <v>5.29</v>
      </c>
      <c r="E237" s="135">
        <v>2</v>
      </c>
      <c r="F237" s="115"/>
    </row>
    <row r="238" spans="1:6" x14ac:dyDescent="0.2">
      <c r="A238" s="134"/>
      <c r="B238" s="115"/>
      <c r="C238" s="135" t="s">
        <v>818</v>
      </c>
      <c r="D238" s="133">
        <v>5.29</v>
      </c>
      <c r="E238" s="135">
        <v>2</v>
      </c>
      <c r="F238" s="134"/>
    </row>
    <row r="239" spans="1:6" x14ac:dyDescent="0.2">
      <c r="A239" s="134"/>
      <c r="B239" s="115"/>
      <c r="C239" s="135" t="s">
        <v>819</v>
      </c>
      <c r="D239" s="133">
        <v>5.29</v>
      </c>
      <c r="E239" s="135">
        <v>2</v>
      </c>
      <c r="F239" s="134"/>
    </row>
    <row r="240" spans="1:6" x14ac:dyDescent="0.2">
      <c r="A240" s="134"/>
      <c r="B240" s="115"/>
      <c r="C240" s="135" t="s">
        <v>820</v>
      </c>
      <c r="D240" s="133">
        <v>5.29</v>
      </c>
      <c r="E240" s="135">
        <v>2</v>
      </c>
      <c r="F240" s="115"/>
    </row>
    <row r="241" spans="1:6" x14ac:dyDescent="0.2">
      <c r="A241" s="134"/>
      <c r="B241" s="115"/>
      <c r="C241" s="135" t="s">
        <v>821</v>
      </c>
      <c r="D241" s="117">
        <v>5.25</v>
      </c>
      <c r="E241" s="117">
        <v>2</v>
      </c>
      <c r="F241" s="115" t="s">
        <v>148</v>
      </c>
    </row>
    <row r="242" spans="1:6" x14ac:dyDescent="0.2">
      <c r="A242" s="134"/>
      <c r="B242" s="115"/>
      <c r="C242" s="135" t="s">
        <v>822</v>
      </c>
      <c r="D242" s="117">
        <v>5.25</v>
      </c>
      <c r="E242" s="117">
        <v>2</v>
      </c>
      <c r="F242" s="115"/>
    </row>
    <row r="243" spans="1:6" x14ac:dyDescent="0.2">
      <c r="A243" s="134"/>
      <c r="B243" s="115"/>
      <c r="C243" s="135" t="s">
        <v>823</v>
      </c>
      <c r="D243" s="117">
        <v>5.25</v>
      </c>
      <c r="E243" s="117">
        <v>2</v>
      </c>
      <c r="F243" s="115"/>
    </row>
    <row r="244" spans="1:6" x14ac:dyDescent="0.2">
      <c r="A244" s="134"/>
      <c r="B244" s="115"/>
      <c r="C244" s="135" t="s">
        <v>824</v>
      </c>
      <c r="D244" s="117">
        <v>5.25</v>
      </c>
      <c r="E244" s="117">
        <v>2</v>
      </c>
      <c r="F244" s="115" t="s">
        <v>147</v>
      </c>
    </row>
    <row r="245" spans="1:6" x14ac:dyDescent="0.2">
      <c r="A245" s="134"/>
      <c r="B245" s="115"/>
      <c r="C245" s="135" t="s">
        <v>825</v>
      </c>
      <c r="D245" s="117">
        <v>5.25</v>
      </c>
      <c r="E245" s="117">
        <v>2</v>
      </c>
      <c r="F245" s="115"/>
    </row>
    <row r="246" spans="1:6" x14ac:dyDescent="0.2">
      <c r="A246" s="134"/>
      <c r="B246" s="115"/>
      <c r="C246" s="135" t="s">
        <v>826</v>
      </c>
      <c r="D246" s="117">
        <v>5.25</v>
      </c>
      <c r="E246" s="117">
        <v>2</v>
      </c>
      <c r="F246" s="115"/>
    </row>
    <row r="247" spans="1:6" x14ac:dyDescent="0.2">
      <c r="A247" s="134"/>
      <c r="B247" s="115"/>
      <c r="C247" s="135" t="s">
        <v>817</v>
      </c>
      <c r="D247" s="117">
        <v>5.26</v>
      </c>
      <c r="E247" s="117">
        <v>2</v>
      </c>
      <c r="F247" s="115" t="s">
        <v>336</v>
      </c>
    </row>
    <row r="248" spans="1:6" x14ac:dyDescent="0.2">
      <c r="A248" s="134"/>
      <c r="B248" s="115"/>
      <c r="C248" s="135" t="s">
        <v>816</v>
      </c>
      <c r="D248" s="117">
        <v>5.26</v>
      </c>
      <c r="E248" s="117">
        <v>2</v>
      </c>
      <c r="F248" s="115"/>
    </row>
    <row r="249" spans="1:6" x14ac:dyDescent="0.2">
      <c r="A249" s="134"/>
      <c r="B249" s="115"/>
      <c r="C249" s="135" t="s">
        <v>819</v>
      </c>
      <c r="D249" s="117">
        <v>5.26</v>
      </c>
      <c r="E249" s="117">
        <v>2</v>
      </c>
      <c r="F249" s="115"/>
    </row>
    <row r="250" spans="1:6" x14ac:dyDescent="0.2">
      <c r="A250" s="134"/>
      <c r="B250" s="115"/>
      <c r="C250" s="135" t="s">
        <v>820</v>
      </c>
      <c r="D250" s="117">
        <v>5.26</v>
      </c>
      <c r="E250" s="117">
        <v>2</v>
      </c>
      <c r="F250" s="115"/>
    </row>
    <row r="251" spans="1:6" x14ac:dyDescent="0.2">
      <c r="A251" s="134"/>
      <c r="B251" s="115"/>
      <c r="C251" s="135" t="s">
        <v>827</v>
      </c>
      <c r="D251" s="117">
        <v>5.27</v>
      </c>
      <c r="E251" s="117">
        <v>2</v>
      </c>
      <c r="F251" s="117" t="s">
        <v>148</v>
      </c>
    </row>
    <row r="252" spans="1:6" x14ac:dyDescent="0.2">
      <c r="A252" s="134"/>
      <c r="B252" s="115"/>
      <c r="C252" s="135" t="s">
        <v>828</v>
      </c>
      <c r="D252" s="117">
        <v>5.28</v>
      </c>
      <c r="E252" s="117">
        <v>2</v>
      </c>
      <c r="F252" s="115" t="s">
        <v>147</v>
      </c>
    </row>
    <row r="253" spans="1:6" x14ac:dyDescent="0.2">
      <c r="A253" s="134"/>
      <c r="B253" s="115"/>
      <c r="C253" s="135" t="s">
        <v>816</v>
      </c>
      <c r="D253" s="117">
        <v>5.28</v>
      </c>
      <c r="E253" s="117">
        <v>2</v>
      </c>
      <c r="F253" s="115"/>
    </row>
    <row r="254" spans="1:6" x14ac:dyDescent="0.2">
      <c r="A254" s="134"/>
      <c r="B254" s="115"/>
      <c r="C254" s="135" t="s">
        <v>829</v>
      </c>
      <c r="D254" s="117">
        <v>5.28</v>
      </c>
      <c r="E254" s="117">
        <v>2</v>
      </c>
      <c r="F254" s="115"/>
    </row>
    <row r="255" spans="1:6" x14ac:dyDescent="0.2">
      <c r="A255" s="134"/>
      <c r="B255" s="115"/>
      <c r="C255" s="135" t="s">
        <v>830</v>
      </c>
      <c r="D255" s="117">
        <v>5.28</v>
      </c>
      <c r="E255" s="117">
        <v>2</v>
      </c>
      <c r="F255" s="115"/>
    </row>
    <row r="256" spans="1:6" x14ac:dyDescent="0.2">
      <c r="A256" s="134"/>
      <c r="B256" s="115"/>
      <c r="C256" s="135" t="s">
        <v>831</v>
      </c>
      <c r="D256" s="117">
        <v>5.28</v>
      </c>
      <c r="E256" s="117">
        <v>2</v>
      </c>
      <c r="F256" s="115"/>
    </row>
    <row r="257" spans="1:6" x14ac:dyDescent="0.2">
      <c r="A257" s="134"/>
      <c r="B257" s="115"/>
      <c r="C257" s="135" t="s">
        <v>832</v>
      </c>
      <c r="D257" s="117">
        <v>5.28</v>
      </c>
      <c r="E257" s="117">
        <v>2</v>
      </c>
      <c r="F257" s="115"/>
    </row>
    <row r="258" spans="1:6" x14ac:dyDescent="0.2">
      <c r="A258" s="134"/>
      <c r="B258" s="115"/>
      <c r="C258" s="135" t="s">
        <v>825</v>
      </c>
      <c r="D258" s="117">
        <v>5.28</v>
      </c>
      <c r="E258" s="117">
        <v>2</v>
      </c>
      <c r="F258" s="115"/>
    </row>
    <row r="259" spans="1:6" x14ac:dyDescent="0.2">
      <c r="A259" s="134"/>
      <c r="B259" s="115"/>
      <c r="C259" s="135" t="s">
        <v>824</v>
      </c>
      <c r="D259" s="117">
        <v>5.28</v>
      </c>
      <c r="E259" s="117">
        <v>2</v>
      </c>
      <c r="F259" s="115" t="s">
        <v>336</v>
      </c>
    </row>
    <row r="260" spans="1:6" x14ac:dyDescent="0.2">
      <c r="A260" s="134"/>
      <c r="B260" s="115"/>
      <c r="C260" s="135" t="s">
        <v>833</v>
      </c>
      <c r="D260" s="117">
        <v>5.28</v>
      </c>
      <c r="E260" s="117">
        <v>2</v>
      </c>
      <c r="F260" s="115"/>
    </row>
    <row r="261" spans="1:6" x14ac:dyDescent="0.2">
      <c r="A261" s="134"/>
      <c r="B261" s="115"/>
      <c r="C261" s="135" t="s">
        <v>384</v>
      </c>
      <c r="D261" s="118">
        <v>5.28</v>
      </c>
      <c r="E261" s="117">
        <v>2</v>
      </c>
      <c r="F261" s="117" t="s">
        <v>147</v>
      </c>
    </row>
    <row r="262" spans="1:6" x14ac:dyDescent="0.2">
      <c r="A262" s="134"/>
      <c r="B262" s="115"/>
      <c r="C262" s="135" t="s">
        <v>384</v>
      </c>
      <c r="D262" s="117">
        <v>5.29</v>
      </c>
      <c r="E262" s="117">
        <v>2</v>
      </c>
      <c r="F262" s="117" t="s">
        <v>147</v>
      </c>
    </row>
  </sheetData>
  <mergeCells count="94">
    <mergeCell ref="F252:F258"/>
    <mergeCell ref="F259:F260"/>
    <mergeCell ref="F244:F246"/>
    <mergeCell ref="F247:F250"/>
    <mergeCell ref="F235:F240"/>
    <mergeCell ref="F241:F243"/>
    <mergeCell ref="A214:A234"/>
    <mergeCell ref="B214:B222"/>
    <mergeCell ref="B223:B226"/>
    <mergeCell ref="B229:B234"/>
    <mergeCell ref="A235:A262"/>
    <mergeCell ref="B235:B262"/>
    <mergeCell ref="C120:C121"/>
    <mergeCell ref="E120:E121"/>
    <mergeCell ref="A122:A168"/>
    <mergeCell ref="A169:A213"/>
    <mergeCell ref="E173:E175"/>
    <mergeCell ref="E176:E178"/>
    <mergeCell ref="E179:E180"/>
    <mergeCell ref="E190:E193"/>
    <mergeCell ref="E208:E209"/>
    <mergeCell ref="E210:E211"/>
    <mergeCell ref="A102:A108"/>
    <mergeCell ref="B102:B104"/>
    <mergeCell ref="B105:B106"/>
    <mergeCell ref="B107:B108"/>
    <mergeCell ref="A109:A121"/>
    <mergeCell ref="B109:B115"/>
    <mergeCell ref="B116:B117"/>
    <mergeCell ref="B120:B121"/>
    <mergeCell ref="C94:C95"/>
    <mergeCell ref="E94:E95"/>
    <mergeCell ref="C96:C97"/>
    <mergeCell ref="E96:E97"/>
    <mergeCell ref="C90:C91"/>
    <mergeCell ref="E90:E91"/>
    <mergeCell ref="C92:C93"/>
    <mergeCell ref="E92:E93"/>
    <mergeCell ref="B68:B101"/>
    <mergeCell ref="C69:C72"/>
    <mergeCell ref="E69:E72"/>
    <mergeCell ref="C73:C76"/>
    <mergeCell ref="E73:E76"/>
    <mergeCell ref="C78:C79"/>
    <mergeCell ref="E78:E79"/>
    <mergeCell ref="C80:C82"/>
    <mergeCell ref="E80:E82"/>
    <mergeCell ref="C83:C85"/>
    <mergeCell ref="E83:E85"/>
    <mergeCell ref="C62:C63"/>
    <mergeCell ref="E62:E63"/>
    <mergeCell ref="C64:C65"/>
    <mergeCell ref="E64:E65"/>
    <mergeCell ref="B44:B67"/>
    <mergeCell ref="C44:C46"/>
    <mergeCell ref="E44:E46"/>
    <mergeCell ref="C47:C49"/>
    <mergeCell ref="E47:E49"/>
    <mergeCell ref="C50:C54"/>
    <mergeCell ref="E50:E54"/>
    <mergeCell ref="C55:C58"/>
    <mergeCell ref="E55:E58"/>
    <mergeCell ref="C59:C61"/>
    <mergeCell ref="E59:E61"/>
    <mergeCell ref="C34:C35"/>
    <mergeCell ref="E34:E35"/>
    <mergeCell ref="B36:B43"/>
    <mergeCell ref="C41:C42"/>
    <mergeCell ref="E41:E42"/>
    <mergeCell ref="E17:E18"/>
    <mergeCell ref="C19:C21"/>
    <mergeCell ref="E19:E21"/>
    <mergeCell ref="C23:C24"/>
    <mergeCell ref="E23:E24"/>
    <mergeCell ref="A3:A101"/>
    <mergeCell ref="B3:B28"/>
    <mergeCell ref="C3:C4"/>
    <mergeCell ref="E3:E4"/>
    <mergeCell ref="C5:C7"/>
    <mergeCell ref="E5:E7"/>
    <mergeCell ref="C8:C10"/>
    <mergeCell ref="E8:E10"/>
    <mergeCell ref="C11:C13"/>
    <mergeCell ref="E11:E13"/>
    <mergeCell ref="C14:C15"/>
    <mergeCell ref="C25:C26"/>
    <mergeCell ref="E25:E26"/>
    <mergeCell ref="B32:B35"/>
    <mergeCell ref="C32:C33"/>
    <mergeCell ref="E32:E33"/>
    <mergeCell ref="C17:C18"/>
    <mergeCell ref="A1:F1"/>
    <mergeCell ref="B29:B31"/>
    <mergeCell ref="E14:E15"/>
  </mergeCells>
  <phoneticPr fontId="19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68"/>
  <sheetViews>
    <sheetView workbookViewId="0">
      <selection activeCell="C61" sqref="C61"/>
    </sheetView>
  </sheetViews>
  <sheetFormatPr defaultColWidth="8.625" defaultRowHeight="18.75" x14ac:dyDescent="0.2"/>
  <cols>
    <col min="1" max="1" width="18.25" style="10" customWidth="1"/>
    <col min="2" max="2" width="20.25" style="10" bestFit="1" customWidth="1"/>
    <col min="3" max="3" width="14.625" style="10" customWidth="1"/>
    <col min="4" max="4" width="9.25" style="10" customWidth="1"/>
    <col min="5" max="5" width="25.25" style="10" customWidth="1"/>
    <col min="6" max="8" width="13" style="10" customWidth="1"/>
    <col min="9" max="16384" width="8.625" style="10"/>
  </cols>
  <sheetData>
    <row r="1" spans="1:8" ht="22.5" x14ac:dyDescent="0.2">
      <c r="A1" s="77" t="s">
        <v>338</v>
      </c>
      <c r="B1" s="77"/>
      <c r="C1" s="77"/>
      <c r="D1" s="77"/>
      <c r="E1" s="77"/>
      <c r="F1" s="77"/>
      <c r="G1" s="77"/>
      <c r="H1" s="77"/>
    </row>
    <row r="2" spans="1:8" s="9" customFormat="1" ht="20.25" x14ac:dyDescent="0.2">
      <c r="A2" s="11" t="s">
        <v>339</v>
      </c>
      <c r="B2" s="11" t="s">
        <v>35</v>
      </c>
      <c r="C2" s="11" t="s">
        <v>23</v>
      </c>
      <c r="D2" s="11" t="s">
        <v>24</v>
      </c>
      <c r="E2" s="12" t="s">
        <v>36</v>
      </c>
      <c r="F2" s="13" t="s">
        <v>37</v>
      </c>
      <c r="G2" s="11" t="s">
        <v>304</v>
      </c>
      <c r="H2" s="11" t="s">
        <v>305</v>
      </c>
    </row>
    <row r="3" spans="1:8" x14ac:dyDescent="0.2">
      <c r="A3" s="115" t="s">
        <v>1</v>
      </c>
      <c r="B3" s="115" t="s">
        <v>38</v>
      </c>
      <c r="C3" s="115">
        <v>2024363136</v>
      </c>
      <c r="D3" s="115" t="s">
        <v>613</v>
      </c>
      <c r="E3" s="116" t="s">
        <v>417</v>
      </c>
      <c r="F3" s="115">
        <v>2</v>
      </c>
      <c r="G3" s="117"/>
      <c r="H3" s="117"/>
    </row>
    <row r="4" spans="1:8" x14ac:dyDescent="0.2">
      <c r="A4" s="115"/>
      <c r="B4" s="115"/>
      <c r="C4" s="115"/>
      <c r="D4" s="115"/>
      <c r="E4" s="116" t="s">
        <v>415</v>
      </c>
      <c r="F4" s="115"/>
      <c r="G4" s="117"/>
      <c r="H4" s="117"/>
    </row>
    <row r="5" spans="1:8" x14ac:dyDescent="0.2">
      <c r="A5" s="115"/>
      <c r="B5" s="115"/>
      <c r="C5" s="115">
        <v>2024363140</v>
      </c>
      <c r="D5" s="115" t="s">
        <v>614</v>
      </c>
      <c r="E5" s="116" t="s">
        <v>417</v>
      </c>
      <c r="F5" s="115">
        <v>2</v>
      </c>
      <c r="G5" s="117"/>
      <c r="H5" s="117"/>
    </row>
    <row r="6" spans="1:8" x14ac:dyDescent="0.2">
      <c r="A6" s="115"/>
      <c r="B6" s="115"/>
      <c r="C6" s="115"/>
      <c r="D6" s="115"/>
      <c r="E6" s="116" t="s">
        <v>415</v>
      </c>
      <c r="F6" s="115"/>
      <c r="G6" s="117"/>
      <c r="H6" s="117"/>
    </row>
    <row r="7" spans="1:8" x14ac:dyDescent="0.2">
      <c r="A7" s="115"/>
      <c r="B7" s="115"/>
      <c r="C7" s="117">
        <v>2024363109</v>
      </c>
      <c r="D7" s="117" t="s">
        <v>615</v>
      </c>
      <c r="E7" s="116" t="s">
        <v>418</v>
      </c>
      <c r="F7" s="117">
        <v>2</v>
      </c>
      <c r="G7" s="117"/>
      <c r="H7" s="117"/>
    </row>
    <row r="8" spans="1:8" x14ac:dyDescent="0.2">
      <c r="A8" s="115"/>
      <c r="B8" s="115"/>
      <c r="C8" s="117">
        <v>2024363132</v>
      </c>
      <c r="D8" s="117" t="s">
        <v>616</v>
      </c>
      <c r="E8" s="116" t="s">
        <v>417</v>
      </c>
      <c r="F8" s="117">
        <v>2</v>
      </c>
      <c r="G8" s="117"/>
      <c r="H8" s="117"/>
    </row>
    <row r="9" spans="1:8" x14ac:dyDescent="0.2">
      <c r="A9" s="115"/>
      <c r="B9" s="115"/>
      <c r="C9" s="117">
        <v>2024363119</v>
      </c>
      <c r="D9" s="117" t="s">
        <v>617</v>
      </c>
      <c r="E9" s="116" t="s">
        <v>418</v>
      </c>
      <c r="F9" s="117">
        <v>2</v>
      </c>
      <c r="G9" s="117"/>
      <c r="H9" s="117"/>
    </row>
    <row r="10" spans="1:8" x14ac:dyDescent="0.2">
      <c r="A10" s="115"/>
      <c r="B10" s="115"/>
      <c r="C10" s="117">
        <v>2024363137</v>
      </c>
      <c r="D10" s="117" t="s">
        <v>409</v>
      </c>
      <c r="E10" s="116" t="s">
        <v>418</v>
      </c>
      <c r="F10" s="117">
        <v>2</v>
      </c>
      <c r="G10" s="117"/>
      <c r="H10" s="117"/>
    </row>
    <row r="11" spans="1:8" x14ac:dyDescent="0.2">
      <c r="A11" s="115"/>
      <c r="B11" s="115"/>
      <c r="C11" s="115">
        <v>2024363142</v>
      </c>
      <c r="D11" s="115" t="s">
        <v>618</v>
      </c>
      <c r="E11" s="116" t="s">
        <v>418</v>
      </c>
      <c r="F11" s="115">
        <v>2</v>
      </c>
      <c r="G11" s="117"/>
      <c r="H11" s="117"/>
    </row>
    <row r="12" spans="1:8" x14ac:dyDescent="0.2">
      <c r="A12" s="115"/>
      <c r="B12" s="115"/>
      <c r="C12" s="115"/>
      <c r="D12" s="115"/>
      <c r="E12" s="116" t="s">
        <v>417</v>
      </c>
      <c r="F12" s="115"/>
      <c r="G12" s="117"/>
      <c r="H12" s="117"/>
    </row>
    <row r="13" spans="1:8" x14ac:dyDescent="0.2">
      <c r="A13" s="115"/>
      <c r="B13" s="115"/>
      <c r="C13" s="117">
        <v>2024363120</v>
      </c>
      <c r="D13" s="117" t="s">
        <v>619</v>
      </c>
      <c r="E13" s="116" t="s">
        <v>418</v>
      </c>
      <c r="F13" s="117">
        <v>2</v>
      </c>
      <c r="G13" s="117"/>
      <c r="H13" s="117"/>
    </row>
    <row r="14" spans="1:8" x14ac:dyDescent="0.2">
      <c r="A14" s="115"/>
      <c r="B14" s="115"/>
      <c r="C14" s="115">
        <v>2024363127</v>
      </c>
      <c r="D14" s="115" t="s">
        <v>407</v>
      </c>
      <c r="E14" s="116" t="s">
        <v>418</v>
      </c>
      <c r="F14" s="115">
        <v>2</v>
      </c>
      <c r="G14" s="117"/>
      <c r="H14" s="117"/>
    </row>
    <row r="15" spans="1:8" x14ac:dyDescent="0.2">
      <c r="A15" s="115"/>
      <c r="B15" s="115"/>
      <c r="C15" s="115"/>
      <c r="D15" s="115"/>
      <c r="E15" s="116" t="s">
        <v>417</v>
      </c>
      <c r="F15" s="115"/>
      <c r="G15" s="117"/>
      <c r="H15" s="117"/>
    </row>
    <row r="16" spans="1:8" x14ac:dyDescent="0.2">
      <c r="A16" s="115"/>
      <c r="B16" s="115"/>
      <c r="C16" s="115">
        <v>2024363132</v>
      </c>
      <c r="D16" s="115" t="s">
        <v>616</v>
      </c>
      <c r="E16" s="116" t="s">
        <v>417</v>
      </c>
      <c r="F16" s="115">
        <v>2</v>
      </c>
      <c r="G16" s="117"/>
      <c r="H16" s="117"/>
    </row>
    <row r="17" spans="1:8" x14ac:dyDescent="0.2">
      <c r="A17" s="115"/>
      <c r="B17" s="115"/>
      <c r="C17" s="115"/>
      <c r="D17" s="115"/>
      <c r="E17" s="116" t="s">
        <v>415</v>
      </c>
      <c r="F17" s="115"/>
      <c r="G17" s="117"/>
      <c r="H17" s="117"/>
    </row>
    <row r="18" spans="1:8" x14ac:dyDescent="0.2">
      <c r="A18" s="115"/>
      <c r="B18" s="115"/>
      <c r="C18" s="115"/>
      <c r="D18" s="115"/>
      <c r="E18" s="116" t="s">
        <v>418</v>
      </c>
      <c r="F18" s="115"/>
      <c r="G18" s="117"/>
      <c r="H18" s="117"/>
    </row>
    <row r="19" spans="1:8" x14ac:dyDescent="0.2">
      <c r="A19" s="115"/>
      <c r="B19" s="115"/>
      <c r="C19" s="115">
        <v>2024363136</v>
      </c>
      <c r="D19" s="115" t="s">
        <v>620</v>
      </c>
      <c r="E19" s="116" t="s">
        <v>417</v>
      </c>
      <c r="F19" s="115">
        <v>2</v>
      </c>
      <c r="G19" s="117"/>
      <c r="H19" s="117"/>
    </row>
    <row r="20" spans="1:8" x14ac:dyDescent="0.2">
      <c r="A20" s="115"/>
      <c r="B20" s="115"/>
      <c r="C20" s="115"/>
      <c r="D20" s="115"/>
      <c r="E20" s="116" t="s">
        <v>418</v>
      </c>
      <c r="F20" s="115"/>
      <c r="G20" s="117"/>
      <c r="H20" s="117"/>
    </row>
    <row r="21" spans="1:8" x14ac:dyDescent="0.2">
      <c r="A21" s="115"/>
      <c r="B21" s="115"/>
      <c r="C21" s="115">
        <v>2024363138</v>
      </c>
      <c r="D21" s="115" t="s">
        <v>621</v>
      </c>
      <c r="E21" s="116" t="s">
        <v>418</v>
      </c>
      <c r="F21" s="115">
        <v>2</v>
      </c>
      <c r="G21" s="117"/>
      <c r="H21" s="117"/>
    </row>
    <row r="22" spans="1:8" x14ac:dyDescent="0.2">
      <c r="A22" s="115"/>
      <c r="B22" s="115"/>
      <c r="C22" s="115"/>
      <c r="D22" s="115"/>
      <c r="E22" s="116" t="s">
        <v>415</v>
      </c>
      <c r="F22" s="115"/>
      <c r="G22" s="117"/>
      <c r="H22" s="117"/>
    </row>
    <row r="23" spans="1:8" x14ac:dyDescent="0.2">
      <c r="A23" s="115"/>
      <c r="B23" s="115"/>
      <c r="C23" s="115"/>
      <c r="D23" s="115"/>
      <c r="E23" s="116" t="s">
        <v>417</v>
      </c>
      <c r="F23" s="115"/>
      <c r="G23" s="117"/>
      <c r="H23" s="117"/>
    </row>
    <row r="24" spans="1:8" x14ac:dyDescent="0.2">
      <c r="A24" s="115"/>
      <c r="B24" s="115"/>
      <c r="C24" s="117">
        <v>2024363109</v>
      </c>
      <c r="D24" s="117" t="s">
        <v>615</v>
      </c>
      <c r="E24" s="116" t="s">
        <v>415</v>
      </c>
      <c r="F24" s="117">
        <v>2</v>
      </c>
      <c r="G24" s="117"/>
      <c r="H24" s="117"/>
    </row>
    <row r="25" spans="1:8" x14ac:dyDescent="0.2">
      <c r="A25" s="115"/>
      <c r="B25" s="115"/>
      <c r="C25" s="117">
        <v>2024363127</v>
      </c>
      <c r="D25" s="117" t="s">
        <v>407</v>
      </c>
      <c r="E25" s="116" t="s">
        <v>417</v>
      </c>
      <c r="F25" s="117">
        <v>2</v>
      </c>
      <c r="G25" s="117"/>
      <c r="H25" s="117"/>
    </row>
    <row r="26" spans="1:8" x14ac:dyDescent="0.2">
      <c r="A26" s="115"/>
      <c r="B26" s="115"/>
      <c r="C26" s="115">
        <v>2024363110</v>
      </c>
      <c r="D26" s="115" t="s">
        <v>405</v>
      </c>
      <c r="E26" s="116" t="s">
        <v>418</v>
      </c>
      <c r="F26" s="115">
        <v>2</v>
      </c>
      <c r="G26" s="117"/>
      <c r="H26" s="117"/>
    </row>
    <row r="27" spans="1:8" x14ac:dyDescent="0.2">
      <c r="A27" s="115"/>
      <c r="B27" s="115"/>
      <c r="C27" s="115"/>
      <c r="D27" s="115"/>
      <c r="E27" s="116" t="s">
        <v>415</v>
      </c>
      <c r="F27" s="115"/>
      <c r="G27" s="117"/>
      <c r="H27" s="117"/>
    </row>
    <row r="28" spans="1:8" x14ac:dyDescent="0.2">
      <c r="A28" s="115"/>
      <c r="B28" s="115"/>
      <c r="C28" s="115">
        <v>2024363139</v>
      </c>
      <c r="D28" s="115" t="s">
        <v>622</v>
      </c>
      <c r="E28" s="116" t="s">
        <v>417</v>
      </c>
      <c r="F28" s="115">
        <v>2</v>
      </c>
      <c r="G28" s="117"/>
      <c r="H28" s="117"/>
    </row>
    <row r="29" spans="1:8" x14ac:dyDescent="0.2">
      <c r="A29" s="115"/>
      <c r="B29" s="115"/>
      <c r="C29" s="115"/>
      <c r="D29" s="115"/>
      <c r="E29" s="116" t="s">
        <v>415</v>
      </c>
      <c r="F29" s="115"/>
      <c r="G29" s="117"/>
      <c r="H29" s="117"/>
    </row>
    <row r="30" spans="1:8" x14ac:dyDescent="0.2">
      <c r="A30" s="115"/>
      <c r="B30" s="115"/>
      <c r="C30" s="117">
        <v>2024363126</v>
      </c>
      <c r="D30" s="117" t="s">
        <v>623</v>
      </c>
      <c r="E30" s="116" t="s">
        <v>417</v>
      </c>
      <c r="F30" s="117">
        <v>2</v>
      </c>
      <c r="G30" s="117"/>
      <c r="H30" s="117"/>
    </row>
    <row r="31" spans="1:8" x14ac:dyDescent="0.2">
      <c r="A31" s="115"/>
      <c r="B31" s="115"/>
      <c r="C31" s="115">
        <v>2024363129</v>
      </c>
      <c r="D31" s="115" t="s">
        <v>399</v>
      </c>
      <c r="E31" s="116" t="s">
        <v>417</v>
      </c>
      <c r="F31" s="115">
        <v>2</v>
      </c>
      <c r="G31" s="117"/>
      <c r="H31" s="117"/>
    </row>
    <row r="32" spans="1:8" x14ac:dyDescent="0.2">
      <c r="A32" s="115"/>
      <c r="B32" s="115"/>
      <c r="C32" s="115"/>
      <c r="D32" s="115"/>
      <c r="E32" s="116" t="s">
        <v>415</v>
      </c>
      <c r="F32" s="115"/>
      <c r="G32" s="117"/>
      <c r="H32" s="117"/>
    </row>
    <row r="33" spans="1:8" x14ac:dyDescent="0.2">
      <c r="A33" s="115"/>
      <c r="B33" s="115" t="s">
        <v>29</v>
      </c>
      <c r="C33" s="117">
        <v>2024363230</v>
      </c>
      <c r="D33" s="117" t="s">
        <v>624</v>
      </c>
      <c r="E33" s="116" t="s">
        <v>417</v>
      </c>
      <c r="F33" s="117">
        <v>2</v>
      </c>
      <c r="G33" s="117"/>
      <c r="H33" s="117"/>
    </row>
    <row r="34" spans="1:8" x14ac:dyDescent="0.2">
      <c r="A34" s="115"/>
      <c r="B34" s="115"/>
      <c r="C34" s="117">
        <v>2024363211</v>
      </c>
      <c r="D34" s="117" t="s">
        <v>625</v>
      </c>
      <c r="E34" s="116" t="s">
        <v>418</v>
      </c>
      <c r="F34" s="117">
        <v>2</v>
      </c>
      <c r="G34" s="117"/>
      <c r="H34" s="117"/>
    </row>
    <row r="35" spans="1:8" x14ac:dyDescent="0.2">
      <c r="A35" s="115"/>
      <c r="B35" s="115"/>
      <c r="C35" s="117">
        <v>2024363228</v>
      </c>
      <c r="D35" s="117" t="s">
        <v>626</v>
      </c>
      <c r="E35" s="116" t="s">
        <v>418</v>
      </c>
      <c r="F35" s="117">
        <v>2</v>
      </c>
      <c r="G35" s="117"/>
      <c r="H35" s="117"/>
    </row>
    <row r="36" spans="1:8" x14ac:dyDescent="0.2">
      <c r="A36" s="115"/>
      <c r="B36" s="115"/>
      <c r="C36" s="117">
        <v>2024363230</v>
      </c>
      <c r="D36" s="117" t="s">
        <v>624</v>
      </c>
      <c r="E36" s="116" t="s">
        <v>418</v>
      </c>
      <c r="F36" s="117">
        <v>2</v>
      </c>
      <c r="G36" s="117"/>
      <c r="H36" s="117"/>
    </row>
    <row r="37" spans="1:8" x14ac:dyDescent="0.2">
      <c r="A37" s="115"/>
      <c r="B37" s="115"/>
      <c r="C37" s="117">
        <v>2024363229</v>
      </c>
      <c r="D37" s="117" t="s">
        <v>627</v>
      </c>
      <c r="E37" s="116" t="s">
        <v>563</v>
      </c>
      <c r="F37" s="117">
        <v>2</v>
      </c>
      <c r="G37" s="117"/>
      <c r="H37" s="117"/>
    </row>
    <row r="38" spans="1:8" x14ac:dyDescent="0.2">
      <c r="A38" s="115"/>
      <c r="B38" s="117" t="s">
        <v>51</v>
      </c>
      <c r="C38" s="117">
        <v>2024363501</v>
      </c>
      <c r="D38" s="117" t="s">
        <v>628</v>
      </c>
      <c r="E38" s="116" t="s">
        <v>417</v>
      </c>
      <c r="F38" s="117">
        <v>2</v>
      </c>
      <c r="G38" s="117"/>
      <c r="H38" s="117"/>
    </row>
    <row r="39" spans="1:8" x14ac:dyDescent="0.2">
      <c r="A39" s="115"/>
      <c r="B39" s="115" t="s">
        <v>50</v>
      </c>
      <c r="C39" s="117">
        <v>2024363418</v>
      </c>
      <c r="D39" s="117" t="s">
        <v>629</v>
      </c>
      <c r="E39" s="116" t="s">
        <v>418</v>
      </c>
      <c r="F39" s="117">
        <v>2</v>
      </c>
      <c r="G39" s="117"/>
      <c r="H39" s="117"/>
    </row>
    <row r="40" spans="1:8" x14ac:dyDescent="0.2">
      <c r="A40" s="115"/>
      <c r="B40" s="115"/>
      <c r="C40" s="117">
        <v>2024363420</v>
      </c>
      <c r="D40" s="117" t="s">
        <v>332</v>
      </c>
      <c r="E40" s="116" t="s">
        <v>418</v>
      </c>
      <c r="F40" s="117">
        <v>2</v>
      </c>
      <c r="G40" s="117"/>
      <c r="H40" s="117"/>
    </row>
    <row r="41" spans="1:8" x14ac:dyDescent="0.2">
      <c r="A41" s="115"/>
      <c r="B41" s="115"/>
      <c r="C41" s="117">
        <v>2024363429</v>
      </c>
      <c r="D41" s="117" t="s">
        <v>630</v>
      </c>
      <c r="E41" s="116" t="s">
        <v>418</v>
      </c>
      <c r="F41" s="117">
        <v>2</v>
      </c>
      <c r="G41" s="117"/>
      <c r="H41" s="117"/>
    </row>
    <row r="42" spans="1:8" x14ac:dyDescent="0.2">
      <c r="A42" s="115"/>
      <c r="B42" s="115"/>
      <c r="C42" s="117">
        <v>2024363431</v>
      </c>
      <c r="D42" s="117" t="s">
        <v>631</v>
      </c>
      <c r="E42" s="116" t="s">
        <v>418</v>
      </c>
      <c r="F42" s="117">
        <v>2</v>
      </c>
      <c r="G42" s="117"/>
      <c r="H42" s="117"/>
    </row>
    <row r="43" spans="1:8" x14ac:dyDescent="0.2">
      <c r="A43" s="115"/>
      <c r="B43" s="115" t="s">
        <v>180</v>
      </c>
      <c r="C43" s="115">
        <v>2024363312</v>
      </c>
      <c r="D43" s="115" t="s">
        <v>632</v>
      </c>
      <c r="E43" s="116" t="s">
        <v>563</v>
      </c>
      <c r="F43" s="115">
        <v>2</v>
      </c>
      <c r="G43" s="117"/>
      <c r="H43" s="117"/>
    </row>
    <row r="44" spans="1:8" x14ac:dyDescent="0.2">
      <c r="A44" s="115"/>
      <c r="B44" s="115"/>
      <c r="C44" s="115"/>
      <c r="D44" s="115"/>
      <c r="E44" s="116" t="s">
        <v>418</v>
      </c>
      <c r="F44" s="115"/>
      <c r="G44" s="117"/>
      <c r="H44" s="117"/>
    </row>
    <row r="45" spans="1:8" x14ac:dyDescent="0.2">
      <c r="A45" s="115"/>
      <c r="B45" s="115"/>
      <c r="C45" s="117">
        <v>2024363316</v>
      </c>
      <c r="D45" s="117" t="s">
        <v>633</v>
      </c>
      <c r="E45" s="116" t="s">
        <v>563</v>
      </c>
      <c r="F45" s="117">
        <v>2</v>
      </c>
      <c r="G45" s="117"/>
      <c r="H45" s="117"/>
    </row>
    <row r="46" spans="1:8" x14ac:dyDescent="0.2">
      <c r="A46" s="115"/>
      <c r="B46" s="115"/>
      <c r="C46" s="117">
        <v>2024363317</v>
      </c>
      <c r="D46" s="117" t="s">
        <v>634</v>
      </c>
      <c r="E46" s="116" t="s">
        <v>563</v>
      </c>
      <c r="F46" s="117">
        <v>2</v>
      </c>
      <c r="G46" s="117"/>
      <c r="H46" s="117"/>
    </row>
    <row r="47" spans="1:8" x14ac:dyDescent="0.2">
      <c r="A47" s="115"/>
      <c r="B47" s="115"/>
      <c r="C47" s="117">
        <v>2024363313</v>
      </c>
      <c r="D47" s="117" t="s">
        <v>635</v>
      </c>
      <c r="E47" s="116" t="s">
        <v>563</v>
      </c>
      <c r="F47" s="117">
        <v>2</v>
      </c>
      <c r="G47" s="117"/>
      <c r="H47" s="117"/>
    </row>
    <row r="48" spans="1:8" x14ac:dyDescent="0.2">
      <c r="A48" s="115"/>
      <c r="B48" s="115"/>
      <c r="C48" s="117">
        <v>2024363326</v>
      </c>
      <c r="D48" s="117" t="s">
        <v>636</v>
      </c>
      <c r="E48" s="116" t="s">
        <v>418</v>
      </c>
      <c r="F48" s="117">
        <v>2</v>
      </c>
      <c r="G48" s="117"/>
      <c r="H48" s="117"/>
    </row>
    <row r="49" spans="1:8" x14ac:dyDescent="0.2">
      <c r="A49" s="115"/>
      <c r="B49" s="115"/>
      <c r="C49" s="117">
        <v>2024363341</v>
      </c>
      <c r="D49" s="117" t="s">
        <v>637</v>
      </c>
      <c r="E49" s="116" t="s">
        <v>418</v>
      </c>
      <c r="F49" s="117">
        <v>2</v>
      </c>
      <c r="G49" s="117"/>
      <c r="H49" s="117"/>
    </row>
    <row r="50" spans="1:8" x14ac:dyDescent="0.2">
      <c r="A50" s="115"/>
      <c r="B50" s="115"/>
      <c r="C50" s="117">
        <v>2024363339</v>
      </c>
      <c r="D50" s="117" t="s">
        <v>638</v>
      </c>
      <c r="E50" s="116" t="s">
        <v>418</v>
      </c>
      <c r="F50" s="117">
        <v>2</v>
      </c>
      <c r="G50" s="117"/>
      <c r="H50" s="117"/>
    </row>
    <row r="51" spans="1:8" x14ac:dyDescent="0.2">
      <c r="A51" s="115"/>
      <c r="B51" s="117" t="s">
        <v>639</v>
      </c>
      <c r="C51" s="117">
        <v>2024363938</v>
      </c>
      <c r="D51" s="117" t="s">
        <v>640</v>
      </c>
      <c r="E51" s="116" t="s">
        <v>415</v>
      </c>
      <c r="F51" s="117">
        <v>2</v>
      </c>
      <c r="G51" s="117"/>
      <c r="H51" s="117"/>
    </row>
    <row r="52" spans="1:8" x14ac:dyDescent="0.2">
      <c r="A52" s="117" t="s">
        <v>2</v>
      </c>
      <c r="B52" s="102" t="s">
        <v>390</v>
      </c>
      <c r="C52" s="103"/>
      <c r="D52" s="103"/>
      <c r="E52" s="103"/>
      <c r="F52" s="103"/>
      <c r="G52" s="103"/>
      <c r="H52" s="104"/>
    </row>
    <row r="53" spans="1:8" x14ac:dyDescent="0.2">
      <c r="A53" s="118" t="s">
        <v>3</v>
      </c>
      <c r="B53" s="105"/>
      <c r="C53" s="120"/>
      <c r="D53" s="120"/>
      <c r="E53" s="120"/>
      <c r="F53" s="120"/>
      <c r="G53" s="120"/>
      <c r="H53" s="106"/>
    </row>
    <row r="54" spans="1:8" x14ac:dyDescent="0.2">
      <c r="A54" s="118" t="s">
        <v>772</v>
      </c>
      <c r="B54" s="121"/>
      <c r="C54" s="122"/>
      <c r="D54" s="122"/>
      <c r="E54" s="122"/>
      <c r="F54" s="122"/>
      <c r="G54" s="122"/>
      <c r="H54" s="123"/>
    </row>
    <row r="55" spans="1:8" x14ac:dyDescent="0.2">
      <c r="A55" s="117" t="s">
        <v>5</v>
      </c>
      <c r="B55" s="117" t="s">
        <v>130</v>
      </c>
      <c r="C55" s="117">
        <v>2024243427</v>
      </c>
      <c r="D55" s="117" t="s">
        <v>131</v>
      </c>
      <c r="E55" s="117" t="s">
        <v>418</v>
      </c>
      <c r="F55" s="117">
        <v>2</v>
      </c>
      <c r="G55" s="117"/>
      <c r="H55" s="119"/>
    </row>
    <row r="66" spans="5:5" x14ac:dyDescent="0.2">
      <c r="E66" s="15"/>
    </row>
    <row r="67" spans="5:5" x14ac:dyDescent="0.2">
      <c r="E67" s="15"/>
    </row>
    <row r="68" spans="5:5" x14ac:dyDescent="0.2">
      <c r="E68" s="15"/>
    </row>
  </sheetData>
  <mergeCells count="40">
    <mergeCell ref="F43:F44"/>
    <mergeCell ref="B52:H54"/>
    <mergeCell ref="B33:B37"/>
    <mergeCell ref="B39:B42"/>
    <mergeCell ref="B43:B50"/>
    <mergeCell ref="C43:C44"/>
    <mergeCell ref="D43:D44"/>
    <mergeCell ref="C28:C29"/>
    <mergeCell ref="D28:D29"/>
    <mergeCell ref="F28:F29"/>
    <mergeCell ref="C31:C32"/>
    <mergeCell ref="D31:D32"/>
    <mergeCell ref="F31:F32"/>
    <mergeCell ref="C21:C23"/>
    <mergeCell ref="D21:D23"/>
    <mergeCell ref="F21:F23"/>
    <mergeCell ref="C26:C27"/>
    <mergeCell ref="D26:D27"/>
    <mergeCell ref="F26:F27"/>
    <mergeCell ref="C16:C18"/>
    <mergeCell ref="D16:D18"/>
    <mergeCell ref="F16:F18"/>
    <mergeCell ref="C19:C20"/>
    <mergeCell ref="D19:D20"/>
    <mergeCell ref="F19:F20"/>
    <mergeCell ref="A1:H1"/>
    <mergeCell ref="A3:A51"/>
    <mergeCell ref="B3:B32"/>
    <mergeCell ref="C3:C4"/>
    <mergeCell ref="D3:D4"/>
    <mergeCell ref="F3:F4"/>
    <mergeCell ref="C5:C6"/>
    <mergeCell ref="D5:D6"/>
    <mergeCell ref="F5:F6"/>
    <mergeCell ref="C11:C12"/>
    <mergeCell ref="D11:D12"/>
    <mergeCell ref="F11:F12"/>
    <mergeCell ref="C14:C15"/>
    <mergeCell ref="D14:D15"/>
    <mergeCell ref="F14:F15"/>
  </mergeCells>
  <phoneticPr fontId="19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7"/>
  <sheetViews>
    <sheetView topLeftCell="A19" workbookViewId="0">
      <selection activeCell="J22" sqref="J22"/>
    </sheetView>
  </sheetViews>
  <sheetFormatPr defaultColWidth="9" defaultRowHeight="14.25" x14ac:dyDescent="0.2"/>
  <cols>
    <col min="1" max="1" width="21.375" customWidth="1"/>
    <col min="2" max="2" width="20.25" customWidth="1"/>
    <col min="3" max="3" width="14.875" customWidth="1"/>
    <col min="4" max="4" width="18.25" customWidth="1"/>
    <col min="5" max="5" width="23.625" customWidth="1"/>
    <col min="6" max="6" width="20.625" customWidth="1"/>
  </cols>
  <sheetData>
    <row r="1" spans="1:6" ht="22.5" x14ac:dyDescent="0.2">
      <c r="A1" s="101" t="s">
        <v>340</v>
      </c>
      <c r="B1" s="101"/>
      <c r="C1" s="101"/>
      <c r="D1" s="101"/>
      <c r="E1" s="101"/>
      <c r="F1" s="101"/>
    </row>
    <row r="2" spans="1:6" s="7" customFormat="1" ht="20.25" x14ac:dyDescent="0.15">
      <c r="A2" s="8" t="s">
        <v>21</v>
      </c>
      <c r="B2" s="8" t="s">
        <v>22</v>
      </c>
      <c r="C2" s="8" t="s">
        <v>24</v>
      </c>
      <c r="D2" s="8" t="s">
        <v>26</v>
      </c>
      <c r="E2" s="8" t="s">
        <v>27</v>
      </c>
      <c r="F2" s="8" t="s">
        <v>28</v>
      </c>
    </row>
    <row r="3" spans="1:6" ht="18.75" x14ac:dyDescent="0.2">
      <c r="A3" s="117" t="s">
        <v>1</v>
      </c>
      <c r="B3" s="102" t="s">
        <v>34</v>
      </c>
      <c r="C3" s="103"/>
      <c r="D3" s="103"/>
      <c r="E3" s="103"/>
      <c r="F3" s="104"/>
    </row>
    <row r="4" spans="1:6" ht="18.75" x14ac:dyDescent="0.2">
      <c r="A4" s="117" t="s">
        <v>2</v>
      </c>
      <c r="B4" s="105"/>
      <c r="C4" s="120"/>
      <c r="D4" s="120"/>
      <c r="E4" s="120"/>
      <c r="F4" s="106"/>
    </row>
    <row r="5" spans="1:6" ht="18.75" x14ac:dyDescent="0.2">
      <c r="A5" s="117" t="s">
        <v>3</v>
      </c>
      <c r="B5" s="105"/>
      <c r="C5" s="120"/>
      <c r="D5" s="120"/>
      <c r="E5" s="120"/>
      <c r="F5" s="106"/>
    </row>
    <row r="6" spans="1:6" ht="18.75" x14ac:dyDescent="0.2">
      <c r="A6" s="117" t="s">
        <v>4</v>
      </c>
      <c r="B6" s="105"/>
      <c r="C6" s="120"/>
      <c r="D6" s="120"/>
      <c r="E6" s="120"/>
      <c r="F6" s="106"/>
    </row>
    <row r="7" spans="1:6" ht="18.75" x14ac:dyDescent="0.2">
      <c r="A7" s="117" t="s">
        <v>5</v>
      </c>
      <c r="B7" s="121"/>
      <c r="C7" s="122"/>
      <c r="D7" s="122"/>
      <c r="E7" s="122"/>
      <c r="F7" s="123"/>
    </row>
    <row r="8" spans="1:6" ht="18.75" x14ac:dyDescent="0.2">
      <c r="A8" s="115" t="s">
        <v>6</v>
      </c>
      <c r="B8" s="115" t="s">
        <v>795</v>
      </c>
      <c r="C8" s="117" t="s">
        <v>796</v>
      </c>
      <c r="D8" s="117" t="s">
        <v>797</v>
      </c>
      <c r="E8" s="117">
        <v>5.26</v>
      </c>
      <c r="F8" s="117"/>
    </row>
    <row r="9" spans="1:6" ht="18.75" x14ac:dyDescent="0.2">
      <c r="A9" s="115"/>
      <c r="B9" s="115"/>
      <c r="C9" s="117" t="s">
        <v>798</v>
      </c>
      <c r="D9" s="117" t="s">
        <v>797</v>
      </c>
      <c r="E9" s="117">
        <v>5.26</v>
      </c>
      <c r="F9" s="117"/>
    </row>
    <row r="10" spans="1:6" ht="18.75" x14ac:dyDescent="0.2">
      <c r="A10" s="115"/>
      <c r="B10" s="115"/>
      <c r="C10" s="117" t="s">
        <v>799</v>
      </c>
      <c r="D10" s="117" t="s">
        <v>797</v>
      </c>
      <c r="E10" s="117">
        <v>5.26</v>
      </c>
      <c r="F10" s="117"/>
    </row>
    <row r="11" spans="1:6" ht="18.75" x14ac:dyDescent="0.2">
      <c r="A11" s="115"/>
      <c r="B11" s="115"/>
      <c r="C11" s="117" t="s">
        <v>800</v>
      </c>
      <c r="D11" s="117" t="s">
        <v>797</v>
      </c>
      <c r="E11" s="117">
        <v>5.26</v>
      </c>
      <c r="F11" s="117"/>
    </row>
    <row r="12" spans="1:6" ht="18.75" x14ac:dyDescent="0.2">
      <c r="A12" s="115"/>
      <c r="B12" s="115"/>
      <c r="C12" s="117" t="s">
        <v>801</v>
      </c>
      <c r="D12" s="117" t="s">
        <v>797</v>
      </c>
      <c r="E12" s="117">
        <v>5.26</v>
      </c>
      <c r="F12" s="117"/>
    </row>
    <row r="13" spans="1:6" ht="18.75" x14ac:dyDescent="0.2">
      <c r="A13" s="115"/>
      <c r="B13" s="115"/>
      <c r="C13" s="117" t="s">
        <v>802</v>
      </c>
      <c r="D13" s="117" t="s">
        <v>797</v>
      </c>
      <c r="E13" s="117">
        <v>5.26</v>
      </c>
      <c r="F13" s="117"/>
    </row>
    <row r="14" spans="1:6" ht="18.75" x14ac:dyDescent="0.2">
      <c r="A14" s="115"/>
      <c r="B14" s="115"/>
      <c r="C14" s="117" t="s">
        <v>803</v>
      </c>
      <c r="D14" s="117" t="s">
        <v>797</v>
      </c>
      <c r="E14" s="117">
        <v>5.26</v>
      </c>
      <c r="F14" s="117"/>
    </row>
    <row r="15" spans="1:6" ht="18.75" x14ac:dyDescent="0.2">
      <c r="A15" s="115"/>
      <c r="B15" s="115"/>
      <c r="C15" s="117" t="s">
        <v>804</v>
      </c>
      <c r="D15" s="117" t="s">
        <v>797</v>
      </c>
      <c r="E15" s="117">
        <v>5.26</v>
      </c>
      <c r="F15" s="117"/>
    </row>
    <row r="16" spans="1:6" ht="18.75" x14ac:dyDescent="0.2">
      <c r="A16" s="115"/>
      <c r="B16" s="115"/>
      <c r="C16" s="117" t="s">
        <v>655</v>
      </c>
      <c r="D16" s="117" t="s">
        <v>797</v>
      </c>
      <c r="E16" s="117">
        <v>5.26</v>
      </c>
      <c r="F16" s="117"/>
    </row>
    <row r="17" spans="1:6" ht="18.75" x14ac:dyDescent="0.2">
      <c r="A17" s="115"/>
      <c r="B17" s="115"/>
      <c r="C17" s="117" t="s">
        <v>805</v>
      </c>
      <c r="D17" s="117" t="s">
        <v>797</v>
      </c>
      <c r="E17" s="117">
        <v>5.26</v>
      </c>
      <c r="F17" s="117"/>
    </row>
    <row r="18" spans="1:6" ht="18.75" x14ac:dyDescent="0.2">
      <c r="A18" s="115"/>
      <c r="B18" s="115"/>
      <c r="C18" s="117" t="s">
        <v>806</v>
      </c>
      <c r="D18" s="117" t="s">
        <v>797</v>
      </c>
      <c r="E18" s="117">
        <v>5.26</v>
      </c>
      <c r="F18" s="117"/>
    </row>
    <row r="19" spans="1:6" ht="18.75" x14ac:dyDescent="0.2">
      <c r="A19" s="115"/>
      <c r="B19" s="115"/>
      <c r="C19" s="117" t="s">
        <v>807</v>
      </c>
      <c r="D19" s="117" t="s">
        <v>797</v>
      </c>
      <c r="E19" s="117">
        <v>5.26</v>
      </c>
      <c r="F19" s="117"/>
    </row>
    <row r="20" spans="1:6" ht="18.75" x14ac:dyDescent="0.2">
      <c r="A20" s="115"/>
      <c r="B20" s="115"/>
      <c r="C20" s="117" t="s">
        <v>808</v>
      </c>
      <c r="D20" s="117" t="s">
        <v>797</v>
      </c>
      <c r="E20" s="117">
        <v>5.26</v>
      </c>
      <c r="F20" s="117"/>
    </row>
    <row r="21" spans="1:6" ht="18.75" x14ac:dyDescent="0.2">
      <c r="A21" s="115"/>
      <c r="B21" s="115"/>
      <c r="C21" s="117" t="s">
        <v>809</v>
      </c>
      <c r="D21" s="117" t="s">
        <v>797</v>
      </c>
      <c r="E21" s="117">
        <v>5.26</v>
      </c>
      <c r="F21" s="117"/>
    </row>
    <row r="22" spans="1:6" ht="18.75" x14ac:dyDescent="0.2">
      <c r="A22" s="115"/>
      <c r="B22" s="115"/>
      <c r="C22" s="117" t="s">
        <v>810</v>
      </c>
      <c r="D22" s="117" t="s">
        <v>797</v>
      </c>
      <c r="E22" s="117">
        <v>5.26</v>
      </c>
      <c r="F22" s="117"/>
    </row>
    <row r="23" spans="1:6" ht="18.75" x14ac:dyDescent="0.2">
      <c r="A23" s="115"/>
      <c r="B23" s="115"/>
      <c r="C23" s="117" t="s">
        <v>811</v>
      </c>
      <c r="D23" s="117" t="s">
        <v>797</v>
      </c>
      <c r="E23" s="117">
        <v>5.26</v>
      </c>
      <c r="F23" s="117"/>
    </row>
    <row r="24" spans="1:6" ht="18.75" x14ac:dyDescent="0.2">
      <c r="A24" s="115"/>
      <c r="B24" s="115"/>
      <c r="C24" s="117" t="s">
        <v>812</v>
      </c>
      <c r="D24" s="117" t="s">
        <v>797</v>
      </c>
      <c r="E24" s="117">
        <v>5.26</v>
      </c>
      <c r="F24" s="117"/>
    </row>
    <row r="25" spans="1:6" ht="18.75" x14ac:dyDescent="0.2">
      <c r="A25" s="115"/>
      <c r="B25" s="115"/>
      <c r="C25" s="117" t="s">
        <v>813</v>
      </c>
      <c r="D25" s="117" t="s">
        <v>797</v>
      </c>
      <c r="E25" s="117">
        <v>5.26</v>
      </c>
      <c r="F25" s="117"/>
    </row>
    <row r="26" spans="1:6" ht="18.75" x14ac:dyDescent="0.2">
      <c r="A26" s="124" t="s">
        <v>404</v>
      </c>
      <c r="B26" s="125" t="s">
        <v>390</v>
      </c>
      <c r="C26" s="126"/>
      <c r="D26" s="126"/>
      <c r="E26" s="126"/>
      <c r="F26" s="127"/>
    </row>
    <row r="27" spans="1:6" ht="18.75" x14ac:dyDescent="0.2">
      <c r="A27" s="124" t="s">
        <v>398</v>
      </c>
      <c r="B27" s="128"/>
      <c r="C27" s="129"/>
      <c r="D27" s="129"/>
      <c r="E27" s="129"/>
      <c r="F27" s="130"/>
    </row>
  </sheetData>
  <mergeCells count="5">
    <mergeCell ref="B26:F27"/>
    <mergeCell ref="A1:F1"/>
    <mergeCell ref="A8:A25"/>
    <mergeCell ref="B8:B25"/>
    <mergeCell ref="B3:F7"/>
  </mergeCells>
  <phoneticPr fontId="19" type="noConversion"/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230"/>
  <sheetViews>
    <sheetView zoomScale="85" zoomScaleNormal="85" workbookViewId="0">
      <selection activeCell="J23" sqref="J23"/>
    </sheetView>
  </sheetViews>
  <sheetFormatPr defaultColWidth="8.625" defaultRowHeight="18.75" x14ac:dyDescent="0.2"/>
  <cols>
    <col min="1" max="1" width="20.25" style="2" bestFit="1" customWidth="1"/>
    <col min="2" max="2" width="7.625" style="2" bestFit="1" customWidth="1"/>
    <col min="3" max="3" width="20.25" style="2" bestFit="1" customWidth="1"/>
    <col min="4" max="4" width="13.75" style="2" bestFit="1" customWidth="1"/>
    <col min="5" max="5" width="11.875" style="2" bestFit="1" customWidth="1"/>
    <col min="6" max="16384" width="8.625" style="2"/>
  </cols>
  <sheetData>
    <row r="1" spans="1:5" ht="22.5" x14ac:dyDescent="0.2">
      <c r="A1" s="96" t="s">
        <v>341</v>
      </c>
      <c r="B1" s="96"/>
      <c r="C1" s="96"/>
      <c r="D1" s="96"/>
      <c r="E1" s="96"/>
    </row>
    <row r="2" spans="1:5" s="1" customFormat="1" ht="20.25" x14ac:dyDescent="0.2">
      <c r="A2" s="3" t="s">
        <v>21</v>
      </c>
      <c r="B2" s="3" t="s">
        <v>152</v>
      </c>
      <c r="C2" s="3" t="s">
        <v>22</v>
      </c>
      <c r="D2" s="3" t="s">
        <v>341</v>
      </c>
      <c r="E2" s="3" t="s">
        <v>28</v>
      </c>
    </row>
    <row r="3" spans="1:5" x14ac:dyDescent="0.2">
      <c r="A3" s="89" t="s">
        <v>1</v>
      </c>
      <c r="B3" s="42">
        <v>1</v>
      </c>
      <c r="C3" s="42" t="s">
        <v>157</v>
      </c>
      <c r="D3" s="42"/>
      <c r="E3" s="42" t="s">
        <v>342</v>
      </c>
    </row>
    <row r="4" spans="1:5" x14ac:dyDescent="0.2">
      <c r="A4" s="89"/>
      <c r="B4" s="42">
        <v>2</v>
      </c>
      <c r="C4" s="42" t="s">
        <v>158</v>
      </c>
      <c r="D4" s="42"/>
      <c r="E4" s="42" t="s">
        <v>342</v>
      </c>
    </row>
    <row r="5" spans="1:5" x14ac:dyDescent="0.2">
      <c r="A5" s="89"/>
      <c r="B5" s="42">
        <v>3</v>
      </c>
      <c r="C5" s="42" t="s">
        <v>159</v>
      </c>
      <c r="D5" s="42"/>
      <c r="E5" s="42" t="s">
        <v>342</v>
      </c>
    </row>
    <row r="6" spans="1:5" x14ac:dyDescent="0.2">
      <c r="A6" s="89"/>
      <c r="B6" s="42">
        <v>4</v>
      </c>
      <c r="C6" s="42" t="s">
        <v>160</v>
      </c>
      <c r="D6" s="42"/>
      <c r="E6" s="42" t="s">
        <v>342</v>
      </c>
    </row>
    <row r="7" spans="1:5" x14ac:dyDescent="0.2">
      <c r="A7" s="89"/>
      <c r="B7" s="42">
        <v>5</v>
      </c>
      <c r="C7" s="42" t="s">
        <v>161</v>
      </c>
      <c r="D7" s="42"/>
      <c r="E7" s="42" t="s">
        <v>342</v>
      </c>
    </row>
    <row r="8" spans="1:5" x14ac:dyDescent="0.2">
      <c r="A8" s="89"/>
      <c r="B8" s="42">
        <v>6</v>
      </c>
      <c r="C8" s="42" t="s">
        <v>162</v>
      </c>
      <c r="D8" s="42" t="s">
        <v>343</v>
      </c>
      <c r="E8" s="42"/>
    </row>
    <row r="9" spans="1:5" x14ac:dyDescent="0.2">
      <c r="A9" s="89"/>
      <c r="B9" s="42">
        <v>7</v>
      </c>
      <c r="C9" s="42" t="s">
        <v>163</v>
      </c>
      <c r="D9" s="42" t="s">
        <v>343</v>
      </c>
      <c r="E9" s="42"/>
    </row>
    <row r="10" spans="1:5" x14ac:dyDescent="0.2">
      <c r="A10" s="89"/>
      <c r="B10" s="42">
        <v>8</v>
      </c>
      <c r="C10" s="42" t="s">
        <v>164</v>
      </c>
      <c r="D10" s="42" t="s">
        <v>343</v>
      </c>
      <c r="E10" s="42"/>
    </row>
    <row r="11" spans="1:5" x14ac:dyDescent="0.2">
      <c r="A11" s="89"/>
      <c r="B11" s="42">
        <v>9</v>
      </c>
      <c r="C11" s="42" t="s">
        <v>165</v>
      </c>
      <c r="D11" s="42" t="s">
        <v>343</v>
      </c>
      <c r="E11" s="42"/>
    </row>
    <row r="12" spans="1:5" x14ac:dyDescent="0.2">
      <c r="A12" s="89"/>
      <c r="B12" s="42">
        <v>10</v>
      </c>
      <c r="C12" s="42" t="s">
        <v>166</v>
      </c>
      <c r="D12" s="42" t="s">
        <v>343</v>
      </c>
      <c r="E12" s="42"/>
    </row>
    <row r="13" spans="1:5" x14ac:dyDescent="0.2">
      <c r="A13" s="89"/>
      <c r="B13" s="42">
        <v>11</v>
      </c>
      <c r="C13" s="42" t="s">
        <v>49</v>
      </c>
      <c r="D13" s="42" t="s">
        <v>343</v>
      </c>
      <c r="E13" s="42"/>
    </row>
    <row r="14" spans="1:5" x14ac:dyDescent="0.2">
      <c r="A14" s="89"/>
      <c r="B14" s="42">
        <v>12</v>
      </c>
      <c r="C14" s="42" t="s">
        <v>47</v>
      </c>
      <c r="D14" s="42" t="s">
        <v>343</v>
      </c>
      <c r="E14" s="42"/>
    </row>
    <row r="15" spans="1:5" x14ac:dyDescent="0.2">
      <c r="A15" s="89"/>
      <c r="B15" s="42">
        <v>13</v>
      </c>
      <c r="C15" s="42" t="s">
        <v>167</v>
      </c>
      <c r="D15" s="42"/>
      <c r="E15" s="42" t="s">
        <v>344</v>
      </c>
    </row>
    <row r="16" spans="1:5" x14ac:dyDescent="0.2">
      <c r="A16" s="89"/>
      <c r="B16" s="42">
        <v>14</v>
      </c>
      <c r="C16" s="42" t="s">
        <v>168</v>
      </c>
      <c r="D16" s="42"/>
      <c r="E16" s="42" t="s">
        <v>344</v>
      </c>
    </row>
    <row r="17" spans="1:5" x14ac:dyDescent="0.2">
      <c r="A17" s="89"/>
      <c r="B17" s="42">
        <v>15</v>
      </c>
      <c r="C17" s="42" t="s">
        <v>169</v>
      </c>
      <c r="D17" s="42"/>
      <c r="E17" s="42" t="s">
        <v>344</v>
      </c>
    </row>
    <row r="18" spans="1:5" x14ac:dyDescent="0.2">
      <c r="A18" s="89"/>
      <c r="B18" s="42">
        <v>16</v>
      </c>
      <c r="C18" s="42" t="s">
        <v>170</v>
      </c>
      <c r="D18" s="42" t="s">
        <v>343</v>
      </c>
      <c r="E18" s="42"/>
    </row>
    <row r="19" spans="1:5" x14ac:dyDescent="0.2">
      <c r="A19" s="89"/>
      <c r="B19" s="42">
        <v>17</v>
      </c>
      <c r="C19" s="42" t="s">
        <v>53</v>
      </c>
      <c r="D19" s="42" t="s">
        <v>343</v>
      </c>
      <c r="E19" s="42"/>
    </row>
    <row r="20" spans="1:5" x14ac:dyDescent="0.2">
      <c r="A20" s="89"/>
      <c r="B20" s="42">
        <v>18</v>
      </c>
      <c r="C20" s="42" t="s">
        <v>171</v>
      </c>
      <c r="D20" s="42" t="s">
        <v>343</v>
      </c>
      <c r="E20" s="42"/>
    </row>
    <row r="21" spans="1:5" x14ac:dyDescent="0.2">
      <c r="A21" s="89"/>
      <c r="B21" s="42">
        <v>19</v>
      </c>
      <c r="C21" s="42" t="s">
        <v>172</v>
      </c>
      <c r="D21" s="42" t="s">
        <v>343</v>
      </c>
      <c r="E21" s="42"/>
    </row>
    <row r="22" spans="1:5" x14ac:dyDescent="0.2">
      <c r="A22" s="89"/>
      <c r="B22" s="42">
        <v>20</v>
      </c>
      <c r="C22" s="42" t="s">
        <v>173</v>
      </c>
      <c r="D22" s="42" t="s">
        <v>343</v>
      </c>
      <c r="E22" s="42"/>
    </row>
    <row r="23" spans="1:5" x14ac:dyDescent="0.2">
      <c r="A23" s="89"/>
      <c r="B23" s="42">
        <v>21</v>
      </c>
      <c r="C23" s="42" t="s">
        <v>44</v>
      </c>
      <c r="D23" s="42" t="s">
        <v>343</v>
      </c>
      <c r="E23" s="42"/>
    </row>
    <row r="24" spans="1:5" x14ac:dyDescent="0.2">
      <c r="A24" s="89"/>
      <c r="B24" s="42">
        <v>22</v>
      </c>
      <c r="C24" s="42" t="s">
        <v>174</v>
      </c>
      <c r="D24" s="42" t="s">
        <v>343</v>
      </c>
      <c r="E24" s="42"/>
    </row>
    <row r="25" spans="1:5" x14ac:dyDescent="0.2">
      <c r="A25" s="89"/>
      <c r="B25" s="42">
        <v>23</v>
      </c>
      <c r="C25" s="42" t="s">
        <v>175</v>
      </c>
      <c r="D25" s="42" t="s">
        <v>343</v>
      </c>
      <c r="E25" s="42"/>
    </row>
    <row r="26" spans="1:5" x14ac:dyDescent="0.2">
      <c r="A26" s="89"/>
      <c r="B26" s="42">
        <v>24</v>
      </c>
      <c r="C26" s="42" t="s">
        <v>176</v>
      </c>
      <c r="D26" s="42"/>
      <c r="E26" s="42" t="s">
        <v>357</v>
      </c>
    </row>
    <row r="27" spans="1:5" x14ac:dyDescent="0.2">
      <c r="A27" s="89"/>
      <c r="B27" s="42">
        <v>25</v>
      </c>
      <c r="C27" s="42" t="s">
        <v>177</v>
      </c>
      <c r="D27" s="42"/>
      <c r="E27" s="42" t="s">
        <v>357</v>
      </c>
    </row>
    <row r="28" spans="1:5" x14ac:dyDescent="0.2">
      <c r="A28" s="89"/>
      <c r="B28" s="42">
        <v>26</v>
      </c>
      <c r="C28" s="42" t="s">
        <v>178</v>
      </c>
      <c r="D28" s="42"/>
      <c r="E28" s="42" t="s">
        <v>357</v>
      </c>
    </row>
    <row r="29" spans="1:5" x14ac:dyDescent="0.2">
      <c r="A29" s="89"/>
      <c r="B29" s="42">
        <v>27</v>
      </c>
      <c r="C29" s="42" t="s">
        <v>179</v>
      </c>
      <c r="D29" s="42"/>
      <c r="E29" s="42" t="s">
        <v>357</v>
      </c>
    </row>
    <row r="30" spans="1:5" x14ac:dyDescent="0.2">
      <c r="A30" s="89"/>
      <c r="B30" s="42">
        <v>28</v>
      </c>
      <c r="C30" s="42" t="s">
        <v>38</v>
      </c>
      <c r="D30" s="42" t="s">
        <v>343</v>
      </c>
      <c r="E30" s="42"/>
    </row>
    <row r="31" spans="1:5" x14ac:dyDescent="0.2">
      <c r="A31" s="89"/>
      <c r="B31" s="42">
        <v>29</v>
      </c>
      <c r="C31" s="42" t="s">
        <v>29</v>
      </c>
      <c r="D31" s="42" t="s">
        <v>343</v>
      </c>
      <c r="E31" s="42"/>
    </row>
    <row r="32" spans="1:5" x14ac:dyDescent="0.2">
      <c r="A32" s="89"/>
      <c r="B32" s="43">
        <v>30</v>
      </c>
      <c r="C32" s="43" t="s">
        <v>180</v>
      </c>
      <c r="D32" s="43" t="s">
        <v>343</v>
      </c>
      <c r="E32" s="48"/>
    </row>
    <row r="33" spans="1:5" x14ac:dyDescent="0.2">
      <c r="A33" s="89"/>
      <c r="B33" s="43">
        <v>31</v>
      </c>
      <c r="C33" s="43" t="s">
        <v>50</v>
      </c>
      <c r="D33" s="43" t="s">
        <v>343</v>
      </c>
      <c r="E33" s="48"/>
    </row>
    <row r="34" spans="1:5" x14ac:dyDescent="0.2">
      <c r="A34" s="89"/>
      <c r="B34" s="43">
        <v>32</v>
      </c>
      <c r="C34" s="43" t="s">
        <v>51</v>
      </c>
      <c r="D34" s="43" t="s">
        <v>343</v>
      </c>
      <c r="E34" s="48"/>
    </row>
    <row r="35" spans="1:5" x14ac:dyDescent="0.2">
      <c r="A35" s="89"/>
      <c r="B35" s="43">
        <v>33</v>
      </c>
      <c r="C35" s="43" t="s">
        <v>181</v>
      </c>
      <c r="D35" s="43" t="s">
        <v>343</v>
      </c>
      <c r="E35" s="48"/>
    </row>
    <row r="36" spans="1:5" x14ac:dyDescent="0.2">
      <c r="A36" s="89"/>
      <c r="B36" s="43">
        <v>34</v>
      </c>
      <c r="C36" s="43" t="s">
        <v>182</v>
      </c>
      <c r="D36" s="43" t="s">
        <v>343</v>
      </c>
      <c r="E36" s="48"/>
    </row>
    <row r="37" spans="1:5" x14ac:dyDescent="0.2">
      <c r="A37" s="89"/>
      <c r="B37" s="43">
        <v>35</v>
      </c>
      <c r="C37" s="43" t="s">
        <v>41</v>
      </c>
      <c r="D37" s="43" t="s">
        <v>343</v>
      </c>
      <c r="E37" s="48"/>
    </row>
    <row r="38" spans="1:5" x14ac:dyDescent="0.2">
      <c r="A38" s="89"/>
      <c r="B38" s="43">
        <v>36</v>
      </c>
      <c r="C38" s="43" t="s">
        <v>183</v>
      </c>
      <c r="D38" s="43" t="s">
        <v>343</v>
      </c>
      <c r="E38" s="48"/>
    </row>
    <row r="39" spans="1:5" x14ac:dyDescent="0.2">
      <c r="A39" s="89"/>
      <c r="B39" s="43">
        <v>37</v>
      </c>
      <c r="C39" s="43" t="s">
        <v>45</v>
      </c>
      <c r="D39" s="43" t="s">
        <v>343</v>
      </c>
      <c r="E39" s="42"/>
    </row>
    <row r="40" spans="1:5" x14ac:dyDescent="0.2">
      <c r="A40" s="89"/>
      <c r="B40" s="43">
        <v>38</v>
      </c>
      <c r="C40" s="43" t="s">
        <v>43</v>
      </c>
      <c r="D40" s="43" t="s">
        <v>343</v>
      </c>
      <c r="E40" s="42"/>
    </row>
    <row r="41" spans="1:5" x14ac:dyDescent="0.2">
      <c r="A41" s="89"/>
      <c r="B41" s="43">
        <v>39</v>
      </c>
      <c r="C41" s="43" t="s">
        <v>184</v>
      </c>
      <c r="D41" s="43" t="s">
        <v>343</v>
      </c>
      <c r="E41" s="42"/>
    </row>
    <row r="42" spans="1:5" x14ac:dyDescent="0.2">
      <c r="A42" s="89" t="s">
        <v>2</v>
      </c>
      <c r="B42" s="43">
        <v>1</v>
      </c>
      <c r="C42" s="43" t="s">
        <v>185</v>
      </c>
      <c r="D42" s="43"/>
      <c r="E42" s="43" t="s">
        <v>186</v>
      </c>
    </row>
    <row r="43" spans="1:5" x14ac:dyDescent="0.2">
      <c r="A43" s="89"/>
      <c r="B43" s="43">
        <v>2</v>
      </c>
      <c r="C43" s="43" t="s">
        <v>187</v>
      </c>
      <c r="D43" s="43"/>
      <c r="E43" s="43" t="s">
        <v>186</v>
      </c>
    </row>
    <row r="44" spans="1:5" x14ac:dyDescent="0.2">
      <c r="A44" s="89"/>
      <c r="B44" s="43">
        <v>3</v>
      </c>
      <c r="C44" s="43" t="s">
        <v>188</v>
      </c>
      <c r="D44" s="43"/>
      <c r="E44" s="43" t="s">
        <v>186</v>
      </c>
    </row>
    <row r="45" spans="1:5" x14ac:dyDescent="0.2">
      <c r="A45" s="89"/>
      <c r="B45" s="43">
        <v>4</v>
      </c>
      <c r="C45" s="43" t="s">
        <v>189</v>
      </c>
      <c r="D45" s="43" t="s">
        <v>343</v>
      </c>
      <c r="E45" s="43"/>
    </row>
    <row r="46" spans="1:5" x14ac:dyDescent="0.2">
      <c r="A46" s="89"/>
      <c r="B46" s="43">
        <v>5</v>
      </c>
      <c r="C46" s="43" t="s">
        <v>78</v>
      </c>
      <c r="D46" s="43" t="s">
        <v>343</v>
      </c>
      <c r="E46" s="43"/>
    </row>
    <row r="47" spans="1:5" x14ac:dyDescent="0.2">
      <c r="A47" s="89"/>
      <c r="B47" s="43">
        <v>6</v>
      </c>
      <c r="C47" s="43" t="s">
        <v>31</v>
      </c>
      <c r="D47" s="43" t="s">
        <v>343</v>
      </c>
      <c r="E47" s="43"/>
    </row>
    <row r="48" spans="1:5" x14ac:dyDescent="0.2">
      <c r="A48" s="89"/>
      <c r="B48" s="43">
        <v>7</v>
      </c>
      <c r="C48" s="43" t="s">
        <v>76</v>
      </c>
      <c r="D48" s="43" t="s">
        <v>343</v>
      </c>
      <c r="E48" s="43"/>
    </row>
    <row r="49" spans="1:5" x14ac:dyDescent="0.2">
      <c r="A49" s="89"/>
      <c r="B49" s="43">
        <v>8</v>
      </c>
      <c r="C49" s="43" t="s">
        <v>56</v>
      </c>
      <c r="D49" s="43" t="s">
        <v>343</v>
      </c>
      <c r="E49" s="43"/>
    </row>
    <row r="50" spans="1:5" x14ac:dyDescent="0.2">
      <c r="A50" s="89"/>
      <c r="B50" s="43">
        <v>9</v>
      </c>
      <c r="C50" s="43" t="s">
        <v>58</v>
      </c>
      <c r="D50" s="43" t="s">
        <v>343</v>
      </c>
      <c r="E50" s="43"/>
    </row>
    <row r="51" spans="1:5" x14ac:dyDescent="0.2">
      <c r="A51" s="89"/>
      <c r="B51" s="43">
        <v>10</v>
      </c>
      <c r="C51" s="43" t="s">
        <v>190</v>
      </c>
      <c r="D51" s="43" t="s">
        <v>343</v>
      </c>
      <c r="E51" s="43"/>
    </row>
    <row r="52" spans="1:5" x14ac:dyDescent="0.2">
      <c r="A52" s="89"/>
      <c r="B52" s="43">
        <v>11</v>
      </c>
      <c r="C52" s="43" t="s">
        <v>59</v>
      </c>
      <c r="D52" s="43" t="s">
        <v>343</v>
      </c>
      <c r="E52" s="43"/>
    </row>
    <row r="53" spans="1:5" x14ac:dyDescent="0.2">
      <c r="A53" s="89"/>
      <c r="B53" s="43">
        <v>12</v>
      </c>
      <c r="C53" s="43" t="s">
        <v>67</v>
      </c>
      <c r="D53" s="43" t="s">
        <v>343</v>
      </c>
      <c r="E53" s="43"/>
    </row>
    <row r="54" spans="1:5" x14ac:dyDescent="0.2">
      <c r="A54" s="89"/>
      <c r="B54" s="43">
        <v>13</v>
      </c>
      <c r="C54" s="43" t="s">
        <v>60</v>
      </c>
      <c r="D54" s="43" t="s">
        <v>343</v>
      </c>
      <c r="E54" s="43"/>
    </row>
    <row r="55" spans="1:5" x14ac:dyDescent="0.2">
      <c r="A55" s="89"/>
      <c r="B55" s="43">
        <v>14</v>
      </c>
      <c r="C55" s="43" t="s">
        <v>65</v>
      </c>
      <c r="D55" s="43" t="s">
        <v>343</v>
      </c>
      <c r="E55" s="43"/>
    </row>
    <row r="56" spans="1:5" x14ac:dyDescent="0.2">
      <c r="A56" s="89"/>
      <c r="B56" s="43">
        <v>15</v>
      </c>
      <c r="C56" s="43" t="s">
        <v>191</v>
      </c>
      <c r="D56" s="43" t="s">
        <v>343</v>
      </c>
      <c r="E56" s="43"/>
    </row>
    <row r="57" spans="1:5" x14ac:dyDescent="0.2">
      <c r="A57" s="89"/>
      <c r="B57" s="43">
        <v>16</v>
      </c>
      <c r="C57" s="43" t="s">
        <v>192</v>
      </c>
      <c r="D57" s="43" t="s">
        <v>343</v>
      </c>
      <c r="E57" s="43"/>
    </row>
    <row r="58" spans="1:5" x14ac:dyDescent="0.2">
      <c r="A58" s="89"/>
      <c r="B58" s="43">
        <v>17</v>
      </c>
      <c r="C58" s="43" t="s">
        <v>193</v>
      </c>
      <c r="D58" s="43" t="s">
        <v>343</v>
      </c>
      <c r="E58" s="43"/>
    </row>
    <row r="59" spans="1:5" x14ac:dyDescent="0.2">
      <c r="A59" s="89"/>
      <c r="B59" s="43">
        <v>18</v>
      </c>
      <c r="C59" s="43" t="s">
        <v>72</v>
      </c>
      <c r="D59" s="43" t="s">
        <v>343</v>
      </c>
      <c r="E59" s="43"/>
    </row>
    <row r="60" spans="1:5" x14ac:dyDescent="0.2">
      <c r="A60" s="89"/>
      <c r="B60" s="43">
        <v>19</v>
      </c>
      <c r="C60" s="43" t="s">
        <v>74</v>
      </c>
      <c r="D60" s="43" t="s">
        <v>343</v>
      </c>
      <c r="E60" s="43"/>
    </row>
    <row r="61" spans="1:5" x14ac:dyDescent="0.2">
      <c r="A61" s="89"/>
      <c r="B61" s="43">
        <v>20</v>
      </c>
      <c r="C61" s="43" t="s">
        <v>79</v>
      </c>
      <c r="D61" s="43" t="s">
        <v>343</v>
      </c>
      <c r="E61" s="43"/>
    </row>
    <row r="62" spans="1:5" x14ac:dyDescent="0.2">
      <c r="A62" s="89"/>
      <c r="B62" s="43">
        <v>21</v>
      </c>
      <c r="C62" s="43" t="s">
        <v>81</v>
      </c>
      <c r="D62" s="43" t="s">
        <v>343</v>
      </c>
      <c r="E62" s="43"/>
    </row>
    <row r="63" spans="1:5" x14ac:dyDescent="0.2">
      <c r="A63" s="89"/>
      <c r="B63" s="43">
        <v>22</v>
      </c>
      <c r="C63" s="43" t="s">
        <v>194</v>
      </c>
      <c r="D63" s="43"/>
      <c r="E63" s="43" t="s">
        <v>186</v>
      </c>
    </row>
    <row r="64" spans="1:5" x14ac:dyDescent="0.2">
      <c r="A64" s="89"/>
      <c r="B64" s="43">
        <v>23</v>
      </c>
      <c r="C64" s="43" t="s">
        <v>195</v>
      </c>
      <c r="D64" s="43"/>
      <c r="E64" s="43" t="s">
        <v>186</v>
      </c>
    </row>
    <row r="65" spans="1:5" x14ac:dyDescent="0.2">
      <c r="A65" s="89"/>
      <c r="B65" s="43">
        <v>24</v>
      </c>
      <c r="C65" s="43" t="s">
        <v>196</v>
      </c>
      <c r="D65" s="43"/>
      <c r="E65" s="43" t="s">
        <v>186</v>
      </c>
    </row>
    <row r="66" spans="1:5" x14ac:dyDescent="0.2">
      <c r="A66" s="89"/>
      <c r="B66" s="43">
        <v>25</v>
      </c>
      <c r="C66" s="43" t="s">
        <v>197</v>
      </c>
      <c r="D66" s="43"/>
      <c r="E66" s="43" t="s">
        <v>186</v>
      </c>
    </row>
    <row r="67" spans="1:5" x14ac:dyDescent="0.2">
      <c r="A67" s="89"/>
      <c r="B67" s="43">
        <v>26</v>
      </c>
      <c r="C67" s="43" t="s">
        <v>198</v>
      </c>
      <c r="D67" s="43"/>
      <c r="E67" s="43" t="s">
        <v>186</v>
      </c>
    </row>
    <row r="68" spans="1:5" x14ac:dyDescent="0.2">
      <c r="A68" s="89"/>
      <c r="B68" s="43">
        <v>27</v>
      </c>
      <c r="C68" s="43" t="s">
        <v>199</v>
      </c>
      <c r="D68" s="43"/>
      <c r="E68" s="43" t="s">
        <v>186</v>
      </c>
    </row>
    <row r="69" spans="1:5" x14ac:dyDescent="0.2">
      <c r="A69" s="89"/>
      <c r="B69" s="43">
        <v>28</v>
      </c>
      <c r="C69" s="43" t="s">
        <v>200</v>
      </c>
      <c r="D69" s="43" t="s">
        <v>343</v>
      </c>
      <c r="E69" s="43" t="s">
        <v>186</v>
      </c>
    </row>
    <row r="70" spans="1:5" x14ac:dyDescent="0.2">
      <c r="A70" s="89"/>
      <c r="B70" s="43">
        <v>29</v>
      </c>
      <c r="C70" s="43" t="s">
        <v>82</v>
      </c>
      <c r="D70" s="43" t="s">
        <v>343</v>
      </c>
      <c r="E70" s="43"/>
    </row>
    <row r="71" spans="1:5" x14ac:dyDescent="0.2">
      <c r="A71" s="89"/>
      <c r="B71" s="43">
        <v>30</v>
      </c>
      <c r="C71" s="43" t="s">
        <v>201</v>
      </c>
      <c r="D71" s="43" t="s">
        <v>343</v>
      </c>
      <c r="E71" s="43"/>
    </row>
    <row r="72" spans="1:5" x14ac:dyDescent="0.2">
      <c r="A72" s="89"/>
      <c r="B72" s="43">
        <v>31</v>
      </c>
      <c r="C72" s="43" t="s">
        <v>202</v>
      </c>
      <c r="D72" s="43" t="s">
        <v>343</v>
      </c>
      <c r="E72" s="43"/>
    </row>
    <row r="73" spans="1:5" x14ac:dyDescent="0.2">
      <c r="A73" s="89"/>
      <c r="B73" s="43">
        <v>32</v>
      </c>
      <c r="C73" s="43" t="s">
        <v>203</v>
      </c>
      <c r="D73" s="43" t="s">
        <v>343</v>
      </c>
      <c r="E73" s="43"/>
    </row>
    <row r="74" spans="1:5" x14ac:dyDescent="0.2">
      <c r="A74" s="89"/>
      <c r="B74" s="43">
        <v>33</v>
      </c>
      <c r="C74" s="43" t="s">
        <v>75</v>
      </c>
      <c r="D74" s="43" t="s">
        <v>343</v>
      </c>
      <c r="E74" s="43"/>
    </row>
    <row r="75" spans="1:5" x14ac:dyDescent="0.2">
      <c r="A75" s="89"/>
      <c r="B75" s="43">
        <v>34</v>
      </c>
      <c r="C75" s="43" t="s">
        <v>204</v>
      </c>
      <c r="D75" s="43" t="s">
        <v>343</v>
      </c>
      <c r="E75" s="43"/>
    </row>
    <row r="76" spans="1:5" x14ac:dyDescent="0.2">
      <c r="A76" s="89"/>
      <c r="B76" s="43">
        <v>35</v>
      </c>
      <c r="C76" s="43" t="s">
        <v>205</v>
      </c>
      <c r="D76" s="43" t="s">
        <v>343</v>
      </c>
      <c r="E76" s="43"/>
    </row>
    <row r="77" spans="1:5" x14ac:dyDescent="0.2">
      <c r="A77" s="89"/>
      <c r="B77" s="43">
        <v>36</v>
      </c>
      <c r="C77" s="43" t="s">
        <v>84</v>
      </c>
      <c r="D77" s="43" t="s">
        <v>343</v>
      </c>
      <c r="E77" s="43"/>
    </row>
    <row r="78" spans="1:5" x14ac:dyDescent="0.2">
      <c r="A78" s="89"/>
      <c r="B78" s="43">
        <v>37</v>
      </c>
      <c r="C78" s="43" t="s">
        <v>206</v>
      </c>
      <c r="D78" s="43" t="s">
        <v>343</v>
      </c>
      <c r="E78" s="43"/>
    </row>
    <row r="79" spans="1:5" x14ac:dyDescent="0.2">
      <c r="A79" s="89"/>
      <c r="B79" s="43">
        <v>38</v>
      </c>
      <c r="C79" s="43" t="s">
        <v>85</v>
      </c>
      <c r="D79" s="43" t="s">
        <v>343</v>
      </c>
      <c r="E79" s="43"/>
    </row>
    <row r="80" spans="1:5" x14ac:dyDescent="0.2">
      <c r="A80" s="89"/>
      <c r="B80" s="43">
        <v>39</v>
      </c>
      <c r="C80" s="43" t="s">
        <v>68</v>
      </c>
      <c r="D80" s="43" t="s">
        <v>343</v>
      </c>
      <c r="E80" s="43"/>
    </row>
    <row r="81" spans="1:5" x14ac:dyDescent="0.2">
      <c r="A81" s="89"/>
      <c r="B81" s="43">
        <v>40</v>
      </c>
      <c r="C81" s="43" t="s">
        <v>207</v>
      </c>
      <c r="D81" s="43" t="s">
        <v>343</v>
      </c>
      <c r="E81" s="43"/>
    </row>
    <row r="82" spans="1:5" x14ac:dyDescent="0.2">
      <c r="A82" s="89"/>
      <c r="B82" s="43">
        <v>41</v>
      </c>
      <c r="C82" s="43" t="s">
        <v>71</v>
      </c>
      <c r="D82" s="43" t="s">
        <v>343</v>
      </c>
      <c r="E82" s="43"/>
    </row>
    <row r="83" spans="1:5" x14ac:dyDescent="0.2">
      <c r="A83" s="89" t="s">
        <v>3</v>
      </c>
      <c r="B83" s="43">
        <v>1</v>
      </c>
      <c r="C83" s="45" t="s">
        <v>208</v>
      </c>
      <c r="D83" s="47" t="s">
        <v>343</v>
      </c>
      <c r="E83" s="43"/>
    </row>
    <row r="84" spans="1:5" x14ac:dyDescent="0.2">
      <c r="A84" s="89"/>
      <c r="B84" s="43">
        <v>2</v>
      </c>
      <c r="C84" s="43" t="s">
        <v>209</v>
      </c>
      <c r="D84" s="47" t="s">
        <v>343</v>
      </c>
      <c r="E84" s="43"/>
    </row>
    <row r="85" spans="1:5" x14ac:dyDescent="0.2">
      <c r="A85" s="89"/>
      <c r="B85" s="43">
        <v>3</v>
      </c>
      <c r="C85" s="43" t="s">
        <v>97</v>
      </c>
      <c r="D85" s="47" t="s">
        <v>343</v>
      </c>
      <c r="E85" s="43"/>
    </row>
    <row r="86" spans="1:5" x14ac:dyDescent="0.2">
      <c r="A86" s="89"/>
      <c r="B86" s="43">
        <v>4</v>
      </c>
      <c r="C86" s="43" t="s">
        <v>98</v>
      </c>
      <c r="D86" s="47" t="s">
        <v>343</v>
      </c>
      <c r="E86" s="43"/>
    </row>
    <row r="87" spans="1:5" x14ac:dyDescent="0.2">
      <c r="A87" s="89"/>
      <c r="B87" s="43">
        <v>5</v>
      </c>
      <c r="C87" s="43" t="s">
        <v>210</v>
      </c>
      <c r="D87" s="47" t="s">
        <v>343</v>
      </c>
      <c r="E87" s="43"/>
    </row>
    <row r="88" spans="1:5" x14ac:dyDescent="0.2">
      <c r="A88" s="89"/>
      <c r="B88" s="43">
        <v>6</v>
      </c>
      <c r="C88" s="43" t="s">
        <v>211</v>
      </c>
      <c r="D88" s="47" t="s">
        <v>343</v>
      </c>
      <c r="E88" s="43"/>
    </row>
    <row r="89" spans="1:5" x14ac:dyDescent="0.2">
      <c r="A89" s="89"/>
      <c r="B89" s="43">
        <v>7</v>
      </c>
      <c r="C89" s="43" t="s">
        <v>212</v>
      </c>
      <c r="D89" s="47" t="s">
        <v>343</v>
      </c>
      <c r="E89" s="43"/>
    </row>
    <row r="90" spans="1:5" x14ac:dyDescent="0.2">
      <c r="A90" s="89"/>
      <c r="B90" s="43">
        <v>8</v>
      </c>
      <c r="C90" s="43" t="s">
        <v>213</v>
      </c>
      <c r="D90" s="47" t="s">
        <v>343</v>
      </c>
      <c r="E90" s="43"/>
    </row>
    <row r="91" spans="1:5" x14ac:dyDescent="0.2">
      <c r="A91" s="89"/>
      <c r="B91" s="43">
        <v>9</v>
      </c>
      <c r="C91" s="43" t="s">
        <v>32</v>
      </c>
      <c r="D91" s="47" t="s">
        <v>343</v>
      </c>
      <c r="E91" s="43"/>
    </row>
    <row r="92" spans="1:5" x14ac:dyDescent="0.2">
      <c r="A92" s="89"/>
      <c r="B92" s="43">
        <v>10</v>
      </c>
      <c r="C92" s="47" t="s">
        <v>91</v>
      </c>
      <c r="D92" s="47" t="s">
        <v>343</v>
      </c>
      <c r="E92" s="43"/>
    </row>
    <row r="93" spans="1:5" x14ac:dyDescent="0.2">
      <c r="A93" s="89"/>
      <c r="B93" s="43">
        <v>11</v>
      </c>
      <c r="C93" s="47" t="s">
        <v>90</v>
      </c>
      <c r="D93" s="47" t="s">
        <v>343</v>
      </c>
      <c r="E93" s="43"/>
    </row>
    <row r="94" spans="1:5" x14ac:dyDescent="0.2">
      <c r="A94" s="89"/>
      <c r="B94" s="43">
        <v>12</v>
      </c>
      <c r="C94" s="43" t="s">
        <v>96</v>
      </c>
      <c r="D94" s="47" t="s">
        <v>343</v>
      </c>
      <c r="E94" s="43"/>
    </row>
    <row r="95" spans="1:5" x14ac:dyDescent="0.2">
      <c r="A95" s="89"/>
      <c r="B95" s="43">
        <v>13</v>
      </c>
      <c r="C95" s="43" t="s">
        <v>214</v>
      </c>
      <c r="D95" s="47"/>
      <c r="E95" s="47" t="s">
        <v>186</v>
      </c>
    </row>
    <row r="96" spans="1:5" x14ac:dyDescent="0.2">
      <c r="A96" s="89"/>
      <c r="B96" s="43">
        <v>14</v>
      </c>
      <c r="C96" s="43" t="s">
        <v>93</v>
      </c>
      <c r="D96" s="47" t="s">
        <v>343</v>
      </c>
      <c r="E96" s="43"/>
    </row>
    <row r="97" spans="1:5" x14ac:dyDescent="0.2">
      <c r="A97" s="89"/>
      <c r="B97" s="43">
        <v>15</v>
      </c>
      <c r="C97" s="43" t="s">
        <v>215</v>
      </c>
      <c r="D97" s="47" t="s">
        <v>343</v>
      </c>
      <c r="E97" s="43"/>
    </row>
    <row r="98" spans="1:5" x14ac:dyDescent="0.2">
      <c r="A98" s="89"/>
      <c r="B98" s="43">
        <v>16</v>
      </c>
      <c r="C98" s="43" t="s">
        <v>94</v>
      </c>
      <c r="D98" s="47" t="s">
        <v>343</v>
      </c>
      <c r="E98" s="43"/>
    </row>
    <row r="99" spans="1:5" x14ac:dyDescent="0.2">
      <c r="A99" s="89"/>
      <c r="B99" s="43">
        <v>17</v>
      </c>
      <c r="C99" s="43" t="s">
        <v>95</v>
      </c>
      <c r="D99" s="47" t="s">
        <v>343</v>
      </c>
      <c r="E99" s="43"/>
    </row>
    <row r="100" spans="1:5" x14ac:dyDescent="0.2">
      <c r="A100" s="89"/>
      <c r="B100" s="43">
        <v>20</v>
      </c>
      <c r="C100" s="43" t="s">
        <v>218</v>
      </c>
      <c r="D100" s="47" t="s">
        <v>343</v>
      </c>
      <c r="E100" s="43"/>
    </row>
    <row r="101" spans="1:5" x14ac:dyDescent="0.2">
      <c r="A101" s="89"/>
      <c r="B101" s="43">
        <v>21</v>
      </c>
      <c r="C101" s="43" t="s">
        <v>219</v>
      </c>
      <c r="D101" s="47" t="s">
        <v>343</v>
      </c>
      <c r="E101" s="43"/>
    </row>
    <row r="102" spans="1:5" x14ac:dyDescent="0.2">
      <c r="A102" s="89"/>
      <c r="B102" s="43">
        <v>22</v>
      </c>
      <c r="C102" s="43" t="s">
        <v>220</v>
      </c>
      <c r="D102" s="47" t="s">
        <v>343</v>
      </c>
      <c r="E102" s="43"/>
    </row>
    <row r="103" spans="1:5" x14ac:dyDescent="0.2">
      <c r="A103" s="89"/>
      <c r="B103" s="43">
        <v>23</v>
      </c>
      <c r="C103" s="43" t="s">
        <v>221</v>
      </c>
      <c r="D103" s="47" t="s">
        <v>343</v>
      </c>
      <c r="E103" s="43"/>
    </row>
    <row r="104" spans="1:5" x14ac:dyDescent="0.2">
      <c r="A104" s="89"/>
      <c r="B104" s="43">
        <v>24</v>
      </c>
      <c r="C104" s="43" t="s">
        <v>99</v>
      </c>
      <c r="D104" s="47" t="s">
        <v>343</v>
      </c>
      <c r="E104" s="43"/>
    </row>
    <row r="105" spans="1:5" x14ac:dyDescent="0.2">
      <c r="A105" s="89"/>
      <c r="B105" s="43">
        <v>25</v>
      </c>
      <c r="C105" s="43" t="s">
        <v>222</v>
      </c>
      <c r="D105" s="47" t="s">
        <v>343</v>
      </c>
      <c r="E105" s="43"/>
    </row>
    <row r="106" spans="1:5" x14ac:dyDescent="0.2">
      <c r="A106" s="89"/>
      <c r="B106" s="43">
        <v>26</v>
      </c>
      <c r="C106" s="43" t="s">
        <v>223</v>
      </c>
      <c r="D106" s="47" t="s">
        <v>343</v>
      </c>
      <c r="E106" s="43"/>
    </row>
    <row r="107" spans="1:5" x14ac:dyDescent="0.2">
      <c r="A107" s="89"/>
      <c r="B107" s="43">
        <v>27</v>
      </c>
      <c r="C107" s="43" t="s">
        <v>224</v>
      </c>
      <c r="D107" s="47"/>
      <c r="E107" s="46" t="s">
        <v>344</v>
      </c>
    </row>
    <row r="108" spans="1:5" x14ac:dyDescent="0.2">
      <c r="A108" s="89"/>
      <c r="B108" s="43">
        <v>28</v>
      </c>
      <c r="C108" s="43" t="s">
        <v>216</v>
      </c>
      <c r="D108" s="47" t="s">
        <v>343</v>
      </c>
      <c r="E108" s="43"/>
    </row>
    <row r="109" spans="1:5" x14ac:dyDescent="0.2">
      <c r="A109" s="89"/>
      <c r="B109" s="43">
        <v>29</v>
      </c>
      <c r="C109" s="43" t="s">
        <v>100</v>
      </c>
      <c r="D109" s="47" t="s">
        <v>343</v>
      </c>
      <c r="E109" s="43"/>
    </row>
    <row r="110" spans="1:5" x14ac:dyDescent="0.2">
      <c r="A110" s="89"/>
      <c r="B110" s="43">
        <v>30</v>
      </c>
      <c r="C110" s="43" t="s">
        <v>217</v>
      </c>
      <c r="D110" s="47" t="s">
        <v>343</v>
      </c>
      <c r="E110" s="43"/>
    </row>
    <row r="111" spans="1:5" x14ac:dyDescent="0.2">
      <c r="A111" s="89"/>
      <c r="B111" s="43">
        <v>31</v>
      </c>
      <c r="C111" s="43" t="s">
        <v>345</v>
      </c>
      <c r="D111" s="47" t="s">
        <v>186</v>
      </c>
      <c r="E111" s="43"/>
    </row>
    <row r="112" spans="1:5" x14ac:dyDescent="0.2">
      <c r="A112" s="89"/>
      <c r="B112" s="43">
        <v>32</v>
      </c>
      <c r="C112" s="43" t="s">
        <v>346</v>
      </c>
      <c r="D112" s="47" t="s">
        <v>186</v>
      </c>
      <c r="E112" s="46"/>
    </row>
    <row r="113" spans="1:5" x14ac:dyDescent="0.2">
      <c r="A113" s="89"/>
      <c r="B113" s="43">
        <v>33</v>
      </c>
      <c r="C113" s="43" t="s">
        <v>347</v>
      </c>
      <c r="D113" s="47" t="s">
        <v>186</v>
      </c>
      <c r="E113" s="46"/>
    </row>
    <row r="114" spans="1:5" x14ac:dyDescent="0.2">
      <c r="A114" s="89"/>
      <c r="B114" s="43">
        <v>34</v>
      </c>
      <c r="C114" s="43" t="s">
        <v>348</v>
      </c>
      <c r="D114" s="47" t="s">
        <v>186</v>
      </c>
      <c r="E114" s="46"/>
    </row>
    <row r="115" spans="1:5" x14ac:dyDescent="0.2">
      <c r="A115" s="89"/>
      <c r="B115" s="43">
        <v>35</v>
      </c>
      <c r="C115" s="43" t="s">
        <v>349</v>
      </c>
      <c r="D115" s="47" t="s">
        <v>186</v>
      </c>
      <c r="E115" s="46"/>
    </row>
    <row r="116" spans="1:5" x14ac:dyDescent="0.2">
      <c r="A116" s="89"/>
      <c r="B116" s="43">
        <v>36</v>
      </c>
      <c r="C116" s="43" t="s">
        <v>350</v>
      </c>
      <c r="D116" s="47" t="s">
        <v>186</v>
      </c>
      <c r="E116" s="46"/>
    </row>
    <row r="117" spans="1:5" x14ac:dyDescent="0.2">
      <c r="A117" s="89"/>
      <c r="B117" s="43">
        <v>37</v>
      </c>
      <c r="C117" s="43" t="s">
        <v>351</v>
      </c>
      <c r="D117" s="47"/>
      <c r="E117" s="46" t="s">
        <v>344</v>
      </c>
    </row>
    <row r="118" spans="1:5" x14ac:dyDescent="0.2">
      <c r="A118" s="89"/>
      <c r="B118" s="46">
        <v>38</v>
      </c>
      <c r="C118" s="46" t="s">
        <v>352</v>
      </c>
      <c r="D118" s="47" t="s">
        <v>186</v>
      </c>
      <c r="E118" s="46"/>
    </row>
    <row r="119" spans="1:5" x14ac:dyDescent="0.2">
      <c r="A119" s="89"/>
      <c r="B119" s="46">
        <v>39</v>
      </c>
      <c r="C119" s="46" t="s">
        <v>353</v>
      </c>
      <c r="D119" s="47" t="s">
        <v>186</v>
      </c>
      <c r="E119" s="46"/>
    </row>
    <row r="120" spans="1:5" x14ac:dyDescent="0.2">
      <c r="A120" s="89"/>
      <c r="B120" s="46">
        <v>40</v>
      </c>
      <c r="C120" s="46" t="s">
        <v>354</v>
      </c>
      <c r="D120" s="47" t="s">
        <v>186</v>
      </c>
      <c r="E120" s="46"/>
    </row>
    <row r="121" spans="1:5" x14ac:dyDescent="0.2">
      <c r="A121" s="89" t="s">
        <v>4</v>
      </c>
      <c r="B121" s="43">
        <v>1</v>
      </c>
      <c r="C121" s="43" t="s">
        <v>225</v>
      </c>
      <c r="D121" s="43" t="s">
        <v>343</v>
      </c>
      <c r="E121" s="43"/>
    </row>
    <row r="122" spans="1:5" x14ac:dyDescent="0.2">
      <c r="A122" s="89"/>
      <c r="B122" s="43">
        <f>B121+1</f>
        <v>2</v>
      </c>
      <c r="C122" s="43" t="s">
        <v>226</v>
      </c>
      <c r="D122" s="43" t="s">
        <v>343</v>
      </c>
      <c r="E122" s="43"/>
    </row>
    <row r="123" spans="1:5" x14ac:dyDescent="0.2">
      <c r="A123" s="89"/>
      <c r="B123" s="43">
        <f t="shared" ref="B123:B151" si="0">B122+1</f>
        <v>3</v>
      </c>
      <c r="C123" s="43" t="s">
        <v>227</v>
      </c>
      <c r="D123" s="43" t="s">
        <v>343</v>
      </c>
      <c r="E123" s="43"/>
    </row>
    <row r="124" spans="1:5" x14ac:dyDescent="0.2">
      <c r="A124" s="89"/>
      <c r="B124" s="43">
        <f t="shared" si="0"/>
        <v>4</v>
      </c>
      <c r="C124" s="43" t="s">
        <v>228</v>
      </c>
      <c r="D124" s="43" t="s">
        <v>343</v>
      </c>
      <c r="E124" s="43"/>
    </row>
    <row r="125" spans="1:5" x14ac:dyDescent="0.2">
      <c r="A125" s="89"/>
      <c r="B125" s="43">
        <f t="shared" si="0"/>
        <v>5</v>
      </c>
      <c r="C125" s="43" t="s">
        <v>229</v>
      </c>
      <c r="D125" s="43" t="s">
        <v>343</v>
      </c>
      <c r="E125" s="43"/>
    </row>
    <row r="126" spans="1:5" x14ac:dyDescent="0.2">
      <c r="A126" s="89"/>
      <c r="B126" s="43">
        <f t="shared" si="0"/>
        <v>6</v>
      </c>
      <c r="C126" s="43" t="s">
        <v>230</v>
      </c>
      <c r="D126" s="43" t="s">
        <v>343</v>
      </c>
      <c r="E126" s="43"/>
    </row>
    <row r="127" spans="1:5" x14ac:dyDescent="0.2">
      <c r="A127" s="89"/>
      <c r="B127" s="43">
        <f t="shared" si="0"/>
        <v>7</v>
      </c>
      <c r="C127" s="43" t="s">
        <v>231</v>
      </c>
      <c r="D127" s="43" t="s">
        <v>343</v>
      </c>
      <c r="E127" s="43"/>
    </row>
    <row r="128" spans="1:5" x14ac:dyDescent="0.2">
      <c r="A128" s="89"/>
      <c r="B128" s="43">
        <f t="shared" si="0"/>
        <v>8</v>
      </c>
      <c r="C128" s="43" t="s">
        <v>232</v>
      </c>
      <c r="D128" s="43" t="s">
        <v>343</v>
      </c>
      <c r="E128" s="43"/>
    </row>
    <row r="129" spans="1:5" x14ac:dyDescent="0.2">
      <c r="A129" s="89"/>
      <c r="B129" s="43">
        <f t="shared" si="0"/>
        <v>9</v>
      </c>
      <c r="C129" s="43" t="s">
        <v>233</v>
      </c>
      <c r="D129" s="43" t="s">
        <v>343</v>
      </c>
      <c r="E129" s="43"/>
    </row>
    <row r="130" spans="1:5" x14ac:dyDescent="0.2">
      <c r="A130" s="89"/>
      <c r="B130" s="43">
        <f t="shared" si="0"/>
        <v>10</v>
      </c>
      <c r="C130" s="43" t="s">
        <v>234</v>
      </c>
      <c r="D130" s="43" t="s">
        <v>343</v>
      </c>
      <c r="E130" s="43"/>
    </row>
    <row r="131" spans="1:5" x14ac:dyDescent="0.2">
      <c r="A131" s="89"/>
      <c r="B131" s="43">
        <f t="shared" si="0"/>
        <v>11</v>
      </c>
      <c r="C131" s="43" t="s">
        <v>235</v>
      </c>
      <c r="D131" s="43" t="s">
        <v>343</v>
      </c>
      <c r="E131" s="43"/>
    </row>
    <row r="132" spans="1:5" x14ac:dyDescent="0.2">
      <c r="A132" s="89"/>
      <c r="B132" s="43">
        <f t="shared" si="0"/>
        <v>12</v>
      </c>
      <c r="C132" s="43" t="s">
        <v>236</v>
      </c>
      <c r="D132" s="43" t="s">
        <v>343</v>
      </c>
      <c r="E132" s="43"/>
    </row>
    <row r="133" spans="1:5" x14ac:dyDescent="0.2">
      <c r="A133" s="89"/>
      <c r="B133" s="43">
        <f t="shared" si="0"/>
        <v>13</v>
      </c>
      <c r="C133" s="43" t="s">
        <v>237</v>
      </c>
      <c r="D133" s="43" t="s">
        <v>343</v>
      </c>
      <c r="E133" s="43"/>
    </row>
    <row r="134" spans="1:5" x14ac:dyDescent="0.2">
      <c r="A134" s="89"/>
      <c r="B134" s="43">
        <f t="shared" si="0"/>
        <v>14</v>
      </c>
      <c r="C134" s="43" t="s">
        <v>238</v>
      </c>
      <c r="D134" s="43" t="s">
        <v>343</v>
      </c>
      <c r="E134" s="43"/>
    </row>
    <row r="135" spans="1:5" x14ac:dyDescent="0.2">
      <c r="A135" s="89"/>
      <c r="B135" s="43">
        <f t="shared" si="0"/>
        <v>15</v>
      </c>
      <c r="C135" s="43" t="s">
        <v>239</v>
      </c>
      <c r="D135" s="43" t="s">
        <v>343</v>
      </c>
      <c r="E135" s="43"/>
    </row>
    <row r="136" spans="1:5" x14ac:dyDescent="0.2">
      <c r="A136" s="89"/>
      <c r="B136" s="43">
        <f t="shared" si="0"/>
        <v>16</v>
      </c>
      <c r="C136" s="43" t="s">
        <v>240</v>
      </c>
      <c r="D136" s="43" t="s">
        <v>343</v>
      </c>
      <c r="E136" s="43"/>
    </row>
    <row r="137" spans="1:5" x14ac:dyDescent="0.2">
      <c r="A137" s="89"/>
      <c r="B137" s="43">
        <f t="shared" si="0"/>
        <v>17</v>
      </c>
      <c r="C137" s="43" t="s">
        <v>241</v>
      </c>
      <c r="D137" s="43" t="s">
        <v>343</v>
      </c>
      <c r="E137" s="43"/>
    </row>
    <row r="138" spans="1:5" x14ac:dyDescent="0.2">
      <c r="A138" s="89"/>
      <c r="B138" s="43">
        <f t="shared" si="0"/>
        <v>18</v>
      </c>
      <c r="C138" s="43" t="s">
        <v>242</v>
      </c>
      <c r="D138" s="43" t="s">
        <v>343</v>
      </c>
      <c r="E138" s="43"/>
    </row>
    <row r="139" spans="1:5" x14ac:dyDescent="0.2">
      <c r="A139" s="89"/>
      <c r="B139" s="43">
        <f t="shared" si="0"/>
        <v>19</v>
      </c>
      <c r="C139" s="43" t="s">
        <v>243</v>
      </c>
      <c r="D139" s="43" t="s">
        <v>343</v>
      </c>
      <c r="E139" s="43"/>
    </row>
    <row r="140" spans="1:5" x14ac:dyDescent="0.2">
      <c r="A140" s="89"/>
      <c r="B140" s="43">
        <f t="shared" si="0"/>
        <v>20</v>
      </c>
      <c r="C140" s="43" t="s">
        <v>244</v>
      </c>
      <c r="D140" s="43" t="s">
        <v>343</v>
      </c>
      <c r="E140" s="43"/>
    </row>
    <row r="141" spans="1:5" x14ac:dyDescent="0.2">
      <c r="A141" s="89"/>
      <c r="B141" s="43">
        <f t="shared" si="0"/>
        <v>21</v>
      </c>
      <c r="C141" s="43" t="s">
        <v>245</v>
      </c>
      <c r="D141" s="43" t="s">
        <v>343</v>
      </c>
      <c r="E141" s="43"/>
    </row>
    <row r="142" spans="1:5" x14ac:dyDescent="0.2">
      <c r="A142" s="89"/>
      <c r="B142" s="43">
        <f t="shared" si="0"/>
        <v>22</v>
      </c>
      <c r="C142" s="43" t="s">
        <v>246</v>
      </c>
      <c r="D142" s="43" t="s">
        <v>343</v>
      </c>
      <c r="E142" s="43"/>
    </row>
    <row r="143" spans="1:5" x14ac:dyDescent="0.2">
      <c r="A143" s="89"/>
      <c r="B143" s="43">
        <f t="shared" si="0"/>
        <v>23</v>
      </c>
      <c r="C143" s="43" t="s">
        <v>247</v>
      </c>
      <c r="D143" s="43" t="s">
        <v>343</v>
      </c>
      <c r="E143" s="43"/>
    </row>
    <row r="144" spans="1:5" x14ac:dyDescent="0.2">
      <c r="A144" s="89"/>
      <c r="B144" s="43">
        <f t="shared" si="0"/>
        <v>24</v>
      </c>
      <c r="C144" s="43" t="s">
        <v>248</v>
      </c>
      <c r="D144" s="43" t="s">
        <v>343</v>
      </c>
      <c r="E144" s="43"/>
    </row>
    <row r="145" spans="1:5" x14ac:dyDescent="0.2">
      <c r="A145" s="89"/>
      <c r="B145" s="43">
        <f t="shared" si="0"/>
        <v>25</v>
      </c>
      <c r="C145" s="43" t="s">
        <v>249</v>
      </c>
      <c r="D145" s="43" t="s">
        <v>343</v>
      </c>
      <c r="E145" s="43"/>
    </row>
    <row r="146" spans="1:5" x14ac:dyDescent="0.2">
      <c r="A146" s="89"/>
      <c r="B146" s="43">
        <f t="shared" si="0"/>
        <v>26</v>
      </c>
      <c r="C146" s="43" t="s">
        <v>250</v>
      </c>
      <c r="D146" s="43" t="s">
        <v>343</v>
      </c>
      <c r="E146" s="43"/>
    </row>
    <row r="147" spans="1:5" x14ac:dyDescent="0.2">
      <c r="A147" s="89"/>
      <c r="B147" s="43">
        <f t="shared" si="0"/>
        <v>27</v>
      </c>
      <c r="C147" s="43" t="s">
        <v>251</v>
      </c>
      <c r="D147" s="43" t="s">
        <v>343</v>
      </c>
      <c r="E147" s="43"/>
    </row>
    <row r="148" spans="1:5" x14ac:dyDescent="0.2">
      <c r="A148" s="89"/>
      <c r="B148" s="43">
        <f t="shared" si="0"/>
        <v>28</v>
      </c>
      <c r="C148" s="43" t="s">
        <v>252</v>
      </c>
      <c r="D148" s="43" t="s">
        <v>343</v>
      </c>
      <c r="E148" s="43"/>
    </row>
    <row r="149" spans="1:5" x14ac:dyDescent="0.2">
      <c r="A149" s="89"/>
      <c r="B149" s="43">
        <f t="shared" si="0"/>
        <v>29</v>
      </c>
      <c r="C149" s="43" t="s">
        <v>253</v>
      </c>
      <c r="D149" s="43" t="s">
        <v>343</v>
      </c>
      <c r="E149" s="43"/>
    </row>
    <row r="150" spans="1:5" x14ac:dyDescent="0.2">
      <c r="A150" s="89"/>
      <c r="B150" s="43">
        <f t="shared" si="0"/>
        <v>30</v>
      </c>
      <c r="C150" s="43" t="s">
        <v>254</v>
      </c>
      <c r="D150" s="43" t="s">
        <v>343</v>
      </c>
      <c r="E150" s="43"/>
    </row>
    <row r="151" spans="1:5" x14ac:dyDescent="0.2">
      <c r="A151" s="89"/>
      <c r="B151" s="43">
        <f t="shared" si="0"/>
        <v>31</v>
      </c>
      <c r="C151" s="43" t="s">
        <v>255</v>
      </c>
      <c r="D151" s="43" t="s">
        <v>343</v>
      </c>
      <c r="E151" s="43"/>
    </row>
    <row r="152" spans="1:5" x14ac:dyDescent="0.2">
      <c r="A152" s="89"/>
      <c r="B152" s="43">
        <v>32</v>
      </c>
      <c r="C152" s="43" t="s">
        <v>102</v>
      </c>
      <c r="D152" s="43" t="s">
        <v>343</v>
      </c>
      <c r="E152" s="43"/>
    </row>
    <row r="153" spans="1:5" x14ac:dyDescent="0.2">
      <c r="A153" s="89"/>
      <c r="B153" s="43">
        <v>33</v>
      </c>
      <c r="C153" s="43" t="s">
        <v>256</v>
      </c>
      <c r="D153" s="43" t="s">
        <v>343</v>
      </c>
      <c r="E153" s="43"/>
    </row>
    <row r="154" spans="1:5" x14ac:dyDescent="0.2">
      <c r="A154" s="89"/>
      <c r="B154" s="43">
        <v>34</v>
      </c>
      <c r="C154" s="43" t="s">
        <v>101</v>
      </c>
      <c r="D154" s="43" t="s">
        <v>343</v>
      </c>
      <c r="E154" s="43"/>
    </row>
    <row r="155" spans="1:5" x14ac:dyDescent="0.2">
      <c r="A155" s="89"/>
      <c r="B155" s="43">
        <v>35</v>
      </c>
      <c r="C155" s="43" t="s">
        <v>257</v>
      </c>
      <c r="D155" s="43" t="s">
        <v>343</v>
      </c>
      <c r="E155" s="43"/>
    </row>
    <row r="156" spans="1:5" x14ac:dyDescent="0.2">
      <c r="A156" s="89"/>
      <c r="B156" s="43">
        <v>36</v>
      </c>
      <c r="C156" s="43" t="s">
        <v>258</v>
      </c>
      <c r="D156" s="43" t="s">
        <v>343</v>
      </c>
      <c r="E156" s="43"/>
    </row>
    <row r="157" spans="1:5" x14ac:dyDescent="0.2">
      <c r="A157" s="89"/>
      <c r="B157" s="43">
        <v>37</v>
      </c>
      <c r="C157" s="43" t="s">
        <v>105</v>
      </c>
      <c r="D157" s="43" t="s">
        <v>343</v>
      </c>
      <c r="E157" s="43"/>
    </row>
    <row r="158" spans="1:5" ht="20.100000000000001" customHeight="1" x14ac:dyDescent="0.2">
      <c r="A158" s="89"/>
      <c r="B158" s="43">
        <v>38</v>
      </c>
      <c r="C158" s="43" t="s">
        <v>259</v>
      </c>
      <c r="D158" s="43" t="s">
        <v>343</v>
      </c>
      <c r="E158" s="43"/>
    </row>
    <row r="159" spans="1:5" ht="18.95" customHeight="1" x14ac:dyDescent="0.2">
      <c r="A159" s="89"/>
      <c r="B159" s="43">
        <v>39</v>
      </c>
      <c r="C159" s="43" t="s">
        <v>104</v>
      </c>
      <c r="D159" s="43" t="s">
        <v>343</v>
      </c>
      <c r="E159" s="43"/>
    </row>
    <row r="160" spans="1:5" ht="18.95" customHeight="1" x14ac:dyDescent="0.2">
      <c r="A160" s="89"/>
      <c r="B160" s="43">
        <v>40</v>
      </c>
      <c r="C160" s="43" t="s">
        <v>260</v>
      </c>
      <c r="D160" s="43" t="s">
        <v>343</v>
      </c>
      <c r="E160" s="43"/>
    </row>
    <row r="161" spans="1:5" ht="18.95" customHeight="1" x14ac:dyDescent="0.2">
      <c r="A161" s="89"/>
      <c r="B161" s="43">
        <v>41</v>
      </c>
      <c r="C161" s="43" t="s">
        <v>261</v>
      </c>
      <c r="D161" s="43" t="s">
        <v>343</v>
      </c>
      <c r="E161" s="43"/>
    </row>
    <row r="162" spans="1:5" ht="18.95" customHeight="1" x14ac:dyDescent="0.2">
      <c r="A162" s="107" t="s">
        <v>5</v>
      </c>
      <c r="B162" s="46">
        <v>1</v>
      </c>
      <c r="C162" s="49" t="s">
        <v>262</v>
      </c>
      <c r="D162" s="46" t="s">
        <v>355</v>
      </c>
      <c r="E162" s="46"/>
    </row>
    <row r="163" spans="1:5" ht="18.95" customHeight="1" x14ac:dyDescent="0.2">
      <c r="A163" s="107"/>
      <c r="B163" s="46">
        <v>2</v>
      </c>
      <c r="C163" s="49" t="s">
        <v>263</v>
      </c>
      <c r="D163" s="46" t="s">
        <v>355</v>
      </c>
      <c r="E163" s="46"/>
    </row>
    <row r="164" spans="1:5" ht="18.95" customHeight="1" x14ac:dyDescent="0.2">
      <c r="A164" s="107"/>
      <c r="B164" s="46">
        <v>3</v>
      </c>
      <c r="C164" s="49" t="s">
        <v>264</v>
      </c>
      <c r="D164" s="46" t="s">
        <v>355</v>
      </c>
      <c r="E164" s="46"/>
    </row>
    <row r="165" spans="1:5" ht="18.95" customHeight="1" x14ac:dyDescent="0.2">
      <c r="A165" s="107"/>
      <c r="B165" s="46">
        <v>4</v>
      </c>
      <c r="C165" s="49" t="s">
        <v>265</v>
      </c>
      <c r="D165" s="46" t="s">
        <v>355</v>
      </c>
      <c r="E165" s="46"/>
    </row>
    <row r="166" spans="1:5" ht="18.95" customHeight="1" x14ac:dyDescent="0.2">
      <c r="A166" s="107"/>
      <c r="B166" s="46">
        <v>5</v>
      </c>
      <c r="C166" s="49" t="s">
        <v>266</v>
      </c>
      <c r="D166" s="46" t="s">
        <v>355</v>
      </c>
      <c r="E166" s="46"/>
    </row>
    <row r="167" spans="1:5" ht="18.95" customHeight="1" x14ac:dyDescent="0.2">
      <c r="A167" s="107"/>
      <c r="B167" s="46">
        <v>6</v>
      </c>
      <c r="C167" s="49" t="s">
        <v>267</v>
      </c>
      <c r="D167" s="46" t="s">
        <v>355</v>
      </c>
      <c r="E167" s="46"/>
    </row>
    <row r="168" spans="1:5" ht="18.95" customHeight="1" x14ac:dyDescent="0.2">
      <c r="A168" s="107"/>
      <c r="B168" s="46">
        <v>7</v>
      </c>
      <c r="C168" s="49" t="s">
        <v>268</v>
      </c>
      <c r="D168" s="46" t="s">
        <v>355</v>
      </c>
      <c r="E168" s="46"/>
    </row>
    <row r="169" spans="1:5" ht="18.95" customHeight="1" x14ac:dyDescent="0.2">
      <c r="A169" s="107"/>
      <c r="B169" s="46">
        <v>8</v>
      </c>
      <c r="C169" s="49" t="s">
        <v>269</v>
      </c>
      <c r="D169" s="46" t="s">
        <v>355</v>
      </c>
      <c r="E169" s="46"/>
    </row>
    <row r="170" spans="1:5" ht="18.95" customHeight="1" x14ac:dyDescent="0.2">
      <c r="A170" s="107"/>
      <c r="B170" s="46">
        <v>9</v>
      </c>
      <c r="C170" s="49" t="s">
        <v>270</v>
      </c>
      <c r="D170" s="46" t="s">
        <v>355</v>
      </c>
      <c r="E170" s="46"/>
    </row>
    <row r="171" spans="1:5" ht="18.95" customHeight="1" x14ac:dyDescent="0.2">
      <c r="A171" s="107"/>
      <c r="B171" s="46">
        <v>10</v>
      </c>
      <c r="C171" s="49" t="s">
        <v>271</v>
      </c>
      <c r="D171" s="46" t="s">
        <v>355</v>
      </c>
      <c r="E171" s="46"/>
    </row>
    <row r="172" spans="1:5" ht="18.95" customHeight="1" x14ac:dyDescent="0.2">
      <c r="A172" s="107"/>
      <c r="B172" s="46">
        <v>11</v>
      </c>
      <c r="C172" s="49" t="s">
        <v>106</v>
      </c>
      <c r="D172" s="46" t="s">
        <v>343</v>
      </c>
      <c r="E172" s="46"/>
    </row>
    <row r="173" spans="1:5" ht="18.95" customHeight="1" x14ac:dyDescent="0.2">
      <c r="A173" s="107"/>
      <c r="B173" s="46">
        <v>12</v>
      </c>
      <c r="C173" s="49" t="s">
        <v>272</v>
      </c>
      <c r="D173" s="46" t="s">
        <v>343</v>
      </c>
      <c r="E173" s="46"/>
    </row>
    <row r="174" spans="1:5" ht="18.95" customHeight="1" x14ac:dyDescent="0.2">
      <c r="A174" s="107"/>
      <c r="B174" s="46">
        <v>13</v>
      </c>
      <c r="C174" s="49" t="s">
        <v>273</v>
      </c>
      <c r="D174" s="46" t="s">
        <v>343</v>
      </c>
      <c r="E174" s="46"/>
    </row>
    <row r="175" spans="1:5" ht="18.95" customHeight="1" x14ac:dyDescent="0.2">
      <c r="A175" s="107"/>
      <c r="B175" s="46">
        <v>14</v>
      </c>
      <c r="C175" s="49" t="s">
        <v>274</v>
      </c>
      <c r="D175" s="46" t="s">
        <v>343</v>
      </c>
      <c r="E175" s="46"/>
    </row>
    <row r="176" spans="1:5" ht="18.95" customHeight="1" x14ac:dyDescent="0.2">
      <c r="A176" s="107"/>
      <c r="B176" s="46">
        <v>15</v>
      </c>
      <c r="C176" s="49" t="s">
        <v>275</v>
      </c>
      <c r="D176" s="46" t="s">
        <v>343</v>
      </c>
      <c r="E176" s="46"/>
    </row>
    <row r="177" spans="1:5" ht="18.95" customHeight="1" x14ac:dyDescent="0.2">
      <c r="A177" s="107"/>
      <c r="B177" s="46">
        <v>16</v>
      </c>
      <c r="C177" s="49" t="s">
        <v>108</v>
      </c>
      <c r="D177" s="46" t="s">
        <v>343</v>
      </c>
      <c r="E177" s="46"/>
    </row>
    <row r="178" spans="1:5" ht="18.95" customHeight="1" x14ac:dyDescent="0.2">
      <c r="A178" s="107"/>
      <c r="B178" s="46">
        <v>17</v>
      </c>
      <c r="C178" s="49" t="s">
        <v>276</v>
      </c>
      <c r="D178" s="46" t="s">
        <v>343</v>
      </c>
      <c r="E178" s="46"/>
    </row>
    <row r="179" spans="1:5" ht="18.95" customHeight="1" x14ac:dyDescent="0.2">
      <c r="A179" s="107"/>
      <c r="B179" s="46">
        <v>18</v>
      </c>
      <c r="C179" s="49" t="s">
        <v>110</v>
      </c>
      <c r="D179" s="46" t="s">
        <v>343</v>
      </c>
      <c r="E179" s="46"/>
    </row>
    <row r="180" spans="1:5" ht="18.95" customHeight="1" x14ac:dyDescent="0.2">
      <c r="A180" s="107"/>
      <c r="B180" s="46">
        <v>19</v>
      </c>
      <c r="C180" s="49" t="s">
        <v>277</v>
      </c>
      <c r="D180" s="46" t="s">
        <v>343</v>
      </c>
      <c r="E180" s="46"/>
    </row>
    <row r="181" spans="1:5" ht="18.95" customHeight="1" x14ac:dyDescent="0.2">
      <c r="A181" s="107"/>
      <c r="B181" s="46">
        <v>20</v>
      </c>
      <c r="C181" s="49" t="s">
        <v>111</v>
      </c>
      <c r="D181" s="46" t="s">
        <v>343</v>
      </c>
      <c r="E181" s="46"/>
    </row>
    <row r="182" spans="1:5" ht="18.95" customHeight="1" x14ac:dyDescent="0.2">
      <c r="A182" s="107"/>
      <c r="B182" s="46">
        <v>21</v>
      </c>
      <c r="C182" s="49" t="s">
        <v>116</v>
      </c>
      <c r="D182" s="46" t="s">
        <v>343</v>
      </c>
      <c r="E182" s="46"/>
    </row>
    <row r="183" spans="1:5" ht="18.95" customHeight="1" x14ac:dyDescent="0.2">
      <c r="A183" s="107"/>
      <c r="B183" s="46">
        <v>22</v>
      </c>
      <c r="C183" s="49" t="s">
        <v>117</v>
      </c>
      <c r="D183" s="46" t="s">
        <v>343</v>
      </c>
      <c r="E183" s="46"/>
    </row>
    <row r="184" spans="1:5" ht="18.95" customHeight="1" x14ac:dyDescent="0.2">
      <c r="A184" s="107"/>
      <c r="B184" s="46">
        <v>23</v>
      </c>
      <c r="C184" s="49" t="s">
        <v>119</v>
      </c>
      <c r="D184" s="46" t="s">
        <v>343</v>
      </c>
      <c r="E184" s="46"/>
    </row>
    <row r="185" spans="1:5" ht="18.95" customHeight="1" x14ac:dyDescent="0.2">
      <c r="A185" s="107"/>
      <c r="B185" s="46">
        <v>24</v>
      </c>
      <c r="C185" s="49" t="s">
        <v>120</v>
      </c>
      <c r="D185" s="46" t="s">
        <v>343</v>
      </c>
      <c r="E185" s="46"/>
    </row>
    <row r="186" spans="1:5" ht="18.95" customHeight="1" x14ac:dyDescent="0.2">
      <c r="A186" s="107"/>
      <c r="B186" s="46">
        <v>25</v>
      </c>
      <c r="C186" s="49" t="s">
        <v>121</v>
      </c>
      <c r="D186" s="46" t="s">
        <v>343</v>
      </c>
      <c r="E186" s="46"/>
    </row>
    <row r="187" spans="1:5" ht="18.95" customHeight="1" x14ac:dyDescent="0.2">
      <c r="A187" s="107"/>
      <c r="B187" s="46">
        <v>26</v>
      </c>
      <c r="C187" s="49" t="s">
        <v>278</v>
      </c>
      <c r="D187" s="46" t="s">
        <v>343</v>
      </c>
      <c r="E187" s="46"/>
    </row>
    <row r="188" spans="1:5" x14ac:dyDescent="0.2">
      <c r="A188" s="107"/>
      <c r="B188" s="46">
        <v>27</v>
      </c>
      <c r="C188" s="49" t="s">
        <v>279</v>
      </c>
      <c r="D188" s="46" t="s">
        <v>343</v>
      </c>
      <c r="E188" s="46"/>
    </row>
    <row r="189" spans="1:5" x14ac:dyDescent="0.2">
      <c r="A189" s="107"/>
      <c r="B189" s="46">
        <v>28</v>
      </c>
      <c r="C189" s="46" t="s">
        <v>280</v>
      </c>
      <c r="D189" s="46" t="s">
        <v>343</v>
      </c>
      <c r="E189" s="46"/>
    </row>
    <row r="190" spans="1:5" x14ac:dyDescent="0.2">
      <c r="A190" s="107"/>
      <c r="B190" s="46">
        <v>29</v>
      </c>
      <c r="C190" s="49" t="s">
        <v>122</v>
      </c>
      <c r="D190" s="46" t="s">
        <v>343</v>
      </c>
      <c r="E190" s="46"/>
    </row>
    <row r="191" spans="1:5" x14ac:dyDescent="0.2">
      <c r="A191" s="107"/>
      <c r="B191" s="46">
        <v>30</v>
      </c>
      <c r="C191" s="49" t="s">
        <v>281</v>
      </c>
      <c r="D191" s="46" t="s">
        <v>343</v>
      </c>
      <c r="E191" s="46"/>
    </row>
    <row r="192" spans="1:5" x14ac:dyDescent="0.2">
      <c r="A192" s="107"/>
      <c r="B192" s="46">
        <v>31</v>
      </c>
      <c r="C192" s="49" t="s">
        <v>282</v>
      </c>
      <c r="D192" s="46" t="s">
        <v>343</v>
      </c>
      <c r="E192" s="46"/>
    </row>
    <row r="193" spans="1:5" x14ac:dyDescent="0.2">
      <c r="A193" s="107"/>
      <c r="B193" s="46">
        <v>32</v>
      </c>
      <c r="C193" s="46" t="s">
        <v>124</v>
      </c>
      <c r="D193" s="46" t="s">
        <v>343</v>
      </c>
      <c r="E193" s="46"/>
    </row>
    <row r="194" spans="1:5" x14ac:dyDescent="0.2">
      <c r="A194" s="107"/>
      <c r="B194" s="46">
        <v>33</v>
      </c>
      <c r="C194" s="46" t="s">
        <v>125</v>
      </c>
      <c r="D194" s="46" t="s">
        <v>343</v>
      </c>
      <c r="E194" s="46"/>
    </row>
    <row r="195" spans="1:5" x14ac:dyDescent="0.2">
      <c r="A195" s="107"/>
      <c r="B195" s="46">
        <v>34</v>
      </c>
      <c r="C195" s="46" t="s">
        <v>128</v>
      </c>
      <c r="D195" s="46" t="s">
        <v>343</v>
      </c>
      <c r="E195" s="46"/>
    </row>
    <row r="196" spans="1:5" x14ac:dyDescent="0.2">
      <c r="A196" s="107"/>
      <c r="B196" s="46">
        <v>35</v>
      </c>
      <c r="C196" s="46" t="s">
        <v>130</v>
      </c>
      <c r="D196" s="46" t="s">
        <v>343</v>
      </c>
      <c r="E196" s="46"/>
    </row>
    <row r="197" spans="1:5" x14ac:dyDescent="0.2">
      <c r="A197" s="107"/>
      <c r="B197" s="46">
        <v>36</v>
      </c>
      <c r="C197" s="46" t="s">
        <v>283</v>
      </c>
      <c r="D197" s="46" t="s">
        <v>343</v>
      </c>
      <c r="E197" s="46"/>
    </row>
    <row r="198" spans="1:5" x14ac:dyDescent="0.2">
      <c r="A198" s="107"/>
      <c r="B198" s="46">
        <v>37</v>
      </c>
      <c r="C198" s="46" t="s">
        <v>132</v>
      </c>
      <c r="D198" s="46" t="s">
        <v>343</v>
      </c>
      <c r="E198" s="46"/>
    </row>
    <row r="199" spans="1:5" x14ac:dyDescent="0.2">
      <c r="A199" s="107"/>
      <c r="B199" s="46">
        <v>38</v>
      </c>
      <c r="C199" s="46" t="s">
        <v>134</v>
      </c>
      <c r="D199" s="46" t="s">
        <v>343</v>
      </c>
      <c r="E199" s="46"/>
    </row>
    <row r="200" spans="1:5" x14ac:dyDescent="0.2">
      <c r="A200" s="107"/>
      <c r="B200" s="46">
        <v>39</v>
      </c>
      <c r="C200" s="46" t="s">
        <v>135</v>
      </c>
      <c r="D200" s="46" t="s">
        <v>343</v>
      </c>
      <c r="E200" s="46"/>
    </row>
    <row r="201" spans="1:5" x14ac:dyDescent="0.2">
      <c r="A201" s="107"/>
      <c r="B201" s="46">
        <v>40</v>
      </c>
      <c r="C201" s="46" t="s">
        <v>136</v>
      </c>
      <c r="D201" s="46" t="s">
        <v>343</v>
      </c>
      <c r="E201" s="46"/>
    </row>
    <row r="202" spans="1:5" x14ac:dyDescent="0.2">
      <c r="A202" s="107"/>
      <c r="B202" s="46">
        <v>41</v>
      </c>
      <c r="C202" s="46" t="s">
        <v>137</v>
      </c>
      <c r="D202" s="46" t="s">
        <v>343</v>
      </c>
      <c r="E202" s="46"/>
    </row>
    <row r="203" spans="1:5" x14ac:dyDescent="0.2">
      <c r="A203" s="107"/>
      <c r="B203" s="46">
        <v>42</v>
      </c>
      <c r="C203" s="46" t="s">
        <v>139</v>
      </c>
      <c r="D203" s="46" t="s">
        <v>343</v>
      </c>
      <c r="E203" s="46"/>
    </row>
    <row r="204" spans="1:5" x14ac:dyDescent="0.2">
      <c r="A204" s="107"/>
      <c r="B204" s="46">
        <v>43</v>
      </c>
      <c r="C204" s="46" t="s">
        <v>141</v>
      </c>
      <c r="D204" s="46" t="s">
        <v>343</v>
      </c>
      <c r="E204" s="46"/>
    </row>
    <row r="205" spans="1:5" x14ac:dyDescent="0.2">
      <c r="A205" s="108" t="s">
        <v>6</v>
      </c>
      <c r="B205" s="45">
        <v>1</v>
      </c>
      <c r="C205" s="45" t="s">
        <v>284</v>
      </c>
      <c r="D205" s="45" t="s">
        <v>343</v>
      </c>
      <c r="E205" s="45"/>
    </row>
    <row r="206" spans="1:5" x14ac:dyDescent="0.2">
      <c r="A206" s="108"/>
      <c r="B206" s="45">
        <v>2</v>
      </c>
      <c r="C206" s="45" t="s">
        <v>285</v>
      </c>
      <c r="D206" s="45" t="s">
        <v>343</v>
      </c>
      <c r="E206" s="45"/>
    </row>
    <row r="207" spans="1:5" x14ac:dyDescent="0.2">
      <c r="A207" s="108"/>
      <c r="B207" s="45">
        <v>3</v>
      </c>
      <c r="C207" s="45" t="s">
        <v>286</v>
      </c>
      <c r="D207" s="45" t="s">
        <v>343</v>
      </c>
      <c r="E207" s="45"/>
    </row>
    <row r="208" spans="1:5" x14ac:dyDescent="0.2">
      <c r="A208" s="108"/>
      <c r="B208" s="45">
        <v>4</v>
      </c>
      <c r="C208" s="45" t="s">
        <v>287</v>
      </c>
      <c r="D208" s="45" t="s">
        <v>343</v>
      </c>
      <c r="E208" s="45"/>
    </row>
    <row r="209" spans="1:5" x14ac:dyDescent="0.2">
      <c r="A209" s="108"/>
      <c r="B209" s="45">
        <v>5</v>
      </c>
      <c r="C209" s="45" t="s">
        <v>288</v>
      </c>
      <c r="D209" s="45" t="s">
        <v>343</v>
      </c>
      <c r="E209" s="45"/>
    </row>
    <row r="210" spans="1:5" x14ac:dyDescent="0.2">
      <c r="A210" s="108"/>
      <c r="B210" s="45">
        <v>6</v>
      </c>
      <c r="C210" s="45" t="s">
        <v>142</v>
      </c>
      <c r="D210" s="45" t="s">
        <v>343</v>
      </c>
      <c r="E210" s="45"/>
    </row>
    <row r="211" spans="1:5" x14ac:dyDescent="0.2">
      <c r="A211" s="108"/>
      <c r="B211" s="45">
        <v>7</v>
      </c>
      <c r="C211" s="45" t="s">
        <v>143</v>
      </c>
      <c r="D211" s="45" t="s">
        <v>343</v>
      </c>
      <c r="E211" s="45"/>
    </row>
    <row r="212" spans="1:5" x14ac:dyDescent="0.2">
      <c r="A212" s="108"/>
      <c r="B212" s="45">
        <v>8</v>
      </c>
      <c r="C212" s="45" t="s">
        <v>289</v>
      </c>
      <c r="D212" s="45" t="s">
        <v>343</v>
      </c>
      <c r="E212" s="45"/>
    </row>
    <row r="213" spans="1:5" x14ac:dyDescent="0.2">
      <c r="A213" s="108"/>
      <c r="B213" s="45">
        <v>9</v>
      </c>
      <c r="C213" s="45" t="s">
        <v>290</v>
      </c>
      <c r="D213" s="45" t="s">
        <v>343</v>
      </c>
      <c r="E213" s="45"/>
    </row>
    <row r="214" spans="1:5" x14ac:dyDescent="0.2">
      <c r="A214" s="108"/>
      <c r="B214" s="45">
        <v>10</v>
      </c>
      <c r="C214" s="45" t="s">
        <v>291</v>
      </c>
      <c r="D214" s="45" t="s">
        <v>343</v>
      </c>
      <c r="E214" s="45"/>
    </row>
    <row r="215" spans="1:5" x14ac:dyDescent="0.2">
      <c r="A215" s="108"/>
      <c r="B215" s="45">
        <v>11</v>
      </c>
      <c r="C215" s="45" t="s">
        <v>292</v>
      </c>
      <c r="D215" s="45" t="s">
        <v>343</v>
      </c>
      <c r="E215" s="45"/>
    </row>
    <row r="216" spans="1:5" x14ac:dyDescent="0.2">
      <c r="A216" s="108"/>
      <c r="B216" s="45">
        <v>12</v>
      </c>
      <c r="C216" s="45" t="s">
        <v>144</v>
      </c>
      <c r="D216" s="45" t="s">
        <v>343</v>
      </c>
      <c r="E216" s="45"/>
    </row>
    <row r="217" spans="1:5" x14ac:dyDescent="0.2">
      <c r="A217" s="108"/>
      <c r="B217" s="45">
        <v>13</v>
      </c>
      <c r="C217" s="45" t="s">
        <v>293</v>
      </c>
      <c r="D217" s="45" t="s">
        <v>343</v>
      </c>
      <c r="E217" s="45"/>
    </row>
    <row r="218" spans="1:5" x14ac:dyDescent="0.2">
      <c r="A218" s="108"/>
      <c r="B218" s="45">
        <v>14</v>
      </c>
      <c r="C218" s="45" t="s">
        <v>294</v>
      </c>
      <c r="D218" s="45" t="s">
        <v>343</v>
      </c>
      <c r="E218" s="45"/>
    </row>
    <row r="219" spans="1:5" x14ac:dyDescent="0.2">
      <c r="A219" s="108"/>
      <c r="B219" s="45">
        <v>15</v>
      </c>
      <c r="C219" s="45" t="s">
        <v>295</v>
      </c>
      <c r="D219" s="45" t="s">
        <v>343</v>
      </c>
      <c r="E219" s="45"/>
    </row>
    <row r="220" spans="1:5" x14ac:dyDescent="0.2">
      <c r="A220" s="108"/>
      <c r="B220" s="45">
        <v>16</v>
      </c>
      <c r="C220" s="45" t="s">
        <v>296</v>
      </c>
      <c r="D220" s="45" t="s">
        <v>343</v>
      </c>
      <c r="E220" s="45"/>
    </row>
    <row r="221" spans="1:5" x14ac:dyDescent="0.2">
      <c r="A221" s="108"/>
      <c r="B221" s="45">
        <v>17</v>
      </c>
      <c r="C221" s="45" t="s">
        <v>356</v>
      </c>
      <c r="D221" s="45" t="s">
        <v>343</v>
      </c>
      <c r="E221" s="45"/>
    </row>
    <row r="222" spans="1:5" x14ac:dyDescent="0.2">
      <c r="A222" s="108"/>
      <c r="B222" s="45">
        <v>18</v>
      </c>
      <c r="C222" s="45" t="s">
        <v>145</v>
      </c>
      <c r="D222" s="45" t="s">
        <v>343</v>
      </c>
      <c r="E222" s="45"/>
    </row>
    <row r="223" spans="1:5" x14ac:dyDescent="0.2">
      <c r="A223" s="108"/>
      <c r="B223" s="45">
        <v>19</v>
      </c>
      <c r="C223" s="45" t="s">
        <v>298</v>
      </c>
      <c r="D223" s="45" t="s">
        <v>343</v>
      </c>
      <c r="E223" s="45"/>
    </row>
    <row r="224" spans="1:5" x14ac:dyDescent="0.2">
      <c r="A224" s="108"/>
      <c r="B224" s="45">
        <v>20</v>
      </c>
      <c r="C224" s="45" t="s">
        <v>299</v>
      </c>
      <c r="D224" s="45" t="s">
        <v>343</v>
      </c>
      <c r="E224" s="45"/>
    </row>
    <row r="225" spans="1:5" x14ac:dyDescent="0.2">
      <c r="A225" s="108"/>
      <c r="B225" s="45">
        <v>21</v>
      </c>
      <c r="C225" s="45" t="s">
        <v>300</v>
      </c>
      <c r="D225" s="45" t="s">
        <v>343</v>
      </c>
      <c r="E225" s="45"/>
    </row>
    <row r="226" spans="1:5" x14ac:dyDescent="0.2">
      <c r="A226" s="108"/>
      <c r="B226" s="45">
        <v>22</v>
      </c>
      <c r="C226" s="45" t="s">
        <v>301</v>
      </c>
      <c r="D226" s="45" t="s">
        <v>343</v>
      </c>
      <c r="E226" s="45"/>
    </row>
    <row r="227" spans="1:5" x14ac:dyDescent="0.2">
      <c r="A227" s="108"/>
      <c r="B227" s="45">
        <v>23</v>
      </c>
      <c r="C227" s="45" t="s">
        <v>302</v>
      </c>
      <c r="D227" s="45" t="s">
        <v>343</v>
      </c>
      <c r="E227" s="45"/>
    </row>
    <row r="228" spans="1:5" x14ac:dyDescent="0.2">
      <c r="A228" s="89" t="s">
        <v>7</v>
      </c>
      <c r="B228" s="43">
        <v>1</v>
      </c>
      <c r="C228" s="43" t="s">
        <v>146</v>
      </c>
      <c r="D228" s="43" t="s">
        <v>343</v>
      </c>
      <c r="E228" s="43"/>
    </row>
    <row r="229" spans="1:5" x14ac:dyDescent="0.2">
      <c r="A229" s="89"/>
      <c r="B229" s="43">
        <v>2</v>
      </c>
      <c r="C229" s="43" t="s">
        <v>150</v>
      </c>
      <c r="D229" s="43" t="s">
        <v>343</v>
      </c>
      <c r="E229" s="43"/>
    </row>
    <row r="230" spans="1:5" x14ac:dyDescent="0.2">
      <c r="A230" s="89"/>
      <c r="B230" s="43">
        <v>3</v>
      </c>
      <c r="C230" s="43" t="s">
        <v>149</v>
      </c>
      <c r="D230" s="43" t="s">
        <v>343</v>
      </c>
      <c r="E230" s="43"/>
    </row>
  </sheetData>
  <mergeCells count="8">
    <mergeCell ref="A162:A204"/>
    <mergeCell ref="A205:A227"/>
    <mergeCell ref="A228:A230"/>
    <mergeCell ref="A1:E1"/>
    <mergeCell ref="A3:A41"/>
    <mergeCell ref="A42:A82"/>
    <mergeCell ref="A83:A120"/>
    <mergeCell ref="A121:A161"/>
  </mergeCells>
  <phoneticPr fontId="19" type="noConversion"/>
  <pageMargins left="0.7" right="0.7" top="0.75" bottom="0.75" header="0.3" footer="0.3"/>
  <pageSetup paperSize="9" orientation="portrait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日常迟到早退名单</vt:lpstr>
      <vt:lpstr>日常请假名单</vt:lpstr>
      <vt:lpstr>日常请假率</vt:lpstr>
      <vt:lpstr>日常旷课名单</vt:lpstr>
      <vt:lpstr>日常旷课率</vt:lpstr>
      <vt:lpstr>晚自修风气统计表</vt:lpstr>
      <vt:lpstr>晚自习请假名单</vt:lpstr>
      <vt:lpstr>晚自习旷课</vt:lpstr>
      <vt:lpstr>晚自习迟到早退</vt:lpstr>
      <vt:lpstr>统计表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顾加文</dc:creator>
  <cp:lastModifiedBy>Jia wen Gu</cp:lastModifiedBy>
  <dcterms:created xsi:type="dcterms:W3CDTF">2015-06-05T18:19:00Z</dcterms:created>
  <dcterms:modified xsi:type="dcterms:W3CDTF">2025-06-05T09:27:38Z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0E3C495133DD4BCA9084D98061DCA015_13</vt:lpwstr>
  </property>
  <property fmtid="{D5CDD505-2E9C-101B-9397-08002B2CF9AE}" pid="3" name="KSOProductBuildVer">
    <vt:lpwstr>2052-12.1.0.17827</vt:lpwstr>
  </property>
</Properties>
</file>