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<sst xmlns="http://schemas.openxmlformats.org/spreadsheetml/2006/main" count="3099" uniqueCount="898">
  <si>
    <t>湖州学院2025-2026学年第一学期学风建设情况通报（第3周 9月28日-10月4日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</si>
  <si>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</si>
  <si>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</si>
  <si>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</si>
  <si>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</si>
  <si>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</si>
  <si>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</si>
  <si>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</si>
  <si>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</si>
  <si>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</si>
  <si>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</si>
  <si>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</si>
  <si>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</si>
  <si>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</si>
  <si>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</si>
  <si>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</si>
  <si>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</si>
  <si>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</si>
  <si>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</si>
  <si>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</si>
  <si>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</si>
  <si>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</si>
  <si>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</si>
  <si>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</si>
  <si>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</si>
  <si>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</si>
  <si>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</si>
  <si>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</si>
  <si>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</si>
  <si>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</si>
  <si>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高分子材料2501</t>
  </si>
  <si>
    <t>叶子龙</t>
  </si>
  <si>
    <t>高分子材料与工程专业导论</t>
  </si>
  <si>
    <t>迟到</t>
  </si>
  <si>
    <t>雷鹏</t>
  </si>
  <si>
    <t>林文翔</t>
  </si>
  <si>
    <t>电子信息2502</t>
  </si>
  <si>
    <t>周瑞</t>
  </si>
  <si>
    <t>体育与健康</t>
  </si>
  <si>
    <t>早退</t>
  </si>
  <si>
    <t>无</t>
  </si>
  <si>
    <t>湖州学院日常请假统计表</t>
  </si>
  <si>
    <t>班 级</t>
  </si>
  <si>
    <t>详细节数（日期）</t>
  </si>
  <si>
    <t>累计节数</t>
  </si>
  <si>
    <t>机械2502</t>
  </si>
  <si>
    <t>伍梦婷</t>
  </si>
  <si>
    <t>测式技术</t>
  </si>
  <si>
    <t>4（9.28）</t>
  </si>
  <si>
    <t>MATLAB与系统仿真</t>
  </si>
  <si>
    <t>焦耀</t>
  </si>
  <si>
    <t>4（9.30）</t>
  </si>
  <si>
    <t>汪镇</t>
  </si>
  <si>
    <t>彭勇超</t>
  </si>
  <si>
    <t>张端洋</t>
  </si>
  <si>
    <t>电气2511</t>
  </si>
  <si>
    <t>徐佳益</t>
  </si>
  <si>
    <t>5（9.28）</t>
  </si>
  <si>
    <t>模拟电子电路</t>
  </si>
  <si>
    <t>数字电子电路</t>
  </si>
  <si>
    <t>5（9.29）</t>
  </si>
  <si>
    <t>电路原理</t>
  </si>
  <si>
    <t>5（9.30）</t>
  </si>
  <si>
    <t>机械2501</t>
  </si>
  <si>
    <t>骆文博</t>
  </si>
  <si>
    <t>高等数学A</t>
  </si>
  <si>
    <t>7（9.28）</t>
  </si>
  <si>
    <t>大学英语</t>
  </si>
  <si>
    <t>画法几何与机械制图</t>
  </si>
  <si>
    <t>何金壕</t>
  </si>
  <si>
    <t>6（9.29）</t>
  </si>
  <si>
    <t>人工智能基础与应用</t>
  </si>
  <si>
    <t>机械专业导论</t>
  </si>
  <si>
    <t>7（9.30）</t>
  </si>
  <si>
    <t>李凯</t>
  </si>
  <si>
    <t>吴岳</t>
  </si>
  <si>
    <t>新能源材料2202</t>
  </si>
  <si>
    <t>蒋宇杏</t>
  </si>
  <si>
    <t>纳米材料与技术</t>
  </si>
  <si>
    <t>2（9.29）</t>
  </si>
  <si>
    <t>谢茜如</t>
  </si>
  <si>
    <t>于东紫</t>
  </si>
  <si>
    <t>李明</t>
  </si>
  <si>
    <t>赵兴和</t>
  </si>
  <si>
    <t>电气2502</t>
  </si>
  <si>
    <t>严陈煦</t>
  </si>
  <si>
    <t>写作与沟通</t>
  </si>
  <si>
    <t>2（9.28）</t>
  </si>
  <si>
    <t>2（9.30）</t>
  </si>
  <si>
    <r>
      <rPr>
        <sz val="14"/>
        <color rgb="FF000000"/>
        <rFont val="仿宋_GB2312"/>
        <charset val="134"/>
      </rPr>
      <t>李</t>
    </r>
    <r>
      <rPr>
        <sz val="14"/>
        <color rgb="FF000000"/>
        <rFont val="宋体"/>
        <charset val="134"/>
      </rPr>
      <t>璟</t>
    </r>
    <r>
      <rPr>
        <sz val="14"/>
        <color rgb="FF000000"/>
        <rFont val="仿宋_GB2312"/>
        <charset val="134"/>
      </rPr>
      <t>洋</t>
    </r>
  </si>
  <si>
    <t xml:space="preserve">2（9.30） </t>
  </si>
  <si>
    <t>材化2411</t>
  </si>
  <si>
    <t>裘晟楠</t>
  </si>
  <si>
    <t>专业英语</t>
  </si>
  <si>
    <t>余玉龙</t>
  </si>
  <si>
    <t>材化2511</t>
  </si>
  <si>
    <t>王瑞</t>
  </si>
  <si>
    <t>高分子材料学</t>
  </si>
  <si>
    <t>精细化学品化学</t>
  </si>
  <si>
    <t>材料化学基础</t>
  </si>
  <si>
    <t>宋浩伟</t>
  </si>
  <si>
    <t>新能源材料2302</t>
  </si>
  <si>
    <t>吴铸学</t>
  </si>
  <si>
    <t>光伏技术与应用</t>
  </si>
  <si>
    <t>材料分析测试技术</t>
  </si>
  <si>
    <t>3（9.30）</t>
  </si>
  <si>
    <t>夏文骏</t>
  </si>
  <si>
    <t>机械2402</t>
  </si>
  <si>
    <t>陆家明</t>
  </si>
  <si>
    <t>3（9.28）</t>
  </si>
  <si>
    <t>概率论与数理统计</t>
  </si>
  <si>
    <t>习近平新时代中国特色社会主义</t>
  </si>
  <si>
    <t>3（9.29）</t>
  </si>
  <si>
    <t>理论力学</t>
  </si>
  <si>
    <t>张秩</t>
  </si>
  <si>
    <t>许喜</t>
  </si>
  <si>
    <t>机械2202</t>
  </si>
  <si>
    <t>曹政阳</t>
  </si>
  <si>
    <t>机器人技术</t>
  </si>
  <si>
    <t>郑春煜</t>
  </si>
  <si>
    <t>高等数学B</t>
  </si>
  <si>
    <t>机械2401</t>
  </si>
  <si>
    <t>匡宇杰</t>
  </si>
  <si>
    <t>新能源2401</t>
  </si>
  <si>
    <t>杨文俊</t>
  </si>
  <si>
    <t>毛泽东思想和中国特色社会主义理论体系概论</t>
  </si>
  <si>
    <t>徐少铎</t>
  </si>
  <si>
    <t>电气2401</t>
  </si>
  <si>
    <t>赵本雨</t>
  </si>
  <si>
    <t>中国共产党史</t>
  </si>
  <si>
    <t>创新创业基础</t>
  </si>
  <si>
    <t>概率论B</t>
  </si>
  <si>
    <t>机械2411</t>
  </si>
  <si>
    <t>潘宇轩</t>
  </si>
  <si>
    <t>液压</t>
  </si>
  <si>
    <t>plc</t>
  </si>
  <si>
    <t>机械设计</t>
  </si>
  <si>
    <t>新能源材料2501</t>
  </si>
  <si>
    <t>王瀚茗</t>
  </si>
  <si>
    <t>高等数学</t>
  </si>
  <si>
    <t>思想道德与法治</t>
  </si>
  <si>
    <t>机械2301</t>
  </si>
  <si>
    <t>涂奥翔</t>
  </si>
  <si>
    <t>机械工程</t>
  </si>
  <si>
    <t>测试基础</t>
  </si>
  <si>
    <t>李阳</t>
  </si>
  <si>
    <t>专利写作</t>
  </si>
  <si>
    <t>人工智能2501</t>
  </si>
  <si>
    <t>姜昊添</t>
  </si>
  <si>
    <t>思想道德与政治</t>
  </si>
  <si>
    <t>计算机2511</t>
  </si>
  <si>
    <t>金星星</t>
  </si>
  <si>
    <t>高级语言程序设计</t>
  </si>
  <si>
    <t>线性代数</t>
  </si>
  <si>
    <t>离散数学</t>
  </si>
  <si>
    <t>邵彦东</t>
  </si>
  <si>
    <t>施宇昊</t>
  </si>
  <si>
    <t>光电信息2501</t>
  </si>
  <si>
    <t>王义政</t>
  </si>
  <si>
    <t>大学生心理健康教育</t>
  </si>
  <si>
    <t>软件工程2302</t>
  </si>
  <si>
    <t>杨露露</t>
  </si>
  <si>
    <t>体育与健康（5）</t>
  </si>
  <si>
    <t>顾陈</t>
  </si>
  <si>
    <t>刘鹏</t>
  </si>
  <si>
    <t>孙佳楠</t>
  </si>
  <si>
    <t>Android移动应用开发</t>
  </si>
  <si>
    <t>王俊霖</t>
  </si>
  <si>
    <t>徐志平</t>
  </si>
  <si>
    <t>吴豪</t>
  </si>
  <si>
    <t>师永康</t>
  </si>
  <si>
    <t>光电信息2401</t>
  </si>
  <si>
    <t>姚志勇</t>
  </si>
  <si>
    <t>工程光学</t>
  </si>
  <si>
    <t>光电信息2402</t>
  </si>
  <si>
    <t>蒋宦均</t>
  </si>
  <si>
    <t>毛泽东思想和中国特色社会主义体系概论</t>
  </si>
  <si>
    <t>干浩南</t>
  </si>
  <si>
    <t>基础物理学</t>
  </si>
  <si>
    <t>葛江婷</t>
  </si>
  <si>
    <t>电子信息2302</t>
  </si>
  <si>
    <t>黄可晴</t>
  </si>
  <si>
    <t>电子测量技术</t>
  </si>
  <si>
    <t>信息论与编码</t>
  </si>
  <si>
    <t>孙耀峰</t>
  </si>
  <si>
    <t>游杰睿</t>
  </si>
  <si>
    <t>罗成蕊</t>
  </si>
  <si>
    <t>白松岩</t>
  </si>
  <si>
    <t>电子信息2303</t>
  </si>
  <si>
    <t>周宏州</t>
  </si>
  <si>
    <t>EDA技术及应用</t>
  </si>
  <si>
    <t>光电信息2301</t>
  </si>
  <si>
    <t>王子腾</t>
  </si>
  <si>
    <t>光电子技术</t>
  </si>
  <si>
    <t>半导体物理</t>
  </si>
  <si>
    <t>谌子萱</t>
  </si>
  <si>
    <t>光电信息2511</t>
  </si>
  <si>
    <t>彭定杭</t>
  </si>
  <si>
    <t>软件工程2501</t>
  </si>
  <si>
    <t>郭航</t>
  </si>
  <si>
    <t>体育与健康（1）</t>
  </si>
  <si>
    <t>张俊杰</t>
  </si>
  <si>
    <t>潘昱峤</t>
  </si>
  <si>
    <t>张晓雪</t>
  </si>
  <si>
    <t>饶诗梦</t>
  </si>
  <si>
    <t>光电信息2502</t>
  </si>
  <si>
    <t>黄科盛</t>
  </si>
  <si>
    <t>刘语欢</t>
  </si>
  <si>
    <t>龙悦孜</t>
  </si>
  <si>
    <t>王梓涵</t>
  </si>
  <si>
    <t>张旭</t>
  </si>
  <si>
    <t>陆辉</t>
  </si>
  <si>
    <t>计算机2412</t>
  </si>
  <si>
    <t>王大洋</t>
  </si>
  <si>
    <t>web应用</t>
  </si>
  <si>
    <t>数据库课程设计</t>
  </si>
  <si>
    <t>俞润丰</t>
  </si>
  <si>
    <t>软件工程</t>
  </si>
  <si>
    <t>算法设计与分析</t>
  </si>
  <si>
    <t>庄子豪</t>
  </si>
  <si>
    <t>计算机2413</t>
  </si>
  <si>
    <t>钟科龙</t>
  </si>
  <si>
    <t>编译原理</t>
  </si>
  <si>
    <t>吕钰坤</t>
  </si>
  <si>
    <t>郑一平</t>
  </si>
  <si>
    <t>计算机2501</t>
  </si>
  <si>
    <t>邓书行</t>
  </si>
  <si>
    <t>项腾</t>
  </si>
  <si>
    <t>软件工程2401</t>
  </si>
  <si>
    <t>张紫飞</t>
  </si>
  <si>
    <t>廖王</t>
  </si>
  <si>
    <t>钱志杰</t>
  </si>
  <si>
    <t>电子信息2402</t>
  </si>
  <si>
    <t>张哲豪</t>
  </si>
  <si>
    <t>中国共产党历史</t>
  </si>
  <si>
    <t>电子信息2411</t>
  </si>
  <si>
    <t>吴淇豪</t>
  </si>
  <si>
    <t>嵌入式系统与应用</t>
  </si>
  <si>
    <t>EDA技术与应用</t>
  </si>
  <si>
    <t>python程序设计</t>
  </si>
  <si>
    <t>电子信息2412</t>
  </si>
  <si>
    <t>张冰妍</t>
  </si>
  <si>
    <t>EDA技术应用</t>
  </si>
  <si>
    <t>计算机2414</t>
  </si>
  <si>
    <t>吴培锦</t>
  </si>
  <si>
    <t>软件安全技术</t>
  </si>
  <si>
    <t>李澳</t>
  </si>
  <si>
    <t>顾德良</t>
  </si>
  <si>
    <t>网络通信与安全</t>
  </si>
  <si>
    <t>光电信息2302</t>
  </si>
  <si>
    <t>刘文博</t>
  </si>
  <si>
    <t>激光技术与应用</t>
  </si>
  <si>
    <t>计算机2301</t>
  </si>
  <si>
    <t>庾小露</t>
  </si>
  <si>
    <t>汇编语言</t>
  </si>
  <si>
    <t>计算机2302</t>
  </si>
  <si>
    <t>范可涵</t>
  </si>
  <si>
    <t>王文琪</t>
  </si>
  <si>
    <t>刘殷如</t>
  </si>
  <si>
    <t>计算机2201</t>
  </si>
  <si>
    <t>张紫祥</t>
  </si>
  <si>
    <t>计算机前沿技术</t>
  </si>
  <si>
    <t>衡韵婷</t>
  </si>
  <si>
    <t>徐垣勇</t>
  </si>
  <si>
    <t>电子信息2201</t>
  </si>
  <si>
    <t>凤明宇</t>
  </si>
  <si>
    <t>计算机网络基础</t>
  </si>
  <si>
    <t>何清</t>
  </si>
  <si>
    <t>计算机2202</t>
  </si>
  <si>
    <t>韩宏蕊</t>
  </si>
  <si>
    <t>护理2501</t>
  </si>
  <si>
    <t>朱圣雅</t>
  </si>
  <si>
    <t>制药2501</t>
  </si>
  <si>
    <t>卢泽选</t>
  </si>
  <si>
    <t>人工智能基础与运用</t>
  </si>
  <si>
    <t>姬正旺</t>
  </si>
  <si>
    <t>曹文欣</t>
  </si>
  <si>
    <t>刘毅帆</t>
  </si>
  <si>
    <t>社体2502</t>
  </si>
  <si>
    <t>彭锦浩</t>
  </si>
  <si>
    <t>马克思主义基本原理</t>
  </si>
  <si>
    <t>王子涵</t>
  </si>
  <si>
    <t>制药2521</t>
  </si>
  <si>
    <t>黎心晓</t>
  </si>
  <si>
    <t>护理2522</t>
  </si>
  <si>
    <t>任诗羽</t>
  </si>
  <si>
    <t>组织胚胎学</t>
  </si>
  <si>
    <t>人体解剖学</t>
  </si>
  <si>
    <t>余涵秋</t>
  </si>
  <si>
    <t>生物2502</t>
  </si>
  <si>
    <t>王孟骐</t>
  </si>
  <si>
    <t>陈欣岚</t>
  </si>
  <si>
    <t>生物2501</t>
  </si>
  <si>
    <t>柯以含</t>
  </si>
  <si>
    <t>宋俊轩</t>
  </si>
  <si>
    <t>社体2402</t>
  </si>
  <si>
    <t>王浩</t>
  </si>
  <si>
    <t>体育保健</t>
  </si>
  <si>
    <t>3（9.27）</t>
  </si>
  <si>
    <t>2（9.27）</t>
  </si>
  <si>
    <t>乒乓球</t>
  </si>
  <si>
    <t>中国近代史</t>
  </si>
  <si>
    <t>体育心理学</t>
  </si>
  <si>
    <t>社体2401</t>
  </si>
  <si>
    <t>胡恒硕</t>
  </si>
  <si>
    <t>轮滑</t>
  </si>
  <si>
    <t>足球</t>
  </si>
  <si>
    <t>王智</t>
  </si>
  <si>
    <t>社体2301</t>
  </si>
  <si>
    <t>吴梦婷</t>
  </si>
  <si>
    <t>中小学体育教材教法</t>
  </si>
  <si>
    <r>
      <rPr>
        <sz val="14"/>
        <color rgb="FF000000"/>
        <rFont val="仿宋_GB2312"/>
        <charset val="134"/>
      </rPr>
      <t>胡秀</t>
    </r>
    <r>
      <rPr>
        <sz val="14"/>
        <color rgb="FF000000"/>
        <rFont val="宋体"/>
        <charset val="134"/>
      </rPr>
      <t>喆</t>
    </r>
  </si>
  <si>
    <t>陈浩轩</t>
  </si>
  <si>
    <t>护理2322</t>
  </si>
  <si>
    <t>徐奕微</t>
  </si>
  <si>
    <t>内科护理学</t>
  </si>
  <si>
    <t>生物2301</t>
  </si>
  <si>
    <t>林静雯</t>
  </si>
  <si>
    <t>细胞工程</t>
  </si>
  <si>
    <t>酿造学</t>
  </si>
  <si>
    <t>分子生物学与基因工程</t>
  </si>
  <si>
    <t>免疫学</t>
  </si>
  <si>
    <t>遗传学</t>
  </si>
  <si>
    <t>护理2321</t>
  </si>
  <si>
    <t>朱玛丽</t>
  </si>
  <si>
    <t>儿科护理学</t>
  </si>
  <si>
    <t>妇产科护理学</t>
  </si>
  <si>
    <t>国贸2302</t>
  </si>
  <si>
    <t>姚诗琦</t>
  </si>
  <si>
    <t>国际商法</t>
  </si>
  <si>
    <t>跨国公司经营与管理</t>
  </si>
  <si>
    <t>高文曦</t>
  </si>
  <si>
    <t>吕珂冉</t>
  </si>
  <si>
    <t>国际市场营销</t>
  </si>
  <si>
    <t>经济与金融2501</t>
  </si>
  <si>
    <t>王若舟</t>
  </si>
  <si>
    <t>人工智能基础与应用B</t>
  </si>
  <si>
    <t>张杭星</t>
  </si>
  <si>
    <t>刘若萱</t>
  </si>
  <si>
    <t>陈俊逍</t>
  </si>
  <si>
    <t>季希瑶</t>
  </si>
  <si>
    <t>跨境电商2512</t>
  </si>
  <si>
    <t>叶柳青</t>
  </si>
  <si>
    <t>市场调查与预测</t>
  </si>
  <si>
    <t>跨境电商2401</t>
  </si>
  <si>
    <t>陈欣桐</t>
  </si>
  <si>
    <t>新媒体营销数据分析</t>
  </si>
  <si>
    <t>虞则优</t>
  </si>
  <si>
    <t>Python</t>
  </si>
  <si>
    <t>凌悦希</t>
  </si>
  <si>
    <t>会计学</t>
  </si>
  <si>
    <t>国贸2513</t>
  </si>
  <si>
    <t>郑愉润</t>
  </si>
  <si>
    <t>国际贸易理论与政策</t>
  </si>
  <si>
    <t>跨境电商2501</t>
  </si>
  <si>
    <t>郁乐</t>
  </si>
  <si>
    <t>微观经济学</t>
  </si>
  <si>
    <t>韦奕紫妍</t>
  </si>
  <si>
    <t>刘铭</t>
  </si>
  <si>
    <t>申洁圃</t>
  </si>
  <si>
    <t>沈卓彦</t>
  </si>
  <si>
    <t>严之浩</t>
  </si>
  <si>
    <t>方杰海</t>
  </si>
  <si>
    <t>供应链2501</t>
  </si>
  <si>
    <t>李孝</t>
  </si>
  <si>
    <t>管理学</t>
  </si>
  <si>
    <t>汉语言2202</t>
  </si>
  <si>
    <t>张晓豪</t>
  </si>
  <si>
    <t>西方文化专题</t>
  </si>
  <si>
    <t>2（9.28)</t>
  </si>
  <si>
    <t>比较文学</t>
  </si>
  <si>
    <t>赵晨琪</t>
  </si>
  <si>
    <t>华文文学研究</t>
  </si>
  <si>
    <t>吴思怡</t>
  </si>
  <si>
    <t>孔姝姝</t>
  </si>
  <si>
    <t>汉语言2203</t>
  </si>
  <si>
    <t>廖飞龙</t>
  </si>
  <si>
    <t>微视频编导</t>
  </si>
  <si>
    <t>曾乐</t>
  </si>
  <si>
    <t>郑浩均</t>
  </si>
  <si>
    <t>林上帅</t>
  </si>
  <si>
    <t>史柯倩</t>
  </si>
  <si>
    <t>黄晶</t>
  </si>
  <si>
    <t>陈佳璐</t>
  </si>
  <si>
    <t>黄娇</t>
  </si>
  <si>
    <t>英语2201</t>
  </si>
  <si>
    <t>叶真</t>
  </si>
  <si>
    <t>外贸函电</t>
  </si>
  <si>
    <t>伍舒楠</t>
  </si>
  <si>
    <t>阮肖杰</t>
  </si>
  <si>
    <t>方鸣谦</t>
  </si>
  <si>
    <t>许帆</t>
  </si>
  <si>
    <t>汉语言2301</t>
  </si>
  <si>
    <t>熊凌欢</t>
  </si>
  <si>
    <t>中国文学批评史</t>
  </si>
  <si>
    <t>文学概论</t>
  </si>
  <si>
    <t>钱诺雳</t>
  </si>
  <si>
    <t>杨颖姿</t>
  </si>
  <si>
    <t>汉语言2304</t>
  </si>
  <si>
    <r>
      <rPr>
        <sz val="14"/>
        <rFont val="仿宋_GB2312"/>
        <charset val="134"/>
      </rPr>
      <t>朱</t>
    </r>
    <r>
      <rPr>
        <sz val="14"/>
        <rFont val="宋体"/>
        <charset val="134"/>
      </rPr>
      <t>燏</t>
    </r>
  </si>
  <si>
    <t>唐诗研究</t>
  </si>
  <si>
    <t>外国文学（1）</t>
  </si>
  <si>
    <t>姜桂花</t>
  </si>
  <si>
    <t>石江艳</t>
  </si>
  <si>
    <t>陈欣悦</t>
  </si>
  <si>
    <t>广告2301</t>
  </si>
  <si>
    <t>杨云超</t>
  </si>
  <si>
    <t>广告编辑效果</t>
  </si>
  <si>
    <t>广告编辑</t>
  </si>
  <si>
    <t>H5设计与制作</t>
  </si>
  <si>
    <t>贺子宴</t>
  </si>
  <si>
    <t>金宇衡</t>
  </si>
  <si>
    <t>翁婧</t>
  </si>
  <si>
    <t>广告效果</t>
  </si>
  <si>
    <t>赵越</t>
  </si>
  <si>
    <t>叶雪铭</t>
  </si>
  <si>
    <t>张非凡</t>
  </si>
  <si>
    <t>霍新茜</t>
  </si>
  <si>
    <t>叶雨潇</t>
  </si>
  <si>
    <t>网媒2301</t>
  </si>
  <si>
    <t>冯家昊</t>
  </si>
  <si>
    <t>网络舆情</t>
  </si>
  <si>
    <t>网媒2303</t>
  </si>
  <si>
    <t>韦陈</t>
  </si>
  <si>
    <t>新闻评论</t>
  </si>
  <si>
    <t>新闻采写</t>
  </si>
  <si>
    <t>纪录片创作与编导</t>
  </si>
  <si>
    <t>英语2302</t>
  </si>
  <si>
    <t>夏雅静</t>
  </si>
  <si>
    <t>国际商务谈判</t>
  </si>
  <si>
    <t>陈冉</t>
  </si>
  <si>
    <t>张昕彤</t>
  </si>
  <si>
    <t>胡梦洁</t>
  </si>
  <si>
    <t>付正浩</t>
  </si>
  <si>
    <t>英语2303</t>
  </si>
  <si>
    <t>竺佳露</t>
  </si>
  <si>
    <t>郑佳奕</t>
  </si>
  <si>
    <t>董宗耀</t>
  </si>
  <si>
    <t>陈铭豪</t>
  </si>
  <si>
    <t>汉语言2401</t>
  </si>
  <si>
    <t>鲁宇琼</t>
  </si>
  <si>
    <t>中国古代文学（1）</t>
  </si>
  <si>
    <t>中国古代学术思想史</t>
  </si>
  <si>
    <t>汉语言2402</t>
  </si>
  <si>
    <t>龚小骋</t>
  </si>
  <si>
    <t>现代汉语</t>
  </si>
  <si>
    <t>中国近现代史纲要</t>
  </si>
  <si>
    <t>汉语言2404</t>
  </si>
  <si>
    <t>何璐</t>
  </si>
  <si>
    <t>广告2401</t>
  </si>
  <si>
    <t>刘晨</t>
  </si>
  <si>
    <t>新媒体广告</t>
  </si>
  <si>
    <t>平面广告设计</t>
  </si>
  <si>
    <t>广告2402</t>
  </si>
  <si>
    <t>谢欣悦</t>
  </si>
  <si>
    <t>市场调查与研究</t>
  </si>
  <si>
    <t>网媒2401</t>
  </si>
  <si>
    <t>王芊宇</t>
  </si>
  <si>
    <t>传播学概论</t>
  </si>
  <si>
    <t>数字摄影</t>
  </si>
  <si>
    <t>近代史纲要</t>
  </si>
  <si>
    <t>网媒2403</t>
  </si>
  <si>
    <t>金菲雅</t>
  </si>
  <si>
    <t>数学摄影</t>
  </si>
  <si>
    <t>汉语言2501</t>
  </si>
  <si>
    <t>郑鑫</t>
  </si>
  <si>
    <t>彭佳欣</t>
  </si>
  <si>
    <t>汉语言2502</t>
  </si>
  <si>
    <t>张晋瑜</t>
  </si>
  <si>
    <t>周茹蕙</t>
  </si>
  <si>
    <t>广告2501</t>
  </si>
  <si>
    <t>宋锦艳</t>
  </si>
  <si>
    <t>马克思基本原理</t>
  </si>
  <si>
    <t>肖栋林</t>
  </si>
  <si>
    <t>网媒2501</t>
  </si>
  <si>
    <t>金若楠</t>
  </si>
  <si>
    <t>英语2501</t>
  </si>
  <si>
    <t>陈嘉怡</t>
  </si>
  <si>
    <t>综合英语</t>
  </si>
  <si>
    <t>英语2502</t>
  </si>
  <si>
    <t>赵璐璐</t>
  </si>
  <si>
    <t>英语视听说</t>
  </si>
  <si>
    <t>周慧妍</t>
  </si>
  <si>
    <t>羊佳佳</t>
  </si>
  <si>
    <t>汉语言2511</t>
  </si>
  <si>
    <t>大学摄影</t>
  </si>
  <si>
    <t>广告文案</t>
  </si>
  <si>
    <t>网媒2511</t>
  </si>
  <si>
    <t>凌嘉</t>
  </si>
  <si>
    <t>视听语言</t>
  </si>
  <si>
    <t>新媒体文案写作</t>
  </si>
  <si>
    <t>方琦瑛</t>
  </si>
  <si>
    <t>网络与新媒体概论</t>
  </si>
  <si>
    <t>视传2403</t>
  </si>
  <si>
    <t>吕晴</t>
  </si>
  <si>
    <t>张徐艺</t>
  </si>
  <si>
    <t>产设2401</t>
  </si>
  <si>
    <t>张静</t>
  </si>
  <si>
    <t>思政2201</t>
  </si>
  <si>
    <t>吴俞褰</t>
  </si>
  <si>
    <t>现代西方思潮概论</t>
  </si>
  <si>
    <t>思想政治教育专业热点问题研究</t>
  </si>
  <si>
    <t>党务工作实务专题</t>
  </si>
  <si>
    <t>周婧宜</t>
  </si>
  <si>
    <t>金玉奇</t>
  </si>
  <si>
    <t xml:space="preserve"> 葛镇玮</t>
  </si>
  <si>
    <t>思政2301</t>
  </si>
  <si>
    <t>2023353106</t>
  </si>
  <si>
    <t>郑羽昕</t>
  </si>
  <si>
    <t>现代西方政治思潮概论</t>
  </si>
  <si>
    <t>2023353143</t>
  </si>
  <si>
    <t>吴昊</t>
  </si>
  <si>
    <t>2023353128</t>
  </si>
  <si>
    <t>王乐</t>
  </si>
  <si>
    <t>宪法学与行政法学</t>
  </si>
  <si>
    <t>2023353139</t>
  </si>
  <si>
    <t>叶子楷</t>
  </si>
  <si>
    <t>2023353129</t>
  </si>
  <si>
    <t>揭思彤</t>
  </si>
  <si>
    <t>思政2401</t>
  </si>
  <si>
    <t>赵妮可</t>
  </si>
  <si>
    <t>行政管理学</t>
  </si>
  <si>
    <t>思政2501</t>
  </si>
  <si>
    <t>缪心悦</t>
  </si>
  <si>
    <t>法学概论</t>
  </si>
  <si>
    <t>社会学概论</t>
  </si>
  <si>
    <t>中国通史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</si>
  <si>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</si>
  <si>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</si>
  <si>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</si>
  <si>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</si>
  <si>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</si>
  <si>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</si>
  <si>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</si>
  <si>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电气2201</t>
  </si>
  <si>
    <t>电气2202</t>
  </si>
  <si>
    <t>材化2201</t>
  </si>
  <si>
    <t>新能源材料2201</t>
  </si>
  <si>
    <t>机械2302</t>
  </si>
  <si>
    <t>电气2301</t>
  </si>
  <si>
    <t>电气2302</t>
  </si>
  <si>
    <t>材化2301</t>
  </si>
  <si>
    <t>新能源材料2301</t>
  </si>
  <si>
    <t>新能源汽车2301</t>
  </si>
  <si>
    <t>电气2402</t>
  </si>
  <si>
    <t>材化2401</t>
  </si>
  <si>
    <t>新能源材料2401</t>
  </si>
  <si>
    <t>新能源材料2402</t>
  </si>
  <si>
    <t>新能源汽车2401</t>
  </si>
  <si>
    <t>高分子2401</t>
  </si>
  <si>
    <t>电气2411</t>
  </si>
  <si>
    <t>机械2503</t>
  </si>
  <si>
    <t>电气2501</t>
  </si>
  <si>
    <t>材化2501</t>
  </si>
  <si>
    <t>新能源材料2502</t>
  </si>
  <si>
    <t>新能源汽车2501</t>
  </si>
  <si>
    <t>机械2511</t>
  </si>
  <si>
    <t>材化2512</t>
  </si>
  <si>
    <t>光电信息2201</t>
  </si>
  <si>
    <t>光电信息2202</t>
  </si>
  <si>
    <t>电子信息2202</t>
  </si>
  <si>
    <t>电子信息2203</t>
  </si>
  <si>
    <t>软件工程2201</t>
  </si>
  <si>
    <t>实习</t>
  </si>
  <si>
    <t>软件工程2202</t>
  </si>
  <si>
    <t>电子信息2301</t>
  </si>
  <si>
    <t>软件工程2301</t>
  </si>
  <si>
    <t>计算机2401</t>
  </si>
  <si>
    <t>电子信息2401</t>
  </si>
  <si>
    <t>软件工程2402</t>
  </si>
  <si>
    <t>计算机2411</t>
  </si>
  <si>
    <t>电子信息2501</t>
  </si>
  <si>
    <t>软件工程2502</t>
  </si>
  <si>
    <t>计算机2502</t>
  </si>
  <si>
    <t>社体2501</t>
  </si>
  <si>
    <t>生物2511</t>
  </si>
  <si>
    <t>护理2521</t>
  </si>
  <si>
    <t>制药2401</t>
  </si>
  <si>
    <t>制药2421</t>
  </si>
  <si>
    <t>护理2401</t>
  </si>
  <si>
    <t>护理2421</t>
  </si>
  <si>
    <t>护理2422</t>
  </si>
  <si>
    <t xml:space="preserve">生物2401 </t>
  </si>
  <si>
    <t>社体2302</t>
  </si>
  <si>
    <t>制药2301</t>
  </si>
  <si>
    <t>制药2321</t>
  </si>
  <si>
    <t>制药2311</t>
  </si>
  <si>
    <t>护理2301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</si>
  <si>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</si>
  <si>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</si>
  <si>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</si>
  <si>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</si>
  <si>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</si>
  <si>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</si>
  <si>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</si>
  <si>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</si>
  <si>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</si>
  <si>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</si>
  <si>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</si>
  <si>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</si>
  <si>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</si>
  <si>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</si>
  <si>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</si>
  <si>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</si>
  <si>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</si>
  <si>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</si>
  <si>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</si>
  <si>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</si>
  <si>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</si>
  <si>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</si>
  <si>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</si>
  <si>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</si>
  <si>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</si>
  <si>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</si>
  <si>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</si>
  <si>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</si>
  <si>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</si>
  <si>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</si>
  <si>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</si>
  <si>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</si>
  <si>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经济与金融2402</t>
  </si>
  <si>
    <t>旅管2401</t>
  </si>
  <si>
    <t>供应链2401</t>
  </si>
  <si>
    <t>供应链2402</t>
  </si>
  <si>
    <t>国贸2411</t>
  </si>
  <si>
    <t>国贸2412</t>
  </si>
  <si>
    <t>国贸2413</t>
  </si>
  <si>
    <t>国贸2501</t>
  </si>
  <si>
    <t>经济与金融2502</t>
  </si>
  <si>
    <t>跨境电商2502</t>
  </si>
  <si>
    <t>旅管2501</t>
  </si>
  <si>
    <t>供应链2502</t>
  </si>
  <si>
    <t>国贸2511</t>
  </si>
  <si>
    <t>国贸2512</t>
  </si>
  <si>
    <t>跨境电商2511</t>
  </si>
  <si>
    <t>汉语言2201</t>
  </si>
  <si>
    <t>汉语言2204</t>
  </si>
  <si>
    <t>广告2201</t>
  </si>
  <si>
    <t>网媒2201</t>
  </si>
  <si>
    <t>英语2202</t>
  </si>
  <si>
    <t>英语2203</t>
  </si>
  <si>
    <t>汉语言2302</t>
  </si>
  <si>
    <t>汉语言2303</t>
  </si>
  <si>
    <t>网媒2302</t>
  </si>
  <si>
    <t>英语2301</t>
  </si>
  <si>
    <t>汉语言2403</t>
  </si>
  <si>
    <t>网媒2402</t>
  </si>
  <si>
    <t>汉语言2411</t>
  </si>
  <si>
    <t>英语2401</t>
  </si>
  <si>
    <t>英语2402</t>
  </si>
  <si>
    <t>汉语言2503</t>
  </si>
  <si>
    <t>汉语言2504</t>
  </si>
  <si>
    <t>广告2502</t>
  </si>
  <si>
    <t>网媒2502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</si>
  <si>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</si>
  <si>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</si>
  <si>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</si>
  <si>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</si>
  <si>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</si>
  <si>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</si>
  <si>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</si>
  <si>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</si>
  <si>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视传2302</t>
  </si>
  <si>
    <t>视传2303</t>
  </si>
  <si>
    <t>环设2301</t>
  </si>
  <si>
    <t>环设2302</t>
  </si>
  <si>
    <t>产设2301</t>
  </si>
  <si>
    <t>视传2401</t>
  </si>
  <si>
    <t>视传2402</t>
  </si>
  <si>
    <t>环设2401</t>
  </si>
  <si>
    <t>环设2402</t>
  </si>
  <si>
    <t>视传2501</t>
  </si>
  <si>
    <t>视传2502</t>
  </si>
  <si>
    <t>视传2503</t>
  </si>
  <si>
    <t>环设2501</t>
  </si>
  <si>
    <t>环设2502</t>
  </si>
  <si>
    <t>产设2501</t>
  </si>
  <si>
    <t>马克思主学院</t>
  </si>
  <si>
    <t>湖州学院日常旷课统计表</t>
  </si>
  <si>
    <t>旷课节数（日期）</t>
  </si>
  <si>
    <t>旷课原因</t>
  </si>
  <si>
    <t>处理结果</t>
  </si>
  <si>
    <t>张昊</t>
  </si>
  <si>
    <t>2（9.25）</t>
  </si>
  <si>
    <t>朱龙池</t>
  </si>
  <si>
    <t>丁嘉</t>
  </si>
  <si>
    <t>王麟欢</t>
  </si>
  <si>
    <t>2（9.19）</t>
  </si>
  <si>
    <t>鲁婷</t>
  </si>
  <si>
    <t>2（9.17）</t>
  </si>
  <si>
    <t>陈宇涵</t>
  </si>
  <si>
    <t>刘埕铭</t>
  </si>
  <si>
    <t>冯俊皓</t>
  </si>
  <si>
    <t>叶宏伟</t>
  </si>
  <si>
    <t>付方晖</t>
  </si>
  <si>
    <t>电工电子—电工技术</t>
  </si>
  <si>
    <t>梁广遥</t>
  </si>
  <si>
    <t>1（9.30）</t>
  </si>
  <si>
    <t>无故旷课</t>
  </si>
  <si>
    <t>蒋涵</t>
  </si>
  <si>
    <t>李毅</t>
  </si>
  <si>
    <t>王鼎</t>
  </si>
  <si>
    <t>裘翀</t>
  </si>
  <si>
    <t>徐浩奕</t>
  </si>
  <si>
    <t>单片机c语言程序与设计</t>
  </si>
  <si>
    <t>管益晟</t>
  </si>
  <si>
    <t>张志博</t>
  </si>
  <si>
    <t>彭焕栩</t>
  </si>
  <si>
    <t>模拟电子技术基础</t>
  </si>
  <si>
    <t>占学力</t>
  </si>
  <si>
    <t>日常旷课率排名</t>
  </si>
  <si>
    <t>旷课人次</t>
  </si>
  <si>
    <t>旷课率</t>
  </si>
  <si>
    <t>旷课率排名</t>
  </si>
  <si>
    <t>生物2401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</si>
  <si>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</si>
  <si>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</si>
  <si>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</si>
  <si>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</si>
  <si>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</si>
  <si>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</si>
  <si>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</si>
  <si>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</si>
  <si>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</si>
  <si>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</si>
  <si>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</si>
  <si>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</si>
  <si>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</si>
  <si>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</si>
  <si>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</si>
  <si>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/</t>
  </si>
  <si>
    <t>高分子2501</t>
  </si>
  <si>
    <t/>
  </si>
  <si>
    <t>湖州学院晚自修旷课统计表</t>
  </si>
  <si>
    <t>系部</t>
  </si>
  <si>
    <t>王佳浩</t>
  </si>
  <si>
    <t>10节-12节</t>
  </si>
  <si>
    <t>陈家羽</t>
  </si>
  <si>
    <t>李恩博</t>
  </si>
  <si>
    <t>诸景哲</t>
  </si>
  <si>
    <t>湖州学院晚自修请假统计表</t>
  </si>
  <si>
    <t>请假日期</t>
  </si>
  <si>
    <t>2025.9.28</t>
  </si>
  <si>
    <t>何君梦</t>
  </si>
  <si>
    <t>王斯宇</t>
  </si>
  <si>
    <t>吴成嘉宇</t>
  </si>
  <si>
    <t>吕吴哲</t>
  </si>
  <si>
    <t>邹意康</t>
  </si>
  <si>
    <t>公假</t>
  </si>
  <si>
    <t>郭浩男</t>
  </si>
  <si>
    <t>训练</t>
  </si>
  <si>
    <t>薛子恒</t>
  </si>
  <si>
    <t>袁镓烨</t>
  </si>
  <si>
    <t>梅谦雨</t>
  </si>
  <si>
    <t>陈纬邦</t>
  </si>
  <si>
    <t>郑沁晔</t>
  </si>
  <si>
    <r>
      <rPr>
        <sz val="14"/>
        <color rgb="FF0D0D0D"/>
        <rFont val="仿宋_GB2312"/>
        <charset val="134"/>
      </rPr>
      <t>潘雨</t>
    </r>
    <r>
      <rPr>
        <sz val="14"/>
        <color rgb="FF0D0D0D"/>
        <rFont val="宋体"/>
        <charset val="134"/>
      </rPr>
      <t>篊</t>
    </r>
  </si>
  <si>
    <t>陈乔榆</t>
  </si>
  <si>
    <t>陈兴卓</t>
  </si>
  <si>
    <t>孔明俊</t>
  </si>
  <si>
    <t>龚陈哲</t>
  </si>
  <si>
    <t>黄凯杭</t>
  </si>
  <si>
    <r>
      <rPr>
        <sz val="14"/>
        <color theme="1" tint="0.05"/>
        <rFont val="仿宋_GB2312"/>
        <charset val="134"/>
      </rPr>
      <t>张颖</t>
    </r>
    <r>
      <rPr>
        <sz val="14"/>
        <color theme="1" tint="0.05"/>
        <rFont val="宋体"/>
        <charset val="134"/>
      </rPr>
      <t>濛</t>
    </r>
  </si>
  <si>
    <t>郑乐乐</t>
  </si>
  <si>
    <t>伊梦媛</t>
  </si>
  <si>
    <t>周文倩</t>
  </si>
  <si>
    <t>杜沈诺</t>
  </si>
  <si>
    <t>郑周</t>
  </si>
  <si>
    <t>许佳亮</t>
  </si>
  <si>
    <t>葛昱希</t>
  </si>
  <si>
    <t>黄涛</t>
  </si>
  <si>
    <t>王邵丹</t>
  </si>
  <si>
    <t>郭秋明</t>
  </si>
  <si>
    <t>徐天宇</t>
  </si>
  <si>
    <t>赵慧萍</t>
  </si>
  <si>
    <t>陈如珏</t>
  </si>
  <si>
    <t>操星亮</t>
  </si>
  <si>
    <t>史宇轩</t>
  </si>
  <si>
    <t>黄煜</t>
  </si>
  <si>
    <t>胡越</t>
  </si>
  <si>
    <t>汤玉琨</t>
  </si>
  <si>
    <t>邬一民</t>
  </si>
  <si>
    <t>王磊</t>
  </si>
  <si>
    <t>王艺洁</t>
  </si>
  <si>
    <t>王锦洋</t>
  </si>
  <si>
    <t>马宇杰</t>
  </si>
  <si>
    <t>顾哲铨</t>
  </si>
  <si>
    <t>牛硕</t>
  </si>
  <si>
    <t>郑安</t>
  </si>
  <si>
    <t>李佳豪</t>
  </si>
  <si>
    <t>刘子毅</t>
  </si>
  <si>
    <t>俞委博</t>
  </si>
  <si>
    <t>李易轩</t>
  </si>
  <si>
    <t>胡浩然</t>
  </si>
  <si>
    <t>吴颜杉</t>
  </si>
  <si>
    <t>王瑞捷</t>
  </si>
  <si>
    <t>时学彤</t>
  </si>
  <si>
    <t>邱志鑫</t>
  </si>
  <si>
    <t>宋佳佳</t>
  </si>
  <si>
    <t>李泉钧</t>
  </si>
  <si>
    <t>应姿</t>
  </si>
  <si>
    <t>孙佳铱</t>
  </si>
  <si>
    <t>吴欣悦</t>
  </si>
  <si>
    <t>伍美琦</t>
  </si>
  <si>
    <t>高妍</t>
  </si>
  <si>
    <t>李海燕</t>
  </si>
  <si>
    <t>陈磊</t>
  </si>
  <si>
    <t>黄婵婵</t>
  </si>
  <si>
    <t>张雯静</t>
  </si>
  <si>
    <t>李奕</t>
  </si>
  <si>
    <t>病假</t>
  </si>
  <si>
    <t>金晶</t>
  </si>
  <si>
    <t>沈椿渝</t>
  </si>
  <si>
    <t>曹欣怡</t>
  </si>
  <si>
    <t>孙列</t>
  </si>
  <si>
    <r>
      <rPr>
        <sz val="14"/>
        <color rgb="FF000000"/>
        <rFont val="仿宋_GB2312"/>
        <charset val="134"/>
      </rPr>
      <t>余明</t>
    </r>
    <r>
      <rPr>
        <sz val="14"/>
        <color rgb="FF000000"/>
        <rFont val="宋体"/>
        <charset val="134"/>
      </rPr>
      <t>玥</t>
    </r>
  </si>
  <si>
    <t>洪方轩</t>
  </si>
  <si>
    <r>
      <rPr>
        <sz val="14"/>
        <color rgb="FF000000"/>
        <rFont val="仿宋_GB2312"/>
        <charset val="134"/>
      </rPr>
      <t>周</t>
    </r>
    <r>
      <rPr>
        <sz val="14"/>
        <color rgb="FF000000"/>
        <rFont val="宋体"/>
        <charset val="134"/>
      </rPr>
      <t>盷</t>
    </r>
    <r>
      <rPr>
        <sz val="14"/>
        <color rgb="FF000000"/>
        <rFont val="仿宋_GB2312"/>
        <charset val="134"/>
      </rPr>
      <t>希</t>
    </r>
  </si>
  <si>
    <t>陈佳乐</t>
  </si>
  <si>
    <t>包哲凯</t>
  </si>
  <si>
    <r>
      <rPr>
        <sz val="14"/>
        <color rgb="FF000000"/>
        <rFont val="宋体"/>
        <charset val="134"/>
      </rPr>
      <t>仼</t>
    </r>
    <r>
      <rPr>
        <sz val="14"/>
        <color rgb="FF000000"/>
        <rFont val="仿宋_GB2312"/>
        <charset val="134"/>
      </rPr>
      <t>诗羽</t>
    </r>
  </si>
  <si>
    <t>黄欣慧</t>
  </si>
  <si>
    <t>吴淑琪</t>
  </si>
  <si>
    <t>叶馨</t>
  </si>
  <si>
    <t>周鑫瑜</t>
  </si>
  <si>
    <t>陆缘</t>
  </si>
  <si>
    <t>吴瑞茜</t>
  </si>
  <si>
    <t>余文乐</t>
  </si>
  <si>
    <t>张鑫怡</t>
  </si>
  <si>
    <t>何晨羽</t>
  </si>
  <si>
    <t>祝也迪</t>
  </si>
  <si>
    <t>金纾伊</t>
  </si>
  <si>
    <t>董思晨</t>
  </si>
  <si>
    <r>
      <rPr>
        <sz val="14"/>
        <color rgb="FF000000"/>
        <rFont val="仿宋_GB2312"/>
        <charset val="134"/>
      </rPr>
      <t>徐</t>
    </r>
    <r>
      <rPr>
        <sz val="14"/>
        <color rgb="FF000000"/>
        <rFont val="宋体"/>
        <charset val="134"/>
      </rPr>
      <t>珺</t>
    </r>
    <r>
      <rPr>
        <sz val="14"/>
        <color rgb="FF000000"/>
        <rFont val="仿宋_GB2312"/>
        <charset val="134"/>
      </rPr>
      <t>彦</t>
    </r>
  </si>
  <si>
    <t>杨雅裴</t>
  </si>
  <si>
    <t>徐菁鸿</t>
  </si>
  <si>
    <t>侯淑琪</t>
  </si>
  <si>
    <t>陈佳雯</t>
  </si>
  <si>
    <t>陈怡儒</t>
  </si>
  <si>
    <t>单凯怡</t>
  </si>
  <si>
    <t>俞欢津</t>
  </si>
  <si>
    <t>李梦诺</t>
  </si>
  <si>
    <t>梁芷瑜</t>
  </si>
  <si>
    <t>黄欣宁</t>
  </si>
  <si>
    <r>
      <rPr>
        <sz val="14"/>
        <color rgb="FF000000"/>
        <rFont val="仿宋_GB2312"/>
        <charset val="134"/>
      </rPr>
      <t>刘</t>
    </r>
    <r>
      <rPr>
        <sz val="14"/>
        <color rgb="FF000000"/>
        <rFont val="宋体"/>
        <charset val="134"/>
      </rPr>
      <t>雲</t>
    </r>
    <r>
      <rPr>
        <sz val="14"/>
        <color rgb="FF000000"/>
        <rFont val="仿宋_GB2312"/>
        <charset val="134"/>
      </rPr>
      <t>洁</t>
    </r>
  </si>
  <si>
    <t>凌旨宏</t>
  </si>
  <si>
    <t>林丽君</t>
  </si>
  <si>
    <t>田家达</t>
  </si>
  <si>
    <t>吴超</t>
  </si>
  <si>
    <t>范鸿洲</t>
  </si>
  <si>
    <t>赵紫如</t>
  </si>
  <si>
    <t>金洳冰</t>
  </si>
  <si>
    <t>亓震宇</t>
  </si>
  <si>
    <t>郑丽洁</t>
  </si>
  <si>
    <t>胡沛杨</t>
  </si>
  <si>
    <t>郑晰羽</t>
  </si>
  <si>
    <t>周彦辰</t>
  </si>
  <si>
    <t>沈超逸</t>
  </si>
  <si>
    <t>杨轩臣</t>
  </si>
  <si>
    <t>刘徐蝶</t>
  </si>
  <si>
    <t>顾安琪</t>
  </si>
  <si>
    <t>丁哲熙</t>
  </si>
  <si>
    <t>刘雨涵</t>
  </si>
  <si>
    <t>吴铭浩</t>
  </si>
  <si>
    <t>顾心艺</t>
  </si>
  <si>
    <t>向毕政</t>
  </si>
  <si>
    <t>吴天雨</t>
  </si>
  <si>
    <t>彭鹤逍</t>
  </si>
  <si>
    <t>丁昕羽</t>
  </si>
  <si>
    <t>陆俊明</t>
  </si>
  <si>
    <t>李密云</t>
  </si>
  <si>
    <t>罗璐璐</t>
  </si>
  <si>
    <t>刘雯雯</t>
  </si>
  <si>
    <t>周依然</t>
  </si>
  <si>
    <t>傅圣智</t>
  </si>
  <si>
    <t>吴琳</t>
  </si>
  <si>
    <t>罗一涵</t>
  </si>
  <si>
    <t>汪媛媛</t>
  </si>
  <si>
    <t>邓卢依</t>
  </si>
  <si>
    <t>张婷</t>
  </si>
  <si>
    <t>毛梦吟</t>
  </si>
  <si>
    <t>陈欣媛</t>
  </si>
  <si>
    <t>韩立秋</t>
  </si>
  <si>
    <t>金艳雯</t>
  </si>
  <si>
    <t>刘晗颖</t>
  </si>
  <si>
    <t>刘彬越</t>
  </si>
  <si>
    <t>朱钰璨</t>
  </si>
  <si>
    <t>王雨雯</t>
  </si>
  <si>
    <t>陆逸飞</t>
  </si>
  <si>
    <t>事假</t>
  </si>
  <si>
    <t>伍浩然</t>
  </si>
  <si>
    <t>叶渔彤</t>
  </si>
  <si>
    <t>杜可媛</t>
  </si>
  <si>
    <t>张钧翔</t>
  </si>
  <si>
    <t>湖州学院晚自修迟到早退统计表</t>
  </si>
  <si>
    <t>上交情况</t>
  </si>
  <si>
    <t>齐全</t>
  </si>
  <si>
    <t>缺交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</si>
</sst>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第&quot;0&quot;个&quot;"/>
    <numFmt numFmtId="177" formatCode="0.00_ "/>
    <numFmt numFmtId="178" formatCode="0.00_);[Red]\(0.00\)"/>
    <numFmt numFmtId="179" formatCode="0_);[Red]\(0\)"/>
    <numFmt numFmtId="180" formatCode="0.0_ "/>
    <numFmt numFmtId="181" formatCode="0.0_);[Red]\(0.0\)"/>
    <numFmt numFmtId="182" formatCode="0_ "/>
  </numFmts>
  <fonts count="64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1"/>
      <color rgb="FF000000"/>
      <name val="宋体"/>
      <charset val="134"/>
    </font>
    <font>
      <sz val="14"/>
      <color indexed="8"/>
      <name val="仿宋_GB2312"/>
      <charset val="1"/>
    </font>
    <font>
      <sz val="14"/>
      <color indexed="8"/>
      <name val="仿宋_GB2312"/>
      <charset val="134"/>
    </font>
    <font>
      <sz val="14"/>
      <color theme="1" tint="0.05"/>
      <name val="仿宋_GB2312"/>
      <charset val="134"/>
    </font>
    <font>
      <sz val="14"/>
      <color theme="1" tint="0.15"/>
      <name val="仿宋_GB2312"/>
      <charset val="134"/>
    </font>
    <font>
      <sz val="14"/>
      <color rgb="FF0D0D0D"/>
      <name val="仿宋_GB2312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"/>
    </font>
    <font>
      <sz val="18"/>
      <name val="黑体"/>
      <charset val="134"/>
    </font>
    <font>
      <sz val="14"/>
      <color rgb="FFFF0000"/>
      <name val="仿宋_GB2312"/>
      <charset val="134"/>
    </font>
    <font>
      <u/>
      <sz val="14"/>
      <color rgb="FF000000"/>
      <name val="仿宋_GB2312"/>
      <charset val="134"/>
    </font>
    <font>
      <u/>
      <sz val="14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4"/>
      <name val="仿宋"/>
      <charset val="134"/>
    </font>
    <font>
      <sz val="12"/>
      <color theme="1"/>
      <name val="宋体"/>
      <charset val="134"/>
    </font>
    <font>
      <sz val="12"/>
      <color indexed="8"/>
      <name val="仿宋"/>
      <charset val="134"/>
    </font>
    <font>
      <sz val="14"/>
      <color rgb="FF24242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name val="宋体"/>
      <charset val="134"/>
    </font>
    <font>
      <sz val="14"/>
      <color theme="1" tint="0.05"/>
      <name val="宋体"/>
      <charset val="134"/>
    </font>
    <font>
      <sz val="14"/>
      <color rgb="FF0D0D0D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242424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24242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0" fillId="5" borderId="40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7" fillId="0" borderId="41" applyNumberFormat="0" applyFill="0" applyAlignment="0" applyProtection="0">
      <alignment vertical="center"/>
    </xf>
    <xf numFmtId="0" fontId="48" fillId="0" borderId="42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6" borderId="43" applyNumberFormat="0" applyAlignment="0" applyProtection="0">
      <alignment vertical="center"/>
    </xf>
    <xf numFmtId="0" fontId="50" fillId="7" borderId="44" applyNumberFormat="0" applyAlignment="0" applyProtection="0">
      <alignment vertical="center"/>
    </xf>
    <xf numFmtId="0" fontId="51" fillId="7" borderId="43" applyNumberFormat="0" applyAlignment="0" applyProtection="0">
      <alignment vertical="center"/>
    </xf>
    <xf numFmtId="0" fontId="52" fillId="8" borderId="45" applyNumberFormat="0" applyAlignment="0" applyProtection="0">
      <alignment vertical="center"/>
    </xf>
    <xf numFmtId="0" fontId="53" fillId="0" borderId="46" applyNumberFormat="0" applyFill="0" applyAlignment="0" applyProtection="0">
      <alignment vertical="center"/>
    </xf>
    <xf numFmtId="0" fontId="54" fillId="0" borderId="47" applyNumberFormat="0" applyFill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9" fillId="13" borderId="0" applyNumberFormat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60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36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8" fillId="0" borderId="0" xfId="0" applyFont="1"/>
    <xf numFmtId="0" fontId="9" fillId="0" borderId="1" xfId="49" applyFont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176" fontId="2" fillId="0" borderId="21" xfId="0" applyNumberFormat="1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3" fillId="0" borderId="1" xfId="49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13" fillId="0" borderId="1" xfId="49" applyFont="1" applyFill="1" applyBorder="1" applyAlignment="1" applyProtection="1">
      <alignment horizontal="center" vertical="center"/>
    </xf>
    <xf numFmtId="0" fontId="13" fillId="0" borderId="1" xfId="49" applyFont="1" applyFill="1" applyBorder="1" applyAlignment="1" applyProtection="1">
      <alignment vertical="center"/>
    </xf>
    <xf numFmtId="0" fontId="5" fillId="0" borderId="4" xfId="0" applyFont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4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58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9" fontId="2" fillId="0" borderId="0" xfId="0" applyNumberFormat="1" applyFont="1"/>
    <xf numFmtId="178" fontId="2" fillId="0" borderId="0" xfId="0" applyNumberFormat="1" applyFont="1"/>
    <xf numFmtId="17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 applyProtection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80" fontId="7" fillId="0" borderId="9" xfId="0" applyNumberFormat="1" applyFont="1" applyFill="1" applyBorder="1" applyAlignment="1">
      <alignment horizontal="center" vertical="center"/>
    </xf>
    <xf numFmtId="177" fontId="7" fillId="0" borderId="9" xfId="0" applyNumberFormat="1" applyFont="1" applyFill="1" applyBorder="1" applyAlignment="1">
      <alignment horizontal="center" vertical="center"/>
    </xf>
    <xf numFmtId="0" fontId="2" fillId="0" borderId="25" xfId="0" applyFont="1" applyBorder="1"/>
    <xf numFmtId="0" fontId="18" fillId="0" borderId="21" xfId="0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178" fontId="2" fillId="0" borderId="4" xfId="0" applyNumberFormat="1" applyFont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178" fontId="2" fillId="0" borderId="1" xfId="0" applyNumberFormat="1" applyFont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 wrapText="1"/>
    </xf>
    <xf numFmtId="0" fontId="13" fillId="0" borderId="3" xfId="49" applyFont="1" applyFill="1" applyBorder="1" applyAlignment="1" applyProtection="1">
      <alignment horizontal="center" vertical="center"/>
    </xf>
    <xf numFmtId="0" fontId="13" fillId="0" borderId="1" xfId="49" applyFont="1" applyFill="1" applyBorder="1" applyAlignment="1" applyProtection="1">
      <alignment horizontal="center" vertical="center"/>
    </xf>
    <xf numFmtId="180" fontId="13" fillId="0" borderId="0" xfId="0" applyNumberFormat="1" applyFont="1" applyFill="1" applyBorder="1" applyAlignment="1">
      <alignment horizontal="center" vertical="center"/>
    </xf>
    <xf numFmtId="180" fontId="13" fillId="0" borderId="1" xfId="49" applyNumberFormat="1" applyFont="1" applyFill="1" applyBorder="1" applyAlignment="1" applyProtection="1">
      <alignment horizontal="center" vertical="center"/>
    </xf>
    <xf numFmtId="177" fontId="13" fillId="0" borderId="1" xfId="49" applyNumberFormat="1" applyFont="1" applyFill="1" applyBorder="1" applyAlignment="1" applyProtection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0" fontId="13" fillId="0" borderId="2" xfId="0" applyNumberFormat="1" applyFont="1" applyFill="1" applyBorder="1" applyAlignment="1">
      <alignment horizontal="center" vertical="center"/>
    </xf>
    <xf numFmtId="0" fontId="13" fillId="0" borderId="2" xfId="49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180" fontId="13" fillId="0" borderId="18" xfId="49" applyNumberFormat="1" applyFont="1" applyFill="1" applyBorder="1" applyAlignment="1" applyProtection="1">
      <alignment horizontal="center" vertical="center"/>
    </xf>
    <xf numFmtId="178" fontId="2" fillId="0" borderId="1" xfId="49" applyNumberFormat="1" applyFont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180" fontId="5" fillId="0" borderId="18" xfId="0" applyNumberFormat="1" applyFont="1" applyFill="1" applyBorder="1" applyAlignment="1">
      <alignment horizontal="center" vertical="center"/>
    </xf>
    <xf numFmtId="180" fontId="5" fillId="0" borderId="7" xfId="0" applyNumberFormat="1" applyFont="1" applyFill="1" applyBorder="1" applyAlignment="1">
      <alignment horizontal="center" vertical="center"/>
    </xf>
    <xf numFmtId="180" fontId="5" fillId="0" borderId="3" xfId="0" applyNumberFormat="1" applyFont="1" applyFill="1" applyBorder="1" applyAlignment="1">
      <alignment horizontal="center" vertical="center"/>
    </xf>
    <xf numFmtId="180" fontId="5" fillId="0" borderId="16" xfId="0" applyNumberFormat="1" applyFont="1" applyFill="1" applyBorder="1" applyAlignment="1">
      <alignment horizontal="center" vertical="center"/>
    </xf>
    <xf numFmtId="180" fontId="5" fillId="0" borderId="27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left" vertical="center"/>
    </xf>
    <xf numFmtId="180" fontId="5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/>
    </xf>
    <xf numFmtId="179" fontId="2" fillId="0" borderId="0" xfId="0" applyNumberFormat="1" applyFont="1" applyAlignment="1">
      <alignment horizontal="center"/>
    </xf>
    <xf numFmtId="178" fontId="2" fillId="0" borderId="0" xfId="0" applyNumberFormat="1" applyFont="1" applyAlignment="1">
      <alignment horizontal="center"/>
    </xf>
    <xf numFmtId="0" fontId="22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" xfId="49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10" fontId="30" fillId="0" borderId="1" xfId="0" applyNumberFormat="1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30" fillId="0" borderId="1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30" fillId="0" borderId="3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/>
    </xf>
    <xf numFmtId="10" fontId="33" fillId="0" borderId="1" xfId="0" applyNumberFormat="1" applyFont="1" applyFill="1" applyBorder="1" applyAlignment="1">
      <alignment horizontal="center" vertical="center"/>
    </xf>
    <xf numFmtId="10" fontId="31" fillId="0" borderId="1" xfId="0" applyNumberFormat="1" applyFont="1" applyFill="1" applyBorder="1" applyAlignment="1">
      <alignment horizontal="center" vertical="center"/>
    </xf>
    <xf numFmtId="10" fontId="31" fillId="0" borderId="1" xfId="3" applyNumberFormat="1" applyFont="1" applyBorder="1" applyAlignment="1">
      <alignment horizontal="center" vertical="center"/>
    </xf>
    <xf numFmtId="0" fontId="31" fillId="0" borderId="1" xfId="50" applyFont="1" applyFill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10" fontId="35" fillId="0" borderId="1" xfId="0" applyNumberFormat="1" applyFont="1" applyFill="1" applyBorder="1" applyAlignment="1">
      <alignment horizontal="center" vertical="center"/>
    </xf>
    <xf numFmtId="0" fontId="35" fillId="0" borderId="1" xfId="0" applyNumberFormat="1" applyFont="1" applyFill="1" applyBorder="1" applyAlignment="1" applyProtection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179" fontId="35" fillId="0" borderId="1" xfId="0" applyNumberFormat="1" applyFont="1" applyFill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31" fillId="0" borderId="5" xfId="0" applyFont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0" fontId="31" fillId="0" borderId="1" xfId="3" applyNumberFormat="1" applyFont="1" applyFill="1" applyBorder="1" applyAlignment="1" applyProtection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58" fontId="7" fillId="0" borderId="9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40" fillId="2" borderId="2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0" fontId="40" fillId="2" borderId="5" xfId="49" applyFont="1" applyFill="1" applyBorder="1" applyAlignment="1" applyProtection="1">
      <alignment horizontal="center" vertical="center"/>
    </xf>
    <xf numFmtId="0" fontId="2" fillId="2" borderId="2" xfId="49" applyFont="1" applyFill="1" applyBorder="1" applyAlignment="1" applyProtection="1">
      <alignment horizontal="center" vertical="center"/>
    </xf>
    <xf numFmtId="0" fontId="2" fillId="2" borderId="5" xfId="49" applyFont="1" applyFill="1" applyBorder="1" applyAlignment="1" applyProtection="1">
      <alignment horizontal="center" vertical="center"/>
    </xf>
    <xf numFmtId="0" fontId="2" fillId="2" borderId="1" xfId="49" applyFont="1" applyFill="1" applyBorder="1" applyAlignment="1" applyProtection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7" fillId="0" borderId="35" xfId="0" applyFont="1" applyFill="1" applyBorder="1" applyAlignment="1">
      <alignment horizontal="center" vertical="center"/>
    </xf>
    <xf numFmtId="0" fontId="7" fillId="0" borderId="32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34" xfId="0" applyFont="1" applyFill="1" applyBorder="1" applyAlignment="1">
      <alignment horizontal="center" vertical="center"/>
    </xf>
    <xf numFmtId="0" fontId="7" fillId="0" borderId="39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6" fillId="0" borderId="0" xfId="0" applyFont="1"/>
    <xf numFmtId="49" fontId="28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2" fillId="0" borderId="0" xfId="0" applyFont="1" applyAlignment="1">
      <alignment horizontal="center" vertical="center"/>
    </xf>
    <xf numFmtId="10" fontId="25" fillId="0" borderId="1" xfId="6" applyNumberFormat="1" applyFont="1" applyBorder="1" applyAlignment="1">
      <alignment horizontal="center" vertical="center"/>
    </xf>
    <xf numFmtId="0" fontId="25" fillId="0" borderId="1" xfId="6" applyFont="1" applyBorder="1" applyAlignment="1">
      <alignment horizontal="center" vertical="center"/>
    </xf>
    <xf numFmtId="0" fontId="25" fillId="2" borderId="1" xfId="6" applyFont="1" applyFill="1" applyBorder="1" applyAlignment="1">
      <alignment horizontal="center" vertical="center"/>
    </xf>
    <xf numFmtId="10" fontId="25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25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eetMetadata" Target="metadata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9" sqref="E9"/>
    </sheetView>
  </sheetViews>
  <sheetFormatPr defaultColWidth="8.62962962962963" defaultRowHeight="17.4" outlineLevelCol="7"/>
  <cols>
    <col min="1" max="1" width="28.5" style="49" customWidth="1"/>
    <col min="2" max="7" width="20.5" style="49" customWidth="1"/>
    <col min="8" max="8" width="24.2222222222222" style="49" customWidth="1"/>
    <col min="9" max="16384" width="8.62962962962963" style="49"/>
  </cols>
  <sheetData>
    <row r="1" s="355" customFormat="1" ht="22.2" spans="1:8">
      <c r="A1" s="50" t="s">
        <v>0</v>
      </c>
      <c r="B1" s="50"/>
      <c r="C1" s="50"/>
      <c r="D1" s="50"/>
      <c r="E1" s="50"/>
      <c r="F1" s="50"/>
      <c r="G1" s="50"/>
      <c r="H1" s="50"/>
    </row>
    <row r="2" s="109" customFormat="1" ht="20.4" spans="1:8">
      <c r="A2" s="51" t="s">
        <v>1</v>
      </c>
      <c r="B2" s="51" t="s">
        <v>2</v>
      </c>
      <c r="C2" s="51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1" t="s">
        <v>8</v>
      </c>
    </row>
    <row r="3" spans="1:8">
      <c r="A3" s="27" t="s">
        <v>9</v>
      </c>
      <c r="B3" s="356">
        <f>B4/1636</f>
        <v>0.0146699266503667</v>
      </c>
      <c r="C3" s="356">
        <f>C4/1444</f>
        <v>0.0138504155124654</v>
      </c>
      <c r="D3" s="356">
        <f>D4/1579</f>
        <v>0.0012666244458518</v>
      </c>
      <c r="E3" s="356">
        <f>E4/1445</f>
        <v>0</v>
      </c>
      <c r="F3" s="356">
        <f>F4/1692</f>
        <v>0</v>
      </c>
      <c r="G3" s="193">
        <f>G4/775</f>
        <v>0</v>
      </c>
      <c r="H3" s="193">
        <f>H4/97</f>
        <v>0</v>
      </c>
    </row>
    <row r="4" spans="1:8">
      <c r="A4" s="27" t="s">
        <v>10</v>
      </c>
      <c r="B4" s="357">
        <v>24</v>
      </c>
      <c r="C4" s="357">
        <v>20</v>
      </c>
      <c r="D4" s="357">
        <v>2</v>
      </c>
      <c r="E4" s="358">
        <v>0</v>
      </c>
      <c r="F4" s="357">
        <v>0</v>
      </c>
      <c r="G4" s="27">
        <v>0</v>
      </c>
      <c r="H4" s="38">
        <v>0</v>
      </c>
    </row>
    <row r="5" spans="1:8">
      <c r="A5" s="27" t="s">
        <v>11</v>
      </c>
      <c r="B5" s="359">
        <f>B6/1636</f>
        <v>0.139364303178484</v>
      </c>
      <c r="C5" s="359">
        <f>C6/655</f>
        <v>0.319083969465649</v>
      </c>
      <c r="D5" s="359">
        <f>D6/512</f>
        <v>0.208984375</v>
      </c>
      <c r="E5" s="359">
        <f>E6/1093</f>
        <v>0.0832570905763952</v>
      </c>
      <c r="F5" s="359">
        <f>F6/1529</f>
        <v>0.181818181818182</v>
      </c>
      <c r="G5" s="359">
        <f>G6/618</f>
        <v>0.00970873786407767</v>
      </c>
      <c r="H5" s="359">
        <f>H6/97</f>
        <v>0.649484536082474</v>
      </c>
    </row>
    <row r="6" spans="1:8">
      <c r="A6" s="27" t="s">
        <v>12</v>
      </c>
      <c r="B6" s="358">
        <v>228</v>
      </c>
      <c r="C6" s="358">
        <v>209</v>
      </c>
      <c r="D6" s="358">
        <v>107</v>
      </c>
      <c r="E6" s="358">
        <v>91</v>
      </c>
      <c r="F6" s="358">
        <v>278</v>
      </c>
      <c r="G6" s="358">
        <v>6</v>
      </c>
      <c r="H6" s="358">
        <v>63</v>
      </c>
    </row>
    <row r="7" ht="17.1" customHeight="1" spans="1:8">
      <c r="A7" s="27" t="s">
        <v>13</v>
      </c>
      <c r="B7" s="27">
        <v>3</v>
      </c>
      <c r="C7" s="27">
        <v>1</v>
      </c>
      <c r="D7" s="27">
        <v>0</v>
      </c>
      <c r="E7" s="38">
        <v>0</v>
      </c>
      <c r="F7" s="27">
        <v>0</v>
      </c>
      <c r="G7" s="38">
        <v>0</v>
      </c>
      <c r="H7" s="38">
        <v>0</v>
      </c>
    </row>
    <row r="8" spans="1:8">
      <c r="A8" s="27" t="s">
        <v>14</v>
      </c>
      <c r="B8" s="358" t="s">
        <v>15</v>
      </c>
      <c r="C8" s="358" t="s">
        <v>15</v>
      </c>
      <c r="D8" s="358" t="s">
        <v>15</v>
      </c>
      <c r="E8" s="358" t="s">
        <v>15</v>
      </c>
      <c r="F8" s="358" t="s">
        <v>15</v>
      </c>
      <c r="G8" s="358" t="s">
        <v>15</v>
      </c>
      <c r="H8" s="358" t="s">
        <v>15</v>
      </c>
    </row>
    <row r="9" spans="1:8">
      <c r="A9" s="27" t="s">
        <v>16</v>
      </c>
      <c r="B9" s="358">
        <v>5</v>
      </c>
      <c r="C9" s="358">
        <v>0</v>
      </c>
      <c r="D9" s="358">
        <v>133</v>
      </c>
      <c r="E9" s="358">
        <v>38</v>
      </c>
      <c r="F9" s="358">
        <v>6</v>
      </c>
      <c r="G9" s="358">
        <v>0</v>
      </c>
      <c r="H9" s="357">
        <v>8</v>
      </c>
    </row>
    <row r="10" spans="1:8">
      <c r="A10" s="27" t="s">
        <v>17</v>
      </c>
      <c r="B10" s="357">
        <v>0</v>
      </c>
      <c r="C10" s="38">
        <v>0</v>
      </c>
      <c r="D10" s="38">
        <v>12</v>
      </c>
      <c r="E10" s="38">
        <v>0</v>
      </c>
      <c r="F10" s="357">
        <v>0</v>
      </c>
      <c r="G10" s="38">
        <v>0</v>
      </c>
      <c r="H10" s="38">
        <v>0</v>
      </c>
    </row>
    <row r="11" spans="1:8">
      <c r="A11" s="27" t="s">
        <v>18</v>
      </c>
      <c r="B11" s="360">
        <v>0</v>
      </c>
      <c r="C11" s="38">
        <v>0</v>
      </c>
      <c r="D11" s="38">
        <v>0</v>
      </c>
      <c r="E11" s="38">
        <v>0</v>
      </c>
      <c r="F11" s="38">
        <v>0</v>
      </c>
      <c r="G11" s="38">
        <v>0</v>
      </c>
      <c r="H11" s="38">
        <v>0</v>
      </c>
    </row>
    <row r="12" spans="1:8">
      <c r="A12" s="27" t="s">
        <v>19</v>
      </c>
      <c r="B12" s="357" t="s">
        <v>20</v>
      </c>
      <c r="C12" s="357" t="s">
        <v>20</v>
      </c>
      <c r="D12" s="361" t="s">
        <v>20</v>
      </c>
      <c r="E12" s="357" t="s">
        <v>20</v>
      </c>
      <c r="F12" s="357" t="s">
        <v>20</v>
      </c>
      <c r="G12" s="357" t="s">
        <v>20</v>
      </c>
      <c r="H12" s="357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91"/>
    <hyperlink ref="F6" location="日常请假名单!A180" display="278"/>
    <hyperlink ref="G6" location="日常请假名单!A200" display="6"/>
    <hyperlink ref="H6" location="日常请假名单!A210" display="63"/>
    <hyperlink ref="B6" location="日常请假名单!A5" display="228"/>
    <hyperlink ref="B5" location="日常请假率!A4" display="=B6/1636"/>
    <hyperlink ref="C6" location="日常请假名单!A90" display="209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107"/>
    <hyperlink ref="C9" location="晚自习请假名单!A105" display="0"/>
    <hyperlink ref="D9" location="晚自习请假名单!A120" display="133"/>
    <hyperlink ref="F9" location="晚自习请假名单!A190" display="6"/>
    <hyperlink ref="G9" location="晚自习请假名单!A222" display="0"/>
    <hyperlink ref="D4" location="日常旷课名单!A30" display="2"/>
    <hyperlink ref="B12" location="统计表!A3" display="交齐且规范"/>
    <hyperlink ref="B4" location="日常旷课名单!A3" display="24"/>
    <hyperlink ref="C4" location="日常旷课名单!A13" display="20"/>
    <hyperlink ref="E4" location="日常旷课名单!A40" display="0"/>
    <hyperlink ref="F3" location="日常旷课率!A141" display="=F4/1692"/>
    <hyperlink ref="F4" location="日常旷课名单!A50" display="0"/>
    <hyperlink ref="E9" location="晚自习请假名单!A150" display="38"/>
    <hyperlink ref="H9" location="晚自习请假名单!A250" display="8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85" zoomScaleNormal="85" workbookViewId="0">
      <selection activeCell="E36" sqref="E36"/>
    </sheetView>
  </sheetViews>
  <sheetFormatPr defaultColWidth="9" defaultRowHeight="13.8" outlineLevelCol="7"/>
  <cols>
    <col min="1" max="1" width="19.0740740740741" customWidth="1"/>
    <col min="2" max="2" width="19.462962962963" customWidth="1"/>
    <col min="3" max="3" width="14.6296296296296" customWidth="1"/>
    <col min="4" max="4" width="9.12962962962963" customWidth="1"/>
    <col min="5" max="5" width="32.0277777777778" customWidth="1"/>
    <col min="6" max="6" width="7.62962962962963" customWidth="1"/>
    <col min="7" max="7" width="11.25" customWidth="1"/>
    <col min="8" max="8" width="16.212962962963" customWidth="1"/>
  </cols>
  <sheetData>
    <row r="1" s="39" customFormat="1" ht="22.2" spans="1:8">
      <c r="A1" s="50" t="s">
        <v>21</v>
      </c>
      <c r="B1" s="50"/>
      <c r="C1" s="50"/>
      <c r="D1" s="50"/>
      <c r="E1" s="50"/>
      <c r="F1" s="50"/>
      <c r="G1" s="50"/>
      <c r="H1" s="50"/>
    </row>
    <row r="2" s="348" customFormat="1" ht="20.4" spans="1:8">
      <c r="A2" s="228" t="s">
        <v>22</v>
      </c>
      <c r="B2" s="228" t="s">
        <v>23</v>
      </c>
      <c r="C2" s="228" t="s">
        <v>24</v>
      </c>
      <c r="D2" s="228" t="s">
        <v>25</v>
      </c>
      <c r="E2" s="228" t="s">
        <v>26</v>
      </c>
      <c r="F2" s="228" t="s">
        <v>27</v>
      </c>
      <c r="G2" s="349" t="s">
        <v>28</v>
      </c>
      <c r="H2" s="228" t="s">
        <v>29</v>
      </c>
    </row>
    <row r="3" ht="17.4" spans="1:8">
      <c r="A3" s="7" t="s">
        <v>2</v>
      </c>
      <c r="B3" s="350" t="s">
        <v>30</v>
      </c>
      <c r="C3" s="351">
        <v>2025363907</v>
      </c>
      <c r="D3" s="351" t="s">
        <v>31</v>
      </c>
      <c r="E3" s="350" t="s">
        <v>32</v>
      </c>
      <c r="F3" s="352" t="s">
        <v>33</v>
      </c>
      <c r="G3" s="152">
        <v>9.3</v>
      </c>
      <c r="H3" s="116"/>
    </row>
    <row r="4" ht="17.4" spans="1:8">
      <c r="A4" s="7"/>
      <c r="B4" s="350"/>
      <c r="C4" s="351">
        <v>2025363908</v>
      </c>
      <c r="D4" s="351" t="s">
        <v>34</v>
      </c>
      <c r="E4" s="350" t="s">
        <v>32</v>
      </c>
      <c r="F4" s="352" t="s">
        <v>33</v>
      </c>
      <c r="G4" s="152">
        <v>9.3</v>
      </c>
      <c r="H4" s="116"/>
    </row>
    <row r="5" ht="17.4" spans="1:8">
      <c r="A5" s="7"/>
      <c r="B5" s="350"/>
      <c r="C5" s="34">
        <v>2025363905</v>
      </c>
      <c r="D5" s="14" t="s">
        <v>35</v>
      </c>
      <c r="E5" s="14" t="s">
        <v>32</v>
      </c>
      <c r="F5" s="14" t="s">
        <v>33</v>
      </c>
      <c r="G5" s="151">
        <v>9.3</v>
      </c>
      <c r="H5" s="116"/>
    </row>
    <row r="6" ht="17.4" spans="1:8">
      <c r="A6" s="12" t="s">
        <v>3</v>
      </c>
      <c r="B6" s="34" t="s">
        <v>36</v>
      </c>
      <c r="C6" s="34">
        <v>2025283430</v>
      </c>
      <c r="D6" s="34" t="s">
        <v>37</v>
      </c>
      <c r="E6" s="34" t="s">
        <v>38</v>
      </c>
      <c r="F6" s="34" t="s">
        <v>39</v>
      </c>
      <c r="G6" s="34">
        <v>9.28</v>
      </c>
      <c r="H6" s="116"/>
    </row>
    <row r="7" ht="16" customHeight="1" spans="1:8">
      <c r="A7" s="34" t="s">
        <v>4</v>
      </c>
      <c r="B7" s="44" t="s">
        <v>40</v>
      </c>
      <c r="C7" s="25"/>
      <c r="D7" s="25"/>
      <c r="E7" s="25"/>
      <c r="F7" s="25"/>
      <c r="G7" s="25"/>
      <c r="H7" s="45"/>
    </row>
    <row r="8" ht="18.75" hidden="1" customHeight="1" spans="1:8">
      <c r="A8" s="34"/>
      <c r="B8" s="44"/>
      <c r="C8" s="25"/>
      <c r="D8" s="25"/>
      <c r="E8" s="25"/>
      <c r="F8" s="25"/>
      <c r="G8" s="25"/>
      <c r="H8" s="45"/>
    </row>
    <row r="9" ht="18.75" hidden="1" customHeight="1" spans="1:8">
      <c r="A9" s="34"/>
      <c r="B9" s="44"/>
      <c r="C9" s="25"/>
      <c r="D9" s="25"/>
      <c r="E9" s="25"/>
      <c r="F9" s="25"/>
      <c r="G9" s="25"/>
      <c r="H9" s="45"/>
    </row>
    <row r="10" ht="18.75" hidden="1" customHeight="1" spans="1:8">
      <c r="A10" s="34"/>
      <c r="B10" s="44"/>
      <c r="C10" s="25"/>
      <c r="D10" s="25"/>
      <c r="E10" s="25"/>
      <c r="F10" s="25"/>
      <c r="G10" s="25"/>
      <c r="H10" s="45"/>
    </row>
    <row r="11" ht="17.45" hidden="1" customHeight="1" spans="1:8">
      <c r="A11" s="34"/>
      <c r="B11" s="44"/>
      <c r="C11" s="25"/>
      <c r="D11" s="25"/>
      <c r="E11" s="25"/>
      <c r="F11" s="25"/>
      <c r="G11" s="25"/>
      <c r="H11" s="45"/>
    </row>
    <row r="12" ht="17.45" hidden="1" customHeight="1" spans="1:8">
      <c r="A12" s="34"/>
      <c r="B12" s="44"/>
      <c r="C12" s="25"/>
      <c r="D12" s="25"/>
      <c r="E12" s="25"/>
      <c r="F12" s="25"/>
      <c r="G12" s="25"/>
      <c r="H12" s="45"/>
    </row>
    <row r="13" ht="17.45" hidden="1" customHeight="1" spans="1:8">
      <c r="A13" s="34"/>
      <c r="B13" s="44"/>
      <c r="C13" s="25"/>
      <c r="D13" s="25"/>
      <c r="E13" s="25"/>
      <c r="F13" s="25"/>
      <c r="G13" s="25"/>
      <c r="H13" s="45"/>
    </row>
    <row r="14" ht="17.45" hidden="1" customHeight="1" spans="1:8">
      <c r="A14" s="34"/>
      <c r="B14" s="44"/>
      <c r="C14" s="25"/>
      <c r="D14" s="25"/>
      <c r="E14" s="25"/>
      <c r="F14" s="25"/>
      <c r="G14" s="25"/>
      <c r="H14" s="45"/>
    </row>
    <row r="15" ht="17.45" hidden="1" customHeight="1" spans="1:8">
      <c r="A15" s="34"/>
      <c r="B15" s="44"/>
      <c r="C15" s="25"/>
      <c r="D15" s="25"/>
      <c r="E15" s="25"/>
      <c r="F15" s="25"/>
      <c r="G15" s="25"/>
      <c r="H15" s="45"/>
    </row>
    <row r="16" ht="17.45" hidden="1" customHeight="1" spans="1:8">
      <c r="A16" s="34"/>
      <c r="B16" s="44"/>
      <c r="C16" s="25"/>
      <c r="D16" s="25"/>
      <c r="E16" s="25"/>
      <c r="F16" s="25"/>
      <c r="G16" s="25"/>
      <c r="H16" s="45"/>
    </row>
    <row r="17" ht="17.4" hidden="1" spans="1:8">
      <c r="A17" s="34"/>
      <c r="B17" s="44"/>
      <c r="C17" s="25"/>
      <c r="D17" s="25"/>
      <c r="E17" s="25"/>
      <c r="F17" s="25"/>
      <c r="G17" s="25"/>
      <c r="H17" s="45"/>
    </row>
    <row r="18" ht="17.4" hidden="1" spans="1:8">
      <c r="A18" s="34"/>
      <c r="B18" s="44"/>
      <c r="C18" s="25"/>
      <c r="D18" s="25"/>
      <c r="E18" s="25"/>
      <c r="F18" s="25"/>
      <c r="G18" s="25"/>
      <c r="H18" s="45"/>
    </row>
    <row r="19" ht="17.4" spans="1:8">
      <c r="A19" s="18" t="s">
        <v>5</v>
      </c>
      <c r="B19" s="44"/>
      <c r="C19" s="25"/>
      <c r="D19" s="25"/>
      <c r="E19" s="25"/>
      <c r="F19" s="25"/>
      <c r="G19" s="25"/>
      <c r="H19" s="45"/>
    </row>
    <row r="20" ht="17.4" spans="1:8">
      <c r="A20" s="353" t="s">
        <v>6</v>
      </c>
      <c r="B20" s="44"/>
      <c r="C20" s="25"/>
      <c r="D20" s="25"/>
      <c r="E20" s="25"/>
      <c r="F20" s="25"/>
      <c r="G20" s="25"/>
      <c r="H20" s="45"/>
    </row>
    <row r="21" ht="17.4" spans="1:8">
      <c r="A21" s="353" t="s">
        <v>7</v>
      </c>
      <c r="B21" s="44"/>
      <c r="C21" s="25"/>
      <c r="D21" s="25"/>
      <c r="E21" s="25"/>
      <c r="F21" s="25"/>
      <c r="G21" s="25"/>
      <c r="H21" s="45"/>
    </row>
    <row r="22" ht="17.4" spans="1:8">
      <c r="A22" s="353" t="s">
        <v>8</v>
      </c>
      <c r="B22" s="46"/>
      <c r="C22" s="28"/>
      <c r="D22" s="28"/>
      <c r="E22" s="28"/>
      <c r="F22" s="28"/>
      <c r="G22" s="28"/>
      <c r="H22" s="47"/>
    </row>
    <row r="26" spans="1:8">
      <c r="F26" s="354"/>
    </row>
  </sheetData>
  <mergeCells count="4">
    <mergeCell ref="A1:H1"/>
    <mergeCell ref="A3:A5"/>
    <mergeCell ref="B3:B5"/>
    <mergeCell ref="B7:H22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5"/>
  <sheetViews>
    <sheetView zoomScale="70" zoomScaleNormal="70" topLeftCell="A419" workbookViewId="0">
      <selection activeCell="K433" sqref="K433"/>
    </sheetView>
  </sheetViews>
  <sheetFormatPr defaultColWidth="8.25" defaultRowHeight="17.4" outlineLevelCol="6"/>
  <cols>
    <col min="1" max="2" width="23.25" style="25" customWidth="1"/>
    <col min="3" max="3" width="16.75" style="25" customWidth="1"/>
    <col min="4" max="4" width="24.25" style="25" customWidth="1"/>
    <col min="5" max="5" width="65.1296296296296" style="25" customWidth="1"/>
    <col min="6" max="6" width="33.6296296296296" style="25" customWidth="1"/>
    <col min="7" max="7" width="17.3796296296296" style="25" customWidth="1"/>
    <col min="8" max="16384" width="8.25" style="25"/>
  </cols>
  <sheetData>
    <row r="1" ht="23.1" customHeight="1" spans="1:7">
      <c r="A1" s="227" t="s">
        <v>41</v>
      </c>
      <c r="B1" s="227"/>
      <c r="C1" s="227"/>
      <c r="D1" s="227"/>
      <c r="E1" s="227"/>
      <c r="F1" s="227"/>
      <c r="G1" s="227"/>
    </row>
    <row r="2" s="226" customFormat="1" ht="20.4" spans="1:7">
      <c r="A2" s="265" t="s">
        <v>22</v>
      </c>
      <c r="B2" s="265" t="s">
        <v>42</v>
      </c>
      <c r="C2" s="266" t="s">
        <v>24</v>
      </c>
      <c r="D2" s="265" t="s">
        <v>25</v>
      </c>
      <c r="E2" s="267" t="s">
        <v>26</v>
      </c>
      <c r="F2" s="268" t="s">
        <v>43</v>
      </c>
      <c r="G2" s="265" t="s">
        <v>44</v>
      </c>
    </row>
    <row r="3" ht="17.45" customHeight="1" spans="1:7">
      <c r="A3" s="44" t="s">
        <v>2</v>
      </c>
      <c r="B3" s="70" t="s">
        <v>45</v>
      </c>
      <c r="C3" s="74">
        <v>2023363206</v>
      </c>
      <c r="D3" s="70" t="s">
        <v>46</v>
      </c>
      <c r="E3" s="70" t="s">
        <v>47</v>
      </c>
      <c r="F3" s="269" t="s">
        <v>48</v>
      </c>
      <c r="G3" s="74">
        <v>28</v>
      </c>
    </row>
    <row r="4" ht="17.45" customHeight="1" spans="1:7">
      <c r="A4" s="44"/>
      <c r="B4" s="70"/>
      <c r="C4" s="74"/>
      <c r="D4" s="70"/>
      <c r="E4" s="70" t="s">
        <v>49</v>
      </c>
      <c r="F4" s="269"/>
      <c r="G4" s="74"/>
    </row>
    <row r="5" ht="17.45" customHeight="1" spans="1:7">
      <c r="A5" s="44"/>
      <c r="B5" s="70"/>
      <c r="C5" s="74">
        <v>2023363230</v>
      </c>
      <c r="D5" s="70" t="s">
        <v>50</v>
      </c>
      <c r="E5" s="70" t="s">
        <v>47</v>
      </c>
      <c r="F5" s="70" t="s">
        <v>48</v>
      </c>
      <c r="G5" s="74"/>
    </row>
    <row r="6" ht="17.45" customHeight="1" spans="1:7">
      <c r="A6" s="44"/>
      <c r="B6" s="70"/>
      <c r="C6" s="74"/>
      <c r="D6" s="70"/>
      <c r="E6" s="70" t="s">
        <v>49</v>
      </c>
      <c r="F6" s="70"/>
      <c r="G6" s="74"/>
    </row>
    <row r="7" ht="17.45" customHeight="1" spans="1:7">
      <c r="A7" s="44"/>
      <c r="B7" s="70"/>
      <c r="C7" s="74">
        <v>2023363206</v>
      </c>
      <c r="D7" s="70" t="s">
        <v>46</v>
      </c>
      <c r="E7" s="70" t="s">
        <v>47</v>
      </c>
      <c r="F7" s="70" t="s">
        <v>51</v>
      </c>
      <c r="G7" s="74"/>
    </row>
    <row r="8" ht="17.45" customHeight="1" spans="1:7">
      <c r="A8" s="44"/>
      <c r="B8" s="70"/>
      <c r="C8" s="74"/>
      <c r="D8" s="70"/>
      <c r="E8" s="74" t="s">
        <v>49</v>
      </c>
      <c r="F8" s="70"/>
      <c r="G8" s="74"/>
    </row>
    <row r="9" ht="17.45" customHeight="1" spans="1:7">
      <c r="A9" s="44"/>
      <c r="B9" s="70"/>
      <c r="C9" s="74">
        <v>2023363230</v>
      </c>
      <c r="D9" s="70" t="s">
        <v>50</v>
      </c>
      <c r="E9" s="70" t="s">
        <v>47</v>
      </c>
      <c r="F9" s="70" t="s">
        <v>51</v>
      </c>
      <c r="G9" s="74"/>
    </row>
    <row r="10" ht="17.45" customHeight="1" spans="1:7">
      <c r="A10" s="44"/>
      <c r="B10" s="70"/>
      <c r="C10" s="74"/>
      <c r="D10" s="70"/>
      <c r="E10" s="74" t="s">
        <v>49</v>
      </c>
      <c r="F10" s="70"/>
      <c r="G10" s="74"/>
    </row>
    <row r="11" ht="17.45" customHeight="1" spans="1:7">
      <c r="A11" s="44"/>
      <c r="B11" s="70"/>
      <c r="C11" s="74">
        <v>2023363225</v>
      </c>
      <c r="D11" s="70" t="s">
        <v>52</v>
      </c>
      <c r="E11" s="70" t="s">
        <v>47</v>
      </c>
      <c r="F11" s="70" t="s">
        <v>51</v>
      </c>
      <c r="G11" s="74"/>
    </row>
    <row r="12" ht="17.45" customHeight="1" spans="1:7">
      <c r="A12" s="44"/>
      <c r="B12" s="70"/>
      <c r="C12" s="74"/>
      <c r="D12" s="70"/>
      <c r="E12" s="74" t="s">
        <v>49</v>
      </c>
      <c r="F12" s="70"/>
      <c r="G12" s="74"/>
    </row>
    <row r="13" ht="17.45" customHeight="1" spans="1:7">
      <c r="A13" s="44"/>
      <c r="B13" s="70"/>
      <c r="C13" s="74">
        <v>2023363233</v>
      </c>
      <c r="D13" s="70" t="s">
        <v>53</v>
      </c>
      <c r="E13" s="70" t="s">
        <v>47</v>
      </c>
      <c r="F13" s="70" t="s">
        <v>51</v>
      </c>
      <c r="G13" s="74"/>
    </row>
    <row r="14" ht="17.45" customHeight="1" spans="1:7">
      <c r="A14" s="44"/>
      <c r="B14" s="70"/>
      <c r="C14" s="74"/>
      <c r="D14" s="70"/>
      <c r="E14" s="74" t="s">
        <v>49</v>
      </c>
      <c r="F14" s="70"/>
      <c r="G14" s="74"/>
    </row>
    <row r="15" ht="17.45" customHeight="1" spans="1:7">
      <c r="A15" s="44"/>
      <c r="B15" s="70"/>
      <c r="C15" s="74">
        <v>2023363218</v>
      </c>
      <c r="D15" s="70" t="s">
        <v>54</v>
      </c>
      <c r="E15" s="70" t="s">
        <v>47</v>
      </c>
      <c r="F15" s="70" t="s">
        <v>51</v>
      </c>
      <c r="G15" s="74"/>
    </row>
    <row r="16" ht="17.45" customHeight="1" spans="1:7">
      <c r="A16" s="44"/>
      <c r="B16" s="70"/>
      <c r="C16" s="74"/>
      <c r="D16" s="70"/>
      <c r="E16" s="74" t="s">
        <v>49</v>
      </c>
      <c r="F16" s="70"/>
      <c r="G16" s="74"/>
    </row>
    <row r="17" ht="17.45" customHeight="1" spans="1:7">
      <c r="A17" s="44"/>
      <c r="B17" s="70" t="s">
        <v>55</v>
      </c>
      <c r="C17" s="74">
        <v>2025364241</v>
      </c>
      <c r="D17" s="70" t="s">
        <v>56</v>
      </c>
      <c r="E17" s="74" t="s">
        <v>49</v>
      </c>
      <c r="F17" s="70" t="s">
        <v>57</v>
      </c>
      <c r="G17" s="74">
        <v>15</v>
      </c>
    </row>
    <row r="18" ht="17.45" customHeight="1" spans="1:7">
      <c r="A18" s="44"/>
      <c r="B18" s="74"/>
      <c r="C18" s="74"/>
      <c r="D18" s="70"/>
      <c r="E18" s="70" t="s">
        <v>58</v>
      </c>
      <c r="F18" s="70"/>
      <c r="G18" s="74"/>
    </row>
    <row r="19" ht="17.45" customHeight="1" spans="1:7">
      <c r="A19" s="44"/>
      <c r="B19" s="74"/>
      <c r="C19" s="74"/>
      <c r="D19" s="70"/>
      <c r="E19" s="70" t="s">
        <v>59</v>
      </c>
      <c r="F19" s="70" t="s">
        <v>60</v>
      </c>
      <c r="G19" s="74"/>
    </row>
    <row r="20" ht="17.45" customHeight="1" spans="1:7">
      <c r="A20" s="44"/>
      <c r="B20" s="74"/>
      <c r="C20" s="74"/>
      <c r="D20" s="70"/>
      <c r="E20" s="70" t="s">
        <v>61</v>
      </c>
      <c r="F20" s="70"/>
      <c r="G20" s="74"/>
    </row>
    <row r="21" ht="17.45" customHeight="1" spans="1:7">
      <c r="A21" s="44"/>
      <c r="B21" s="74"/>
      <c r="C21" s="74"/>
      <c r="D21" s="70"/>
      <c r="E21" s="74" t="s">
        <v>49</v>
      </c>
      <c r="F21" s="70" t="s">
        <v>62</v>
      </c>
      <c r="G21" s="74"/>
    </row>
    <row r="22" ht="17.45" customHeight="1" spans="1:7">
      <c r="A22" s="44"/>
      <c r="B22" s="74"/>
      <c r="C22" s="74"/>
      <c r="D22" s="70"/>
      <c r="E22" s="70" t="s">
        <v>58</v>
      </c>
      <c r="F22" s="70"/>
      <c r="G22" s="74"/>
    </row>
    <row r="23" ht="17.45" customHeight="1" spans="1:7">
      <c r="A23" s="44"/>
      <c r="B23" s="70" t="s">
        <v>63</v>
      </c>
      <c r="C23" s="74">
        <v>2025363035</v>
      </c>
      <c r="D23" s="70" t="s">
        <v>64</v>
      </c>
      <c r="E23" s="70" t="s">
        <v>65</v>
      </c>
      <c r="F23" s="70" t="s">
        <v>66</v>
      </c>
      <c r="G23" s="74">
        <v>52</v>
      </c>
    </row>
    <row r="24" ht="17.45" customHeight="1" spans="1:7">
      <c r="A24" s="44"/>
      <c r="B24" s="70"/>
      <c r="C24" s="74"/>
      <c r="D24" s="70"/>
      <c r="E24" s="70" t="s">
        <v>67</v>
      </c>
      <c r="F24" s="70"/>
      <c r="G24" s="74"/>
    </row>
    <row r="25" ht="17.45" customHeight="1" spans="1:7">
      <c r="A25" s="44"/>
      <c r="B25" s="70"/>
      <c r="C25" s="74"/>
      <c r="D25" s="70"/>
      <c r="E25" s="70" t="s">
        <v>68</v>
      </c>
      <c r="F25" s="70"/>
      <c r="G25" s="74"/>
    </row>
    <row r="26" ht="17.45" customHeight="1" spans="1:7">
      <c r="A26" s="44"/>
      <c r="B26" s="70"/>
      <c r="C26" s="74">
        <v>2025363038</v>
      </c>
      <c r="D26" s="70" t="s">
        <v>69</v>
      </c>
      <c r="E26" s="70" t="s">
        <v>65</v>
      </c>
      <c r="F26" s="70" t="s">
        <v>66</v>
      </c>
      <c r="G26" s="74"/>
    </row>
    <row r="27" ht="17.45" customHeight="1" spans="1:7">
      <c r="A27" s="44"/>
      <c r="B27" s="70"/>
      <c r="C27" s="74"/>
      <c r="D27" s="70"/>
      <c r="E27" s="70" t="s">
        <v>67</v>
      </c>
      <c r="F27" s="70"/>
      <c r="G27" s="74"/>
    </row>
    <row r="28" ht="17.45" customHeight="1" spans="1:7">
      <c r="A28" s="44"/>
      <c r="B28" s="70"/>
      <c r="C28" s="74"/>
      <c r="D28" s="70"/>
      <c r="E28" s="70" t="s">
        <v>68</v>
      </c>
      <c r="F28" s="70"/>
      <c r="G28" s="74"/>
    </row>
    <row r="29" ht="17.45" customHeight="1" spans="1:7">
      <c r="A29" s="44"/>
      <c r="B29" s="70"/>
      <c r="C29" s="74">
        <v>2025363035</v>
      </c>
      <c r="D29" s="70" t="s">
        <v>64</v>
      </c>
      <c r="E29" s="70" t="s">
        <v>65</v>
      </c>
      <c r="F29" s="70" t="s">
        <v>70</v>
      </c>
      <c r="G29" s="74"/>
    </row>
    <row r="30" ht="17.45" customHeight="1" spans="1:7">
      <c r="A30" s="44"/>
      <c r="B30" s="70"/>
      <c r="C30" s="74"/>
      <c r="D30" s="70"/>
      <c r="E30" s="70" t="s">
        <v>71</v>
      </c>
      <c r="F30" s="70"/>
      <c r="G30" s="74"/>
    </row>
    <row r="31" ht="17.45" customHeight="1" spans="1:7">
      <c r="A31" s="44"/>
      <c r="B31" s="70"/>
      <c r="C31" s="74"/>
      <c r="D31" s="70"/>
      <c r="E31" s="70" t="s">
        <v>72</v>
      </c>
      <c r="F31" s="70"/>
      <c r="G31" s="74"/>
    </row>
    <row r="32" ht="17.45" customHeight="1" spans="1:7">
      <c r="A32" s="44"/>
      <c r="B32" s="70"/>
      <c r="C32" s="74">
        <v>2025363038</v>
      </c>
      <c r="D32" s="70" t="s">
        <v>69</v>
      </c>
      <c r="E32" s="70" t="s">
        <v>65</v>
      </c>
      <c r="F32" s="70" t="s">
        <v>70</v>
      </c>
      <c r="G32" s="74"/>
    </row>
    <row r="33" ht="17.45" customHeight="1" spans="1:7">
      <c r="A33" s="44"/>
      <c r="B33" s="70"/>
      <c r="C33" s="74"/>
      <c r="D33" s="70"/>
      <c r="E33" s="70" t="s">
        <v>71</v>
      </c>
      <c r="F33" s="70"/>
      <c r="G33" s="74"/>
    </row>
    <row r="34" ht="17.45" customHeight="1" spans="1:7">
      <c r="A34" s="44"/>
      <c r="B34" s="70"/>
      <c r="C34" s="74"/>
      <c r="D34" s="70"/>
      <c r="E34" s="70" t="s">
        <v>72</v>
      </c>
      <c r="F34" s="70"/>
      <c r="G34" s="74"/>
    </row>
    <row r="35" ht="17.45" customHeight="1" spans="1:7">
      <c r="A35" s="44"/>
      <c r="B35" s="70"/>
      <c r="C35" s="74">
        <v>2025363035</v>
      </c>
      <c r="D35" s="70" t="s">
        <v>64</v>
      </c>
      <c r="E35" s="70" t="s">
        <v>65</v>
      </c>
      <c r="F35" s="70" t="s">
        <v>73</v>
      </c>
      <c r="G35" s="74"/>
    </row>
    <row r="36" ht="17.45" customHeight="1" spans="1:7">
      <c r="A36" s="44"/>
      <c r="B36" s="70"/>
      <c r="C36" s="74"/>
      <c r="D36" s="70"/>
      <c r="E36" s="70" t="s">
        <v>67</v>
      </c>
      <c r="F36" s="70"/>
      <c r="G36" s="74"/>
    </row>
    <row r="37" ht="17.45" customHeight="1" spans="1:7">
      <c r="A37" s="44"/>
      <c r="B37" s="70"/>
      <c r="C37" s="74"/>
      <c r="D37" s="70"/>
      <c r="E37" s="70" t="s">
        <v>68</v>
      </c>
      <c r="F37" s="70"/>
      <c r="G37" s="74"/>
    </row>
    <row r="38" ht="17.45" customHeight="1" spans="1:7">
      <c r="A38" s="44"/>
      <c r="B38" s="70"/>
      <c r="C38" s="74">
        <v>2025363038</v>
      </c>
      <c r="D38" s="70" t="s">
        <v>69</v>
      </c>
      <c r="E38" s="70" t="s">
        <v>65</v>
      </c>
      <c r="F38" s="70" t="s">
        <v>73</v>
      </c>
      <c r="G38" s="74"/>
    </row>
    <row r="39" ht="17.45" customHeight="1" spans="1:7">
      <c r="A39" s="44"/>
      <c r="B39" s="70"/>
      <c r="C39" s="74"/>
      <c r="D39" s="70"/>
      <c r="E39" s="70" t="s">
        <v>67</v>
      </c>
      <c r="F39" s="70"/>
      <c r="G39" s="74"/>
    </row>
    <row r="40" ht="17.45" customHeight="1" spans="1:7">
      <c r="A40" s="44"/>
      <c r="B40" s="70"/>
      <c r="C40" s="74"/>
      <c r="D40" s="70"/>
      <c r="E40" s="70" t="s">
        <v>68</v>
      </c>
      <c r="F40" s="70"/>
      <c r="G40" s="74"/>
    </row>
    <row r="41" ht="17.45" customHeight="1" spans="1:7">
      <c r="A41" s="44"/>
      <c r="B41" s="70"/>
      <c r="C41" s="74">
        <v>2025363003</v>
      </c>
      <c r="D41" s="70" t="s">
        <v>74</v>
      </c>
      <c r="E41" s="70" t="s">
        <v>65</v>
      </c>
      <c r="F41" s="70" t="s">
        <v>73</v>
      </c>
      <c r="G41" s="74"/>
    </row>
    <row r="42" ht="17.45" customHeight="1" spans="1:7">
      <c r="A42" s="44"/>
      <c r="B42" s="70"/>
      <c r="C42" s="74"/>
      <c r="D42" s="70"/>
      <c r="E42" s="70" t="s">
        <v>67</v>
      </c>
      <c r="F42" s="70"/>
      <c r="G42" s="74"/>
    </row>
    <row r="43" ht="17.45" customHeight="1" spans="1:7">
      <c r="A43" s="44"/>
      <c r="B43" s="70"/>
      <c r="C43" s="74"/>
      <c r="D43" s="70"/>
      <c r="E43" s="70" t="s">
        <v>68</v>
      </c>
      <c r="F43" s="70"/>
      <c r="G43" s="74"/>
    </row>
    <row r="44" ht="17.45" customHeight="1" spans="1:7">
      <c r="A44" s="44"/>
      <c r="B44" s="70"/>
      <c r="C44" s="74">
        <v>2025363022</v>
      </c>
      <c r="D44" s="70" t="s">
        <v>75</v>
      </c>
      <c r="E44" s="70" t="s">
        <v>67</v>
      </c>
      <c r="F44" s="70" t="s">
        <v>62</v>
      </c>
      <c r="G44" s="74"/>
    </row>
    <row r="45" ht="17.45" customHeight="1" spans="1:7">
      <c r="A45" s="44"/>
      <c r="B45" s="70"/>
      <c r="C45" s="74"/>
      <c r="D45" s="70"/>
      <c r="E45" s="70" t="s">
        <v>68</v>
      </c>
      <c r="F45" s="70"/>
      <c r="G45" s="74"/>
    </row>
    <row r="46" ht="17.45" customHeight="1" spans="1:7">
      <c r="A46" s="44"/>
      <c r="B46" s="70" t="s">
        <v>76</v>
      </c>
      <c r="C46" s="74">
        <v>2022363702</v>
      </c>
      <c r="D46" s="70" t="s">
        <v>77</v>
      </c>
      <c r="E46" s="70" t="s">
        <v>78</v>
      </c>
      <c r="F46" s="70" t="s">
        <v>79</v>
      </c>
      <c r="G46" s="74">
        <v>2</v>
      </c>
    </row>
    <row r="47" ht="17.45" customHeight="1" spans="1:7">
      <c r="A47" s="44"/>
      <c r="B47" s="70"/>
      <c r="C47" s="74">
        <v>2022363713</v>
      </c>
      <c r="D47" s="70" t="s">
        <v>80</v>
      </c>
      <c r="E47" s="70" t="s">
        <v>78</v>
      </c>
      <c r="F47" s="70"/>
      <c r="G47" s="74"/>
    </row>
    <row r="48" ht="17.45" customHeight="1" spans="1:7">
      <c r="A48" s="44"/>
      <c r="B48" s="70"/>
      <c r="C48" s="74">
        <v>2022363717</v>
      </c>
      <c r="D48" s="70" t="s">
        <v>81</v>
      </c>
      <c r="E48" s="70" t="s">
        <v>78</v>
      </c>
      <c r="F48" s="70"/>
      <c r="G48" s="74"/>
    </row>
    <row r="49" ht="17.45" customHeight="1" spans="1:7">
      <c r="A49" s="44"/>
      <c r="B49" s="70"/>
      <c r="C49" s="74">
        <v>2022363722</v>
      </c>
      <c r="D49" s="70" t="s">
        <v>82</v>
      </c>
      <c r="E49" s="70" t="s">
        <v>78</v>
      </c>
      <c r="F49" s="70"/>
      <c r="G49" s="74"/>
    </row>
    <row r="50" ht="17.45" customHeight="1" spans="1:7">
      <c r="A50" s="44"/>
      <c r="B50" s="70"/>
      <c r="C50" s="74">
        <v>2022363742</v>
      </c>
      <c r="D50" s="70" t="s">
        <v>83</v>
      </c>
      <c r="E50" s="70" t="s">
        <v>78</v>
      </c>
      <c r="F50" s="70"/>
      <c r="G50" s="74"/>
    </row>
    <row r="51" ht="17.45" customHeight="1" spans="1:7">
      <c r="A51" s="44"/>
      <c r="B51" s="70" t="s">
        <v>84</v>
      </c>
      <c r="C51" s="74">
        <v>2025363422</v>
      </c>
      <c r="D51" s="70" t="s">
        <v>85</v>
      </c>
      <c r="E51" s="70" t="s">
        <v>86</v>
      </c>
      <c r="F51" s="70" t="s">
        <v>87</v>
      </c>
      <c r="G51" s="74">
        <v>12</v>
      </c>
    </row>
    <row r="52" ht="17.45" customHeight="1" spans="1:7">
      <c r="A52" s="44"/>
      <c r="B52" s="70"/>
      <c r="C52" s="74"/>
      <c r="D52" s="70"/>
      <c r="E52" s="70" t="s">
        <v>71</v>
      </c>
      <c r="F52" s="70" t="s">
        <v>70</v>
      </c>
      <c r="G52" s="74"/>
    </row>
    <row r="53" ht="17.45" customHeight="1" spans="1:7">
      <c r="A53" s="44"/>
      <c r="B53" s="70"/>
      <c r="C53" s="74"/>
      <c r="D53" s="70"/>
      <c r="E53" s="70" t="s">
        <v>65</v>
      </c>
      <c r="F53" s="70"/>
      <c r="G53" s="74"/>
    </row>
    <row r="54" ht="17.45" customHeight="1" spans="1:7">
      <c r="A54" s="44"/>
      <c r="B54" s="70"/>
      <c r="C54" s="74"/>
      <c r="D54" s="70"/>
      <c r="E54" s="70" t="s">
        <v>38</v>
      </c>
      <c r="F54" s="70"/>
      <c r="G54" s="74"/>
    </row>
    <row r="55" ht="17.45" customHeight="1" spans="1:7">
      <c r="A55" s="44"/>
      <c r="B55" s="70"/>
      <c r="C55" s="74"/>
      <c r="D55" s="70"/>
      <c r="E55" s="70" t="s">
        <v>86</v>
      </c>
      <c r="F55" s="70" t="s">
        <v>88</v>
      </c>
      <c r="G55" s="74"/>
    </row>
    <row r="56" ht="17.45" customHeight="1" spans="1:7">
      <c r="A56" s="44"/>
      <c r="B56" s="70"/>
      <c r="C56" s="74">
        <v>2025363426</v>
      </c>
      <c r="D56" s="70" t="s">
        <v>89</v>
      </c>
      <c r="E56" s="70" t="s">
        <v>86</v>
      </c>
      <c r="F56" s="70" t="s">
        <v>90</v>
      </c>
      <c r="G56" s="74"/>
    </row>
    <row r="57" ht="17.45" customHeight="1" spans="1:7">
      <c r="A57" s="44"/>
      <c r="B57" s="70" t="s">
        <v>91</v>
      </c>
      <c r="C57" s="74">
        <v>2024364327</v>
      </c>
      <c r="D57" s="70" t="s">
        <v>92</v>
      </c>
      <c r="E57" s="70" t="s">
        <v>93</v>
      </c>
      <c r="F57" s="70" t="s">
        <v>79</v>
      </c>
      <c r="G57" s="74">
        <v>4</v>
      </c>
    </row>
    <row r="58" ht="17.45" customHeight="1" spans="1:7">
      <c r="A58" s="44"/>
      <c r="B58" s="74"/>
      <c r="C58" s="74">
        <v>2024364338</v>
      </c>
      <c r="D58" s="70" t="s">
        <v>94</v>
      </c>
      <c r="E58" s="70" t="s">
        <v>93</v>
      </c>
      <c r="F58" s="70" t="s">
        <v>79</v>
      </c>
      <c r="G58" s="74"/>
    </row>
    <row r="59" ht="17.45" customHeight="1" spans="1:7">
      <c r="A59" s="44"/>
      <c r="B59" s="70" t="s">
        <v>95</v>
      </c>
      <c r="C59" s="74">
        <v>2025364342</v>
      </c>
      <c r="D59" s="70" t="s">
        <v>96</v>
      </c>
      <c r="E59" s="70" t="s">
        <v>97</v>
      </c>
      <c r="F59" s="70" t="s">
        <v>79</v>
      </c>
      <c r="G59" s="74">
        <v>10</v>
      </c>
    </row>
    <row r="60" ht="17.45" customHeight="1" spans="1:7">
      <c r="A60" s="44"/>
      <c r="B60" s="70"/>
      <c r="C60" s="74"/>
      <c r="D60" s="70"/>
      <c r="E60" s="70" t="s">
        <v>98</v>
      </c>
      <c r="F60" s="70" t="s">
        <v>88</v>
      </c>
      <c r="G60" s="74"/>
    </row>
    <row r="61" ht="17.45" customHeight="1" spans="1:7">
      <c r="A61" s="44"/>
      <c r="B61" s="70"/>
      <c r="C61" s="74"/>
      <c r="D61" s="70"/>
      <c r="E61" s="70" t="s">
        <v>99</v>
      </c>
      <c r="F61" s="70" t="s">
        <v>88</v>
      </c>
      <c r="G61" s="74"/>
    </row>
    <row r="62" ht="17.45" customHeight="1" spans="1:7">
      <c r="A62" s="44"/>
      <c r="B62" s="70"/>
      <c r="C62" s="74">
        <v>2025364325</v>
      </c>
      <c r="D62" s="70" t="s">
        <v>100</v>
      </c>
      <c r="E62" s="70" t="s">
        <v>98</v>
      </c>
      <c r="F62" s="70" t="s">
        <v>88</v>
      </c>
      <c r="G62" s="74"/>
    </row>
    <row r="63" ht="17.45" customHeight="1" spans="1:7">
      <c r="A63" s="44"/>
      <c r="B63" s="70"/>
      <c r="C63" s="74"/>
      <c r="D63" s="70"/>
      <c r="E63" s="70" t="s">
        <v>99</v>
      </c>
      <c r="F63" s="70" t="s">
        <v>88</v>
      </c>
      <c r="G63" s="74"/>
    </row>
    <row r="64" ht="17.45" customHeight="1" spans="1:7">
      <c r="A64" s="44"/>
      <c r="B64" s="70" t="s">
        <v>101</v>
      </c>
      <c r="C64" s="74">
        <v>2023363736</v>
      </c>
      <c r="D64" s="70" t="s">
        <v>102</v>
      </c>
      <c r="E64" s="70" t="s">
        <v>103</v>
      </c>
      <c r="F64" s="70" t="s">
        <v>87</v>
      </c>
      <c r="G64" s="74">
        <v>7</v>
      </c>
    </row>
    <row r="65" ht="17.45" customHeight="1" spans="1:7">
      <c r="A65" s="44"/>
      <c r="B65" s="70"/>
      <c r="C65" s="74"/>
      <c r="D65" s="70"/>
      <c r="E65" s="70" t="s">
        <v>104</v>
      </c>
      <c r="F65" s="70" t="s">
        <v>79</v>
      </c>
      <c r="G65" s="74"/>
    </row>
    <row r="66" ht="17.45" customHeight="1" spans="1:7">
      <c r="A66" s="44"/>
      <c r="B66" s="70"/>
      <c r="C66" s="74"/>
      <c r="D66" s="70"/>
      <c r="E66" s="70" t="s">
        <v>103</v>
      </c>
      <c r="F66" s="70" t="s">
        <v>105</v>
      </c>
      <c r="G66" s="74"/>
    </row>
    <row r="67" ht="17.45" customHeight="1" spans="1:7">
      <c r="A67" s="44"/>
      <c r="B67" s="70"/>
      <c r="C67" s="74">
        <v>2023363731</v>
      </c>
      <c r="D67" s="70" t="s">
        <v>106</v>
      </c>
      <c r="E67" s="70" t="s">
        <v>103</v>
      </c>
      <c r="F67" s="70" t="s">
        <v>105</v>
      </c>
      <c r="G67" s="74">
        <v>37</v>
      </c>
    </row>
    <row r="68" ht="17.45" customHeight="1" spans="1:7">
      <c r="A68" s="44"/>
      <c r="B68" s="70" t="s">
        <v>107</v>
      </c>
      <c r="C68" s="74">
        <v>2024363208</v>
      </c>
      <c r="D68" s="70" t="s">
        <v>108</v>
      </c>
      <c r="E68" s="70" t="s">
        <v>67</v>
      </c>
      <c r="F68" s="70" t="s">
        <v>109</v>
      </c>
      <c r="G68" s="74"/>
    </row>
    <row r="69" ht="17.45" customHeight="1" spans="1:7">
      <c r="A69" s="44"/>
      <c r="B69" s="70"/>
      <c r="C69" s="74"/>
      <c r="D69" s="70"/>
      <c r="E69" s="70" t="s">
        <v>110</v>
      </c>
      <c r="F69" s="70" t="s">
        <v>87</v>
      </c>
      <c r="G69" s="74"/>
    </row>
    <row r="70" ht="17.45" customHeight="1" spans="1:7">
      <c r="A70" s="44"/>
      <c r="B70" s="70"/>
      <c r="C70" s="74"/>
      <c r="D70" s="70"/>
      <c r="E70" s="70" t="s">
        <v>111</v>
      </c>
      <c r="F70" s="70" t="s">
        <v>112</v>
      </c>
      <c r="G70" s="74"/>
    </row>
    <row r="71" ht="17.45" customHeight="1" spans="1:7">
      <c r="A71" s="44"/>
      <c r="B71" s="70"/>
      <c r="C71" s="74"/>
      <c r="D71" s="70"/>
      <c r="E71" s="70" t="s">
        <v>113</v>
      </c>
      <c r="F71" s="70" t="s">
        <v>79</v>
      </c>
      <c r="G71" s="74"/>
    </row>
    <row r="72" ht="17.45" customHeight="1" spans="1:7">
      <c r="A72" s="44"/>
      <c r="B72" s="70"/>
      <c r="C72" s="74"/>
      <c r="D72" s="70"/>
      <c r="E72" s="70" t="s">
        <v>67</v>
      </c>
      <c r="F72" s="70" t="s">
        <v>105</v>
      </c>
      <c r="G72" s="74"/>
    </row>
    <row r="73" ht="17.45" customHeight="1" spans="1:7">
      <c r="A73" s="44"/>
      <c r="B73" s="70"/>
      <c r="C73" s="74"/>
      <c r="D73" s="70"/>
      <c r="E73" s="70" t="s">
        <v>110</v>
      </c>
      <c r="F73" s="70" t="s">
        <v>88</v>
      </c>
      <c r="G73" s="74"/>
    </row>
    <row r="74" ht="17.45" customHeight="1" spans="1:7">
      <c r="A74" s="44"/>
      <c r="B74" s="70"/>
      <c r="C74" s="74">
        <v>2024363242</v>
      </c>
      <c r="D74" s="70" t="s">
        <v>114</v>
      </c>
      <c r="E74" s="70" t="s">
        <v>67</v>
      </c>
      <c r="F74" s="70" t="s">
        <v>109</v>
      </c>
      <c r="G74" s="74"/>
    </row>
    <row r="75" ht="17.45" customHeight="1" spans="1:7">
      <c r="A75" s="44"/>
      <c r="B75" s="70"/>
      <c r="C75" s="74"/>
      <c r="D75" s="70"/>
      <c r="E75" s="70" t="s">
        <v>110</v>
      </c>
      <c r="F75" s="70" t="s">
        <v>87</v>
      </c>
      <c r="G75" s="74"/>
    </row>
    <row r="76" ht="17.45" customHeight="1" spans="1:7">
      <c r="A76" s="44"/>
      <c r="B76" s="70"/>
      <c r="C76" s="74"/>
      <c r="D76" s="70"/>
      <c r="E76" s="70" t="s">
        <v>111</v>
      </c>
      <c r="F76" s="70" t="s">
        <v>112</v>
      </c>
      <c r="G76" s="74"/>
    </row>
    <row r="77" ht="17.45" customHeight="1" spans="1:7">
      <c r="A77" s="44"/>
      <c r="B77" s="70"/>
      <c r="C77" s="74"/>
      <c r="D77" s="70"/>
      <c r="E77" s="70" t="s">
        <v>113</v>
      </c>
      <c r="F77" s="70" t="s">
        <v>79</v>
      </c>
      <c r="G77" s="74"/>
    </row>
    <row r="78" ht="17.45" customHeight="1" spans="1:7">
      <c r="A78" s="44"/>
      <c r="B78" s="70"/>
      <c r="C78" s="74"/>
      <c r="D78" s="70"/>
      <c r="E78" s="70" t="s">
        <v>67</v>
      </c>
      <c r="F78" s="70" t="s">
        <v>105</v>
      </c>
      <c r="G78" s="74"/>
    </row>
    <row r="79" ht="17.45" customHeight="1" spans="1:7">
      <c r="A79" s="44"/>
      <c r="B79" s="70"/>
      <c r="C79" s="74"/>
      <c r="D79" s="70"/>
      <c r="E79" s="70" t="s">
        <v>110</v>
      </c>
      <c r="F79" s="70" t="s">
        <v>88</v>
      </c>
      <c r="G79" s="74"/>
    </row>
    <row r="80" ht="17.45" customHeight="1" spans="1:7">
      <c r="A80" s="44"/>
      <c r="B80" s="70"/>
      <c r="C80" s="74">
        <v>2024363211</v>
      </c>
      <c r="D80" s="70" t="s">
        <v>115</v>
      </c>
      <c r="E80" s="70" t="s">
        <v>113</v>
      </c>
      <c r="F80" s="70" t="s">
        <v>79</v>
      </c>
      <c r="G80" s="74"/>
    </row>
    <row r="81" ht="17.45" customHeight="1" spans="1:7">
      <c r="A81" s="44"/>
      <c r="B81" s="70"/>
      <c r="C81" s="74"/>
      <c r="D81" s="70"/>
      <c r="E81" s="70" t="s">
        <v>67</v>
      </c>
      <c r="F81" s="70" t="s">
        <v>105</v>
      </c>
      <c r="G81" s="74"/>
    </row>
    <row r="82" ht="17.45" customHeight="1" spans="1:7">
      <c r="A82" s="44"/>
      <c r="B82" s="70"/>
      <c r="C82" s="74"/>
      <c r="D82" s="70"/>
      <c r="E82" s="70" t="s">
        <v>110</v>
      </c>
      <c r="F82" s="70" t="s">
        <v>88</v>
      </c>
      <c r="G82" s="74">
        <v>2</v>
      </c>
    </row>
    <row r="83" ht="17.45" customHeight="1" spans="1:7">
      <c r="A83" s="44"/>
      <c r="B83" s="70" t="s">
        <v>116</v>
      </c>
      <c r="C83" s="74">
        <v>2022363209</v>
      </c>
      <c r="D83" s="70" t="s">
        <v>117</v>
      </c>
      <c r="E83" s="70" t="s">
        <v>118</v>
      </c>
      <c r="F83" s="70" t="s">
        <v>79</v>
      </c>
      <c r="G83" s="74">
        <v>2</v>
      </c>
    </row>
    <row r="84" ht="17.45" customHeight="1" spans="1:7">
      <c r="A84" s="44"/>
      <c r="B84" s="70" t="s">
        <v>30</v>
      </c>
      <c r="C84" s="74">
        <v>2025363906</v>
      </c>
      <c r="D84" s="70" t="s">
        <v>119</v>
      </c>
      <c r="E84" s="70" t="s">
        <v>120</v>
      </c>
      <c r="F84" s="70" t="s">
        <v>51</v>
      </c>
      <c r="G84" s="74">
        <v>4</v>
      </c>
    </row>
    <row r="85" ht="17.45" customHeight="1" spans="1:7">
      <c r="A85" s="44"/>
      <c r="B85" s="70"/>
      <c r="C85" s="74"/>
      <c r="D85" s="70"/>
      <c r="E85" s="70" t="s">
        <v>32</v>
      </c>
      <c r="F85" s="70"/>
      <c r="G85" s="74"/>
    </row>
    <row r="86" ht="17.45" customHeight="1" spans="1:7">
      <c r="A86" s="44"/>
      <c r="B86" s="70" t="s">
        <v>121</v>
      </c>
      <c r="C86" s="74">
        <v>2024363137</v>
      </c>
      <c r="D86" s="70" t="s">
        <v>122</v>
      </c>
      <c r="E86" s="70" t="s">
        <v>110</v>
      </c>
      <c r="F86" s="70" t="s">
        <v>90</v>
      </c>
      <c r="G86" s="74">
        <v>2</v>
      </c>
    </row>
    <row r="87" ht="17.45" customHeight="1" spans="1:7">
      <c r="A87" s="44"/>
      <c r="B87" s="70" t="s">
        <v>123</v>
      </c>
      <c r="C87" s="74">
        <v>2024363618</v>
      </c>
      <c r="D87" s="70" t="s">
        <v>124</v>
      </c>
      <c r="E87" s="70" t="s">
        <v>67</v>
      </c>
      <c r="F87" s="70" t="s">
        <v>62</v>
      </c>
      <c r="G87" s="74">
        <v>10</v>
      </c>
    </row>
    <row r="88" ht="17.45" customHeight="1" spans="1:7">
      <c r="A88" s="44"/>
      <c r="B88" s="70"/>
      <c r="C88" s="74"/>
      <c r="D88" s="70"/>
      <c r="E88" s="70" t="s">
        <v>125</v>
      </c>
      <c r="F88" s="70"/>
      <c r="G88" s="74"/>
    </row>
    <row r="89" ht="17.45" customHeight="1" spans="1:7">
      <c r="A89" s="44"/>
      <c r="B89" s="70"/>
      <c r="C89" s="74">
        <v>2024363627</v>
      </c>
      <c r="D89" s="70" t="s">
        <v>126</v>
      </c>
      <c r="E89" s="70" t="s">
        <v>67</v>
      </c>
      <c r="F89" s="70" t="s">
        <v>62</v>
      </c>
      <c r="G89" s="74"/>
    </row>
    <row r="90" ht="17.45" customHeight="1" spans="1:7">
      <c r="A90" s="44"/>
      <c r="B90" s="70"/>
      <c r="C90" s="74"/>
      <c r="D90" s="70"/>
      <c r="E90" s="70" t="s">
        <v>125</v>
      </c>
      <c r="F90" s="70"/>
      <c r="G90" s="74"/>
    </row>
    <row r="91" ht="17.45" customHeight="1" spans="1:7">
      <c r="A91" s="44"/>
      <c r="B91" s="70" t="s">
        <v>127</v>
      </c>
      <c r="C91" s="74">
        <v>2024363332</v>
      </c>
      <c r="D91" s="70" t="s">
        <v>128</v>
      </c>
      <c r="E91" s="70" t="s">
        <v>129</v>
      </c>
      <c r="F91" s="70" t="s">
        <v>87</v>
      </c>
      <c r="G91" s="74">
        <v>17</v>
      </c>
    </row>
    <row r="92" ht="17.45" customHeight="1" spans="1:7">
      <c r="A92" s="44"/>
      <c r="B92" s="70"/>
      <c r="C92" s="74"/>
      <c r="D92" s="70"/>
      <c r="E92" s="70" t="s">
        <v>130</v>
      </c>
      <c r="F92" s="70" t="s">
        <v>87</v>
      </c>
      <c r="G92" s="74"/>
    </row>
    <row r="93" ht="17.45" customHeight="1" spans="1:7">
      <c r="A93" s="44"/>
      <c r="B93" s="70"/>
      <c r="C93" s="74"/>
      <c r="D93" s="70"/>
      <c r="E93" s="70" t="s">
        <v>125</v>
      </c>
      <c r="F93" s="70" t="s">
        <v>87</v>
      </c>
      <c r="G93" s="74"/>
    </row>
    <row r="94" ht="17.45" customHeight="1" spans="1:7">
      <c r="A94" s="44"/>
      <c r="B94" s="70"/>
      <c r="C94" s="74"/>
      <c r="D94" s="70"/>
      <c r="E94" s="70" t="s">
        <v>131</v>
      </c>
      <c r="F94" s="70" t="s">
        <v>79</v>
      </c>
      <c r="G94" s="74"/>
    </row>
    <row r="95" ht="17.45" customHeight="1" spans="1:7">
      <c r="A95" s="44"/>
      <c r="B95" s="70"/>
      <c r="C95" s="74"/>
      <c r="D95" s="70"/>
      <c r="E95" s="70" t="s">
        <v>58</v>
      </c>
      <c r="F95" s="70" t="s">
        <v>112</v>
      </c>
      <c r="G95" s="74"/>
    </row>
    <row r="96" ht="17.45" customHeight="1" spans="1:7">
      <c r="A96" s="44"/>
      <c r="B96" s="70"/>
      <c r="C96" s="74"/>
      <c r="D96" s="70"/>
      <c r="E96" s="70" t="s">
        <v>129</v>
      </c>
      <c r="F96" s="70" t="s">
        <v>88</v>
      </c>
      <c r="G96" s="74"/>
    </row>
    <row r="97" ht="17.45" customHeight="1" spans="1:7">
      <c r="A97" s="44"/>
      <c r="B97" s="70"/>
      <c r="C97" s="74"/>
      <c r="D97" s="70"/>
      <c r="E97" s="70" t="s">
        <v>130</v>
      </c>
      <c r="F97" s="70" t="s">
        <v>88</v>
      </c>
      <c r="G97" s="74"/>
    </row>
    <row r="98" ht="17.45" customHeight="1" spans="1:7">
      <c r="A98" s="44"/>
      <c r="B98" s="70"/>
      <c r="C98" s="74"/>
      <c r="D98" s="70"/>
      <c r="E98" s="70" t="s">
        <v>125</v>
      </c>
      <c r="F98" s="70" t="s">
        <v>88</v>
      </c>
      <c r="G98" s="74"/>
    </row>
    <row r="99" ht="17.45" customHeight="1" spans="1:7">
      <c r="A99" s="44"/>
      <c r="B99" s="70" t="s">
        <v>132</v>
      </c>
      <c r="C99" s="74">
        <v>2024364119</v>
      </c>
      <c r="D99" s="70" t="s">
        <v>133</v>
      </c>
      <c r="E99" s="70" t="s">
        <v>47</v>
      </c>
      <c r="F99" s="70" t="s">
        <v>87</v>
      </c>
      <c r="G99" s="74">
        <v>12</v>
      </c>
    </row>
    <row r="100" ht="17.45" customHeight="1" spans="1:7">
      <c r="A100" s="44"/>
      <c r="B100" s="70"/>
      <c r="C100" s="74">
        <v>2024364119</v>
      </c>
      <c r="D100" s="70"/>
      <c r="E100" s="70" t="s">
        <v>134</v>
      </c>
      <c r="F100" s="70" t="s">
        <v>60</v>
      </c>
      <c r="G100" s="74"/>
    </row>
    <row r="101" ht="17.45" customHeight="1" spans="1:7">
      <c r="A101" s="44"/>
      <c r="B101" s="70"/>
      <c r="C101" s="74"/>
      <c r="D101" s="70"/>
      <c r="E101" s="70" t="s">
        <v>135</v>
      </c>
      <c r="F101" s="70"/>
      <c r="G101" s="74"/>
    </row>
    <row r="102" ht="17.45" customHeight="1" spans="1:7">
      <c r="A102" s="44"/>
      <c r="B102" s="70"/>
      <c r="C102" s="74">
        <v>2024364119</v>
      </c>
      <c r="D102" s="70"/>
      <c r="E102" s="70" t="s">
        <v>47</v>
      </c>
      <c r="F102" s="70" t="s">
        <v>62</v>
      </c>
      <c r="G102" s="74"/>
    </row>
    <row r="103" ht="17.45" customHeight="1" spans="1:7">
      <c r="A103" s="44"/>
      <c r="B103" s="70"/>
      <c r="C103" s="74"/>
      <c r="D103" s="70"/>
      <c r="E103" s="70" t="s">
        <v>136</v>
      </c>
      <c r="F103" s="70"/>
      <c r="G103" s="74"/>
    </row>
    <row r="104" ht="17.45" customHeight="1" spans="1:7">
      <c r="A104" s="44"/>
      <c r="B104" s="70"/>
      <c r="C104" s="74"/>
      <c r="D104" s="70"/>
      <c r="E104" s="74"/>
      <c r="F104" s="70"/>
      <c r="G104" s="74"/>
    </row>
    <row r="105" ht="17.45" customHeight="1" spans="1:7">
      <c r="A105" s="44"/>
      <c r="B105" s="70" t="s">
        <v>137</v>
      </c>
      <c r="C105" s="74">
        <v>2025363623</v>
      </c>
      <c r="D105" s="70" t="s">
        <v>138</v>
      </c>
      <c r="E105" s="70" t="s">
        <v>139</v>
      </c>
      <c r="F105" s="70" t="s">
        <v>60</v>
      </c>
      <c r="G105" s="74">
        <v>5</v>
      </c>
    </row>
    <row r="106" ht="17.45" customHeight="1" spans="1:7">
      <c r="A106" s="44"/>
      <c r="B106" s="70"/>
      <c r="C106" s="74"/>
      <c r="D106" s="70"/>
      <c r="E106" s="70" t="s">
        <v>140</v>
      </c>
      <c r="F106" s="70"/>
      <c r="G106" s="74"/>
    </row>
    <row r="107" ht="17.45" customHeight="1" spans="1:7">
      <c r="A107" s="44"/>
      <c r="B107" s="70" t="s">
        <v>141</v>
      </c>
      <c r="C107" s="74">
        <v>2023363116</v>
      </c>
      <c r="D107" s="70" t="s">
        <v>142</v>
      </c>
      <c r="E107" s="70" t="s">
        <v>143</v>
      </c>
      <c r="F107" s="70" t="s">
        <v>109</v>
      </c>
      <c r="G107" s="74">
        <v>7</v>
      </c>
    </row>
    <row r="108" ht="17.45" customHeight="1" spans="1:7">
      <c r="A108" s="44"/>
      <c r="B108" s="70"/>
      <c r="C108" s="74"/>
      <c r="D108" s="70"/>
      <c r="E108" s="70" t="s">
        <v>144</v>
      </c>
      <c r="F108" s="70" t="s">
        <v>87</v>
      </c>
      <c r="G108" s="74"/>
    </row>
    <row r="109" ht="17.45" customHeight="1" spans="1:7">
      <c r="A109" s="44"/>
      <c r="B109" s="70"/>
      <c r="C109" s="74">
        <v>2023363142</v>
      </c>
      <c r="D109" s="70" t="s">
        <v>145</v>
      </c>
      <c r="E109" s="70" t="s">
        <v>146</v>
      </c>
      <c r="F109" s="70" t="s">
        <v>79</v>
      </c>
      <c r="G109" s="74"/>
    </row>
    <row r="110" ht="17.45" customHeight="1" spans="1:7">
      <c r="A110" s="7" t="s">
        <v>3</v>
      </c>
      <c r="B110" s="223" t="s">
        <v>147</v>
      </c>
      <c r="C110" s="70">
        <v>2025283720</v>
      </c>
      <c r="D110" s="34" t="s">
        <v>148</v>
      </c>
      <c r="E110" s="34" t="s">
        <v>149</v>
      </c>
      <c r="F110" s="34" t="s">
        <v>88</v>
      </c>
      <c r="G110" s="34">
        <v>2</v>
      </c>
    </row>
    <row r="111" spans="1:7">
      <c r="A111" s="7"/>
      <c r="B111" s="270" t="s">
        <v>150</v>
      </c>
      <c r="C111" s="271">
        <v>2025284231</v>
      </c>
      <c r="D111" s="271" t="s">
        <v>151</v>
      </c>
      <c r="E111" s="34" t="s">
        <v>152</v>
      </c>
      <c r="F111" s="34" t="s">
        <v>79</v>
      </c>
      <c r="G111" s="15">
        <v>6</v>
      </c>
    </row>
    <row r="112" spans="1:7">
      <c r="A112" s="7"/>
      <c r="B112" s="272"/>
      <c r="C112" s="273"/>
      <c r="D112" s="273"/>
      <c r="E112" s="34" t="s">
        <v>153</v>
      </c>
      <c r="F112" s="34" t="s">
        <v>79</v>
      </c>
      <c r="G112" s="274"/>
    </row>
    <row r="113" spans="1:7">
      <c r="A113" s="7"/>
      <c r="B113" s="275"/>
      <c r="C113" s="276"/>
      <c r="D113" s="276"/>
      <c r="E113" s="34" t="s">
        <v>154</v>
      </c>
      <c r="F113" s="34" t="s">
        <v>88</v>
      </c>
      <c r="G113" s="277"/>
    </row>
    <row r="114" spans="1:7">
      <c r="A114" s="7"/>
      <c r="B114" s="278" t="s">
        <v>36</v>
      </c>
      <c r="C114" s="279">
        <v>2025283430</v>
      </c>
      <c r="D114" s="280" t="s">
        <v>37</v>
      </c>
      <c r="E114" s="281" t="s">
        <v>86</v>
      </c>
      <c r="F114" s="281" t="s">
        <v>87</v>
      </c>
      <c r="G114" s="282">
        <v>2</v>
      </c>
    </row>
    <row r="115" spans="1:7">
      <c r="A115" s="7"/>
      <c r="B115" s="283"/>
      <c r="C115" s="38">
        <v>2025283433</v>
      </c>
      <c r="D115" s="38" t="s">
        <v>155</v>
      </c>
      <c r="E115" s="284" t="s">
        <v>67</v>
      </c>
      <c r="F115" s="281" t="s">
        <v>112</v>
      </c>
      <c r="G115" s="219">
        <v>3</v>
      </c>
    </row>
    <row r="116" spans="1:7">
      <c r="A116" s="7"/>
      <c r="B116" s="283"/>
      <c r="C116" s="271">
        <v>2025283426</v>
      </c>
      <c r="D116" s="271" t="s">
        <v>156</v>
      </c>
      <c r="E116" s="284" t="s">
        <v>38</v>
      </c>
      <c r="F116" s="281" t="s">
        <v>88</v>
      </c>
      <c r="G116" s="285">
        <v>4</v>
      </c>
    </row>
    <row r="117" spans="1:7">
      <c r="A117" s="7"/>
      <c r="B117" s="286"/>
      <c r="C117" s="276"/>
      <c r="D117" s="276"/>
      <c r="E117" s="284" t="s">
        <v>86</v>
      </c>
      <c r="F117" s="281" t="s">
        <v>88</v>
      </c>
      <c r="G117" s="287"/>
    </row>
    <row r="118" spans="1:7">
      <c r="A118" s="7"/>
      <c r="B118" s="270" t="s">
        <v>157</v>
      </c>
      <c r="C118" s="271">
        <v>2025273118</v>
      </c>
      <c r="D118" s="271" t="s">
        <v>158</v>
      </c>
      <c r="E118" s="34" t="s">
        <v>159</v>
      </c>
      <c r="F118" s="34" t="s">
        <v>88</v>
      </c>
      <c r="G118" s="288">
        <v>4</v>
      </c>
    </row>
    <row r="119" spans="1:7">
      <c r="A119" s="7"/>
      <c r="B119" s="275"/>
      <c r="C119" s="276"/>
      <c r="D119" s="276"/>
      <c r="E119" s="34" t="s">
        <v>86</v>
      </c>
      <c r="F119" s="34" t="s">
        <v>88</v>
      </c>
      <c r="G119" s="289"/>
    </row>
    <row r="120" spans="1:7">
      <c r="A120" s="7"/>
      <c r="B120" s="290" t="s">
        <v>160</v>
      </c>
      <c r="C120" s="38">
        <v>2023283721</v>
      </c>
      <c r="D120" s="38" t="s">
        <v>161</v>
      </c>
      <c r="E120" s="34" t="s">
        <v>162</v>
      </c>
      <c r="F120" s="34" t="s">
        <v>87</v>
      </c>
      <c r="G120" s="34">
        <v>2</v>
      </c>
    </row>
    <row r="121" spans="1:7">
      <c r="A121" s="7"/>
      <c r="B121" s="291"/>
      <c r="C121" s="38">
        <v>2023283705</v>
      </c>
      <c r="D121" s="38" t="s">
        <v>163</v>
      </c>
      <c r="E121" s="34" t="s">
        <v>162</v>
      </c>
      <c r="F121" s="34" t="s">
        <v>87</v>
      </c>
      <c r="G121" s="34">
        <v>2</v>
      </c>
    </row>
    <row r="122" spans="1:7">
      <c r="A122" s="7"/>
      <c r="B122" s="291"/>
      <c r="C122" s="38">
        <v>2023283734</v>
      </c>
      <c r="D122" s="38" t="s">
        <v>164</v>
      </c>
      <c r="E122" s="34" t="s">
        <v>162</v>
      </c>
      <c r="F122" s="34" t="s">
        <v>87</v>
      </c>
      <c r="G122" s="34">
        <v>2</v>
      </c>
    </row>
    <row r="123" spans="1:7">
      <c r="A123" s="7"/>
      <c r="B123" s="291"/>
      <c r="C123" s="38">
        <v>2023283722</v>
      </c>
      <c r="D123" s="38" t="s">
        <v>165</v>
      </c>
      <c r="E123" s="34" t="s">
        <v>162</v>
      </c>
      <c r="F123" s="34" t="s">
        <v>87</v>
      </c>
      <c r="G123" s="292">
        <v>2</v>
      </c>
    </row>
    <row r="124" spans="1:7">
      <c r="A124" s="7"/>
      <c r="B124" s="291"/>
      <c r="C124" s="38">
        <v>2023283725</v>
      </c>
      <c r="D124" s="38" t="s">
        <v>163</v>
      </c>
      <c r="E124" s="34" t="s">
        <v>166</v>
      </c>
      <c r="F124" s="34" t="s">
        <v>79</v>
      </c>
      <c r="G124" s="292">
        <v>2</v>
      </c>
    </row>
    <row r="125" spans="1:7">
      <c r="A125" s="7"/>
      <c r="B125" s="291"/>
      <c r="C125" s="38">
        <v>2023283726</v>
      </c>
      <c r="D125" s="38" t="s">
        <v>167</v>
      </c>
      <c r="E125" s="34" t="s">
        <v>162</v>
      </c>
      <c r="F125" s="34" t="s">
        <v>88</v>
      </c>
      <c r="G125" s="292">
        <v>2</v>
      </c>
    </row>
    <row r="126" spans="1:7">
      <c r="A126" s="7"/>
      <c r="B126" s="291"/>
      <c r="C126" s="38">
        <v>2023283727</v>
      </c>
      <c r="D126" s="38" t="s">
        <v>165</v>
      </c>
      <c r="E126" s="34" t="s">
        <v>162</v>
      </c>
      <c r="F126" s="34" t="s">
        <v>88</v>
      </c>
      <c r="G126" s="292">
        <v>2</v>
      </c>
    </row>
    <row r="127" spans="1:7">
      <c r="A127" s="7"/>
      <c r="B127" s="291"/>
      <c r="C127" s="38">
        <v>2023283728</v>
      </c>
      <c r="D127" s="38" t="s">
        <v>168</v>
      </c>
      <c r="E127" s="34" t="s">
        <v>162</v>
      </c>
      <c r="F127" s="34" t="s">
        <v>88</v>
      </c>
      <c r="G127" s="292">
        <v>2</v>
      </c>
    </row>
    <row r="128" spans="1:7">
      <c r="A128" s="7"/>
      <c r="B128" s="291"/>
      <c r="C128" s="38">
        <v>2023283729</v>
      </c>
      <c r="D128" s="38" t="s">
        <v>169</v>
      </c>
      <c r="E128" s="34" t="s">
        <v>162</v>
      </c>
      <c r="F128" s="34" t="s">
        <v>88</v>
      </c>
      <c r="G128" s="292">
        <v>2</v>
      </c>
    </row>
    <row r="129" spans="1:7">
      <c r="A129" s="7"/>
      <c r="B129" s="291"/>
      <c r="C129" s="38">
        <v>2023283730</v>
      </c>
      <c r="D129" s="38" t="s">
        <v>163</v>
      </c>
      <c r="E129" s="34" t="s">
        <v>162</v>
      </c>
      <c r="F129" s="34" t="s">
        <v>88</v>
      </c>
      <c r="G129" s="292">
        <v>2</v>
      </c>
    </row>
    <row r="130" spans="1:7">
      <c r="A130" s="7"/>
      <c r="B130" s="293"/>
      <c r="C130" s="38">
        <v>2023283731</v>
      </c>
      <c r="D130" s="38" t="s">
        <v>170</v>
      </c>
      <c r="E130" s="34" t="s">
        <v>162</v>
      </c>
      <c r="F130" s="34" t="s">
        <v>88</v>
      </c>
      <c r="G130" s="292">
        <v>2</v>
      </c>
    </row>
    <row r="131" spans="1:7">
      <c r="A131" s="7"/>
      <c r="B131" s="294" t="s">
        <v>171</v>
      </c>
      <c r="C131" s="38">
        <v>2024273124</v>
      </c>
      <c r="D131" s="38" t="s">
        <v>172</v>
      </c>
      <c r="E131" s="292" t="s">
        <v>173</v>
      </c>
      <c r="F131" s="34" t="s">
        <v>88</v>
      </c>
      <c r="G131" s="292">
        <v>2</v>
      </c>
    </row>
    <row r="132" spans="1:7">
      <c r="A132" s="7"/>
      <c r="B132" s="270" t="s">
        <v>174</v>
      </c>
      <c r="C132" s="295">
        <v>2024273236</v>
      </c>
      <c r="D132" s="295" t="s">
        <v>175</v>
      </c>
      <c r="E132" s="34" t="s">
        <v>173</v>
      </c>
      <c r="F132" s="35" t="s">
        <v>87</v>
      </c>
      <c r="G132" s="296">
        <v>4</v>
      </c>
    </row>
    <row r="133" spans="1:7">
      <c r="A133" s="7"/>
      <c r="B133" s="272"/>
      <c r="C133" s="297"/>
      <c r="D133" s="297"/>
      <c r="E133" s="34" t="s">
        <v>176</v>
      </c>
      <c r="F133" s="34" t="s">
        <v>87</v>
      </c>
      <c r="G133" s="298"/>
    </row>
    <row r="134" spans="1:7">
      <c r="A134" s="7"/>
      <c r="B134" s="272"/>
      <c r="C134" s="271">
        <v>2024273215</v>
      </c>
      <c r="D134" s="271" t="s">
        <v>177</v>
      </c>
      <c r="E134" s="34" t="s">
        <v>130</v>
      </c>
      <c r="F134" s="34" t="s">
        <v>79</v>
      </c>
      <c r="G134" s="15">
        <v>4</v>
      </c>
    </row>
    <row r="135" spans="1:7">
      <c r="A135" s="7"/>
      <c r="B135" s="272"/>
      <c r="C135" s="276"/>
      <c r="D135" s="276"/>
      <c r="E135" s="34" t="s">
        <v>178</v>
      </c>
      <c r="F135" s="35" t="s">
        <v>79</v>
      </c>
      <c r="G135" s="277"/>
    </row>
    <row r="136" spans="1:7">
      <c r="A136" s="7"/>
      <c r="B136" s="272"/>
      <c r="C136" s="271">
        <v>2024273209</v>
      </c>
      <c r="D136" s="271" t="s">
        <v>179</v>
      </c>
      <c r="E136" s="34" t="s">
        <v>173</v>
      </c>
      <c r="F136" s="34" t="s">
        <v>88</v>
      </c>
      <c r="G136" s="296">
        <v>4</v>
      </c>
    </row>
    <row r="137" spans="1:7">
      <c r="A137" s="7"/>
      <c r="B137" s="275"/>
      <c r="C137" s="276"/>
      <c r="D137" s="276"/>
      <c r="E137" s="34" t="s">
        <v>176</v>
      </c>
      <c r="F137" s="34" t="s">
        <v>88</v>
      </c>
      <c r="G137" s="298"/>
    </row>
    <row r="138" spans="1:7">
      <c r="A138" s="7"/>
      <c r="B138" s="299" t="s">
        <v>180</v>
      </c>
      <c r="C138" s="300">
        <v>2023283405</v>
      </c>
      <c r="D138" s="271" t="s">
        <v>181</v>
      </c>
      <c r="E138" s="34" t="s">
        <v>182</v>
      </c>
      <c r="F138" s="301" t="s">
        <v>112</v>
      </c>
      <c r="G138" s="15">
        <v>5</v>
      </c>
    </row>
    <row r="139" spans="1:7">
      <c r="A139" s="7"/>
      <c r="B139" s="299"/>
      <c r="C139" s="302"/>
      <c r="D139" s="276"/>
      <c r="E139" s="34" t="s">
        <v>183</v>
      </c>
      <c r="F139" s="34" t="s">
        <v>88</v>
      </c>
      <c r="G139" s="277"/>
    </row>
    <row r="140" spans="1:7">
      <c r="A140" s="7"/>
      <c r="B140" s="299"/>
      <c r="C140" s="303">
        <v>2023283427</v>
      </c>
      <c r="D140" s="271" t="s">
        <v>184</v>
      </c>
      <c r="E140" s="34" t="s">
        <v>182</v>
      </c>
      <c r="F140" s="301" t="s">
        <v>112</v>
      </c>
      <c r="G140" s="15">
        <v>5</v>
      </c>
    </row>
    <row r="141" spans="1:7">
      <c r="A141" s="7"/>
      <c r="B141" s="299"/>
      <c r="C141" s="304"/>
      <c r="D141" s="276"/>
      <c r="E141" s="34" t="s">
        <v>183</v>
      </c>
      <c r="F141" s="34" t="s">
        <v>88</v>
      </c>
      <c r="G141" s="277"/>
    </row>
    <row r="142" spans="1:7">
      <c r="A142" s="7"/>
      <c r="B142" s="299"/>
      <c r="C142" s="305">
        <v>2023283412</v>
      </c>
      <c r="D142" s="38" t="s">
        <v>185</v>
      </c>
      <c r="E142" s="34" t="s">
        <v>38</v>
      </c>
      <c r="F142" s="34" t="s">
        <v>87</v>
      </c>
      <c r="G142" s="34">
        <v>2</v>
      </c>
    </row>
    <row r="143" spans="1:7">
      <c r="A143" s="7"/>
      <c r="B143" s="299"/>
      <c r="C143" s="305">
        <v>2023283408</v>
      </c>
      <c r="D143" s="38" t="s">
        <v>186</v>
      </c>
      <c r="E143" s="34" t="s">
        <v>38</v>
      </c>
      <c r="F143" s="34" t="s">
        <v>87</v>
      </c>
      <c r="G143" s="34">
        <v>2</v>
      </c>
    </row>
    <row r="144" spans="1:7">
      <c r="A144" s="7"/>
      <c r="B144" s="299"/>
      <c r="C144" s="305">
        <v>2023283445</v>
      </c>
      <c r="D144" s="38" t="s">
        <v>187</v>
      </c>
      <c r="E144" s="34" t="s">
        <v>38</v>
      </c>
      <c r="F144" s="34" t="s">
        <v>87</v>
      </c>
      <c r="G144" s="34">
        <v>2</v>
      </c>
    </row>
    <row r="145" spans="1:7">
      <c r="A145" s="7"/>
      <c r="B145" s="299" t="s">
        <v>188</v>
      </c>
      <c r="C145" s="305">
        <v>2023293136</v>
      </c>
      <c r="D145" s="38" t="s">
        <v>189</v>
      </c>
      <c r="E145" s="34" t="s">
        <v>190</v>
      </c>
      <c r="F145" s="34" t="s">
        <v>88</v>
      </c>
      <c r="G145" s="34">
        <v>2</v>
      </c>
    </row>
    <row r="146" spans="1:7">
      <c r="A146" s="7"/>
      <c r="B146" s="290" t="s">
        <v>191</v>
      </c>
      <c r="C146" s="271">
        <v>2023363619</v>
      </c>
      <c r="D146" s="271" t="s">
        <v>192</v>
      </c>
      <c r="E146" s="34" t="s">
        <v>193</v>
      </c>
      <c r="F146" s="34" t="s">
        <v>109</v>
      </c>
      <c r="G146" s="15">
        <v>7</v>
      </c>
    </row>
    <row r="147" spans="1:7">
      <c r="A147" s="7"/>
      <c r="B147" s="291"/>
      <c r="C147" s="273"/>
      <c r="D147" s="273"/>
      <c r="E147" s="34" t="s">
        <v>194</v>
      </c>
      <c r="F147" s="34" t="s">
        <v>87</v>
      </c>
      <c r="G147" s="274"/>
    </row>
    <row r="148" spans="1:7">
      <c r="A148" s="7"/>
      <c r="B148" s="291"/>
      <c r="C148" s="276"/>
      <c r="D148" s="276"/>
      <c r="E148" s="34" t="s">
        <v>162</v>
      </c>
      <c r="F148" s="34" t="s">
        <v>87</v>
      </c>
      <c r="G148" s="277"/>
    </row>
    <row r="149" spans="1:7">
      <c r="A149" s="7"/>
      <c r="B149" s="291"/>
      <c r="C149" s="271">
        <v>2023273106</v>
      </c>
      <c r="D149" s="271" t="s">
        <v>195</v>
      </c>
      <c r="E149" s="34" t="s">
        <v>193</v>
      </c>
      <c r="F149" s="34" t="s">
        <v>105</v>
      </c>
      <c r="G149" s="288">
        <v>7</v>
      </c>
    </row>
    <row r="150" spans="1:7">
      <c r="A150" s="7"/>
      <c r="B150" s="291"/>
      <c r="C150" s="273"/>
      <c r="D150" s="273"/>
      <c r="E150" s="34" t="s">
        <v>194</v>
      </c>
      <c r="F150" s="34" t="s">
        <v>88</v>
      </c>
      <c r="G150" s="306"/>
    </row>
    <row r="151" spans="1:7">
      <c r="A151" s="7"/>
      <c r="B151" s="293"/>
      <c r="C151" s="276"/>
      <c r="D151" s="276"/>
      <c r="E151" s="34" t="s">
        <v>162</v>
      </c>
      <c r="F151" s="34" t="s">
        <v>88</v>
      </c>
      <c r="G151" s="289"/>
    </row>
    <row r="152" spans="1:7">
      <c r="A152" s="7"/>
      <c r="B152" s="299" t="s">
        <v>196</v>
      </c>
      <c r="C152" s="38">
        <v>2025284110</v>
      </c>
      <c r="D152" s="38" t="s">
        <v>197</v>
      </c>
      <c r="E152" s="34" t="s">
        <v>178</v>
      </c>
      <c r="F152" s="34" t="s">
        <v>87</v>
      </c>
      <c r="G152" s="34">
        <v>2</v>
      </c>
    </row>
    <row r="153" spans="1:7">
      <c r="A153" s="7"/>
      <c r="B153" s="270" t="s">
        <v>198</v>
      </c>
      <c r="C153" s="38">
        <v>2025283516</v>
      </c>
      <c r="D153" s="38" t="s">
        <v>199</v>
      </c>
      <c r="E153" s="34" t="s">
        <v>200</v>
      </c>
      <c r="F153" s="34" t="s">
        <v>88</v>
      </c>
      <c r="G153" s="34">
        <v>2</v>
      </c>
    </row>
    <row r="154" spans="1:7">
      <c r="A154" s="7"/>
      <c r="B154" s="272"/>
      <c r="C154" s="38">
        <v>2025283526</v>
      </c>
      <c r="D154" s="38" t="s">
        <v>201</v>
      </c>
      <c r="E154" s="34" t="s">
        <v>200</v>
      </c>
      <c r="F154" s="34" t="s">
        <v>88</v>
      </c>
      <c r="G154" s="34">
        <v>2</v>
      </c>
    </row>
    <row r="155" spans="1:7">
      <c r="A155" s="7"/>
      <c r="B155" s="272"/>
      <c r="C155" s="38">
        <v>2025283540</v>
      </c>
      <c r="D155" s="38" t="s">
        <v>202</v>
      </c>
      <c r="E155" s="34" t="s">
        <v>200</v>
      </c>
      <c r="F155" s="34" t="s">
        <v>88</v>
      </c>
      <c r="G155" s="34">
        <v>2</v>
      </c>
    </row>
    <row r="156" spans="1:7">
      <c r="A156" s="7"/>
      <c r="B156" s="272"/>
      <c r="C156" s="38">
        <v>2025283524</v>
      </c>
      <c r="D156" s="38" t="s">
        <v>203</v>
      </c>
      <c r="E156" s="34" t="s">
        <v>200</v>
      </c>
      <c r="F156" s="34" t="s">
        <v>88</v>
      </c>
      <c r="G156" s="34">
        <v>2</v>
      </c>
    </row>
    <row r="157" spans="1:7">
      <c r="A157" s="7"/>
      <c r="B157" s="275"/>
      <c r="C157" s="38">
        <v>2025283529</v>
      </c>
      <c r="D157" s="38" t="s">
        <v>204</v>
      </c>
      <c r="E157" s="34" t="s">
        <v>200</v>
      </c>
      <c r="F157" s="34" t="s">
        <v>88</v>
      </c>
      <c r="G157" s="34">
        <v>2</v>
      </c>
    </row>
    <row r="158" spans="1:7">
      <c r="A158" s="7"/>
      <c r="B158" s="270" t="s">
        <v>205</v>
      </c>
      <c r="C158" s="38">
        <v>2025273235</v>
      </c>
      <c r="D158" s="38" t="s">
        <v>206</v>
      </c>
      <c r="E158" s="34" t="s">
        <v>38</v>
      </c>
      <c r="F158" s="34" t="s">
        <v>87</v>
      </c>
      <c r="G158" s="34">
        <v>2</v>
      </c>
    </row>
    <row r="159" spans="1:7">
      <c r="A159" s="7"/>
      <c r="B159" s="272"/>
      <c r="C159" s="38">
        <v>2025273227</v>
      </c>
      <c r="D159" s="38" t="s">
        <v>207</v>
      </c>
      <c r="E159" s="34" t="s">
        <v>200</v>
      </c>
      <c r="F159" s="34" t="s">
        <v>88</v>
      </c>
      <c r="G159" s="34">
        <v>2</v>
      </c>
    </row>
    <row r="160" spans="1:7">
      <c r="A160" s="7"/>
      <c r="B160" s="272"/>
      <c r="C160" s="38">
        <v>2025273235</v>
      </c>
      <c r="D160" s="38" t="s">
        <v>206</v>
      </c>
      <c r="E160" s="34" t="s">
        <v>200</v>
      </c>
      <c r="F160" s="34" t="s">
        <v>88</v>
      </c>
      <c r="G160" s="34">
        <v>2</v>
      </c>
    </row>
    <row r="161" spans="1:7">
      <c r="A161" s="7"/>
      <c r="B161" s="272"/>
      <c r="C161" s="38">
        <v>2025273231</v>
      </c>
      <c r="D161" s="38" t="s">
        <v>208</v>
      </c>
      <c r="E161" s="34" t="s">
        <v>200</v>
      </c>
      <c r="F161" s="34" t="s">
        <v>88</v>
      </c>
      <c r="G161" s="34">
        <v>2</v>
      </c>
    </row>
    <row r="162" spans="1:7">
      <c r="A162" s="7"/>
      <c r="B162" s="272"/>
      <c r="C162" s="38">
        <v>2025273208</v>
      </c>
      <c r="D162" s="38" t="s">
        <v>209</v>
      </c>
      <c r="E162" s="34" t="s">
        <v>200</v>
      </c>
      <c r="F162" s="34" t="s">
        <v>88</v>
      </c>
      <c r="G162" s="34">
        <v>2</v>
      </c>
    </row>
    <row r="163" spans="1:7">
      <c r="A163" s="7"/>
      <c r="B163" s="272"/>
      <c r="C163" s="280">
        <v>2025273217</v>
      </c>
      <c r="D163" s="38" t="s">
        <v>210</v>
      </c>
      <c r="E163" s="34" t="s">
        <v>200</v>
      </c>
      <c r="F163" s="34" t="s">
        <v>88</v>
      </c>
      <c r="G163" s="34">
        <v>2</v>
      </c>
    </row>
    <row r="164" spans="1:7">
      <c r="A164" s="7"/>
      <c r="B164" s="275"/>
      <c r="C164" s="280">
        <v>2025273237</v>
      </c>
      <c r="D164" s="38" t="s">
        <v>211</v>
      </c>
      <c r="E164" s="34" t="s">
        <v>200</v>
      </c>
      <c r="F164" s="34" t="s">
        <v>88</v>
      </c>
      <c r="G164" s="34">
        <v>2</v>
      </c>
    </row>
    <row r="165" spans="1:7">
      <c r="A165" s="7"/>
      <c r="B165" s="270" t="s">
        <v>212</v>
      </c>
      <c r="C165" s="271">
        <v>2024284236</v>
      </c>
      <c r="D165" s="271" t="s">
        <v>213</v>
      </c>
      <c r="E165" s="34" t="s">
        <v>214</v>
      </c>
      <c r="F165" s="34" t="s">
        <v>112</v>
      </c>
      <c r="G165" s="15">
        <v>5</v>
      </c>
    </row>
    <row r="166" spans="1:7">
      <c r="A166" s="7"/>
      <c r="B166" s="272"/>
      <c r="C166" s="276"/>
      <c r="D166" s="276"/>
      <c r="E166" s="34" t="s">
        <v>215</v>
      </c>
      <c r="F166" s="34" t="s">
        <v>79</v>
      </c>
      <c r="G166" s="277"/>
    </row>
    <row r="167" spans="1:7">
      <c r="A167" s="7"/>
      <c r="B167" s="272"/>
      <c r="C167" s="271">
        <v>2024284220</v>
      </c>
      <c r="D167" s="271" t="s">
        <v>216</v>
      </c>
      <c r="E167" s="34" t="s">
        <v>215</v>
      </c>
      <c r="F167" s="307" t="s">
        <v>88</v>
      </c>
      <c r="G167" s="15">
        <v>6</v>
      </c>
    </row>
    <row r="168" spans="1:7">
      <c r="A168" s="7"/>
      <c r="B168" s="272"/>
      <c r="C168" s="273"/>
      <c r="D168" s="273"/>
      <c r="E168" s="213" t="s">
        <v>217</v>
      </c>
      <c r="F168" s="213" t="s">
        <v>88</v>
      </c>
      <c r="G168" s="274"/>
    </row>
    <row r="169" spans="1:7">
      <c r="A169" s="7"/>
      <c r="B169" s="272"/>
      <c r="C169" s="276"/>
      <c r="D169" s="276"/>
      <c r="E169" s="213" t="s">
        <v>218</v>
      </c>
      <c r="F169" s="213" t="s">
        <v>88</v>
      </c>
      <c r="G169" s="277"/>
    </row>
    <row r="170" spans="1:7">
      <c r="A170" s="7"/>
      <c r="B170" s="272"/>
      <c r="C170" s="271">
        <v>2024284228</v>
      </c>
      <c r="D170" s="271" t="s">
        <v>219</v>
      </c>
      <c r="E170" s="213" t="s">
        <v>217</v>
      </c>
      <c r="F170" s="213" t="s">
        <v>88</v>
      </c>
      <c r="G170" s="288">
        <v>4</v>
      </c>
    </row>
    <row r="171" spans="1:7">
      <c r="A171" s="7"/>
      <c r="B171" s="275"/>
      <c r="C171" s="276"/>
      <c r="D171" s="276"/>
      <c r="E171" s="213" t="s">
        <v>218</v>
      </c>
      <c r="F171" s="213" t="s">
        <v>88</v>
      </c>
      <c r="G171" s="289"/>
    </row>
    <row r="172" spans="1:7">
      <c r="A172" s="7"/>
      <c r="B172" s="270" t="s">
        <v>220</v>
      </c>
      <c r="C172" s="38">
        <v>2024284320</v>
      </c>
      <c r="D172" s="38" t="s">
        <v>221</v>
      </c>
      <c r="E172" s="292" t="s">
        <v>222</v>
      </c>
      <c r="F172" s="34" t="s">
        <v>112</v>
      </c>
      <c r="G172" s="292">
        <v>3</v>
      </c>
    </row>
    <row r="173" spans="1:7">
      <c r="A173" s="7"/>
      <c r="B173" s="272"/>
      <c r="C173" s="38">
        <v>2024284322</v>
      </c>
      <c r="D173" s="38" t="s">
        <v>223</v>
      </c>
      <c r="E173" s="292" t="s">
        <v>222</v>
      </c>
      <c r="F173" s="34" t="s">
        <v>112</v>
      </c>
      <c r="G173" s="292">
        <v>3</v>
      </c>
    </row>
    <row r="174" spans="1:7">
      <c r="A174" s="7"/>
      <c r="B174" s="275"/>
      <c r="C174" s="2">
        <v>2024284304</v>
      </c>
      <c r="D174" s="38" t="s">
        <v>224</v>
      </c>
      <c r="E174" s="292" t="s">
        <v>222</v>
      </c>
      <c r="F174" s="34" t="s">
        <v>112</v>
      </c>
      <c r="G174" s="292">
        <v>3</v>
      </c>
    </row>
    <row r="175" spans="1:7">
      <c r="A175" s="7"/>
      <c r="B175" s="270" t="s">
        <v>225</v>
      </c>
      <c r="C175" s="38">
        <v>2025283113</v>
      </c>
      <c r="D175" s="280" t="s">
        <v>226</v>
      </c>
      <c r="E175" s="34" t="s">
        <v>200</v>
      </c>
      <c r="F175" s="34" t="s">
        <v>88</v>
      </c>
      <c r="G175" s="34">
        <v>2</v>
      </c>
    </row>
    <row r="176" spans="1:7">
      <c r="A176" s="7"/>
      <c r="B176" s="275"/>
      <c r="C176" s="38">
        <v>2025283114</v>
      </c>
      <c r="D176" s="280" t="s">
        <v>227</v>
      </c>
      <c r="E176" s="34" t="s">
        <v>200</v>
      </c>
      <c r="F176" s="34" t="s">
        <v>88</v>
      </c>
      <c r="G176" s="34">
        <v>2</v>
      </c>
    </row>
    <row r="177" spans="1:7">
      <c r="A177" s="7"/>
      <c r="B177" s="270" t="s">
        <v>228</v>
      </c>
      <c r="C177" s="38">
        <v>2024283417</v>
      </c>
      <c r="D177" s="38" t="s">
        <v>229</v>
      </c>
      <c r="E177" s="34" t="s">
        <v>130</v>
      </c>
      <c r="F177" s="34" t="s">
        <v>88</v>
      </c>
      <c r="G177" s="34">
        <v>2</v>
      </c>
    </row>
    <row r="178" spans="1:7">
      <c r="A178" s="7"/>
      <c r="B178" s="272"/>
      <c r="C178" s="38">
        <v>2023363528</v>
      </c>
      <c r="D178" s="38" t="s">
        <v>230</v>
      </c>
      <c r="E178" s="34" t="s">
        <v>130</v>
      </c>
      <c r="F178" s="34" t="s">
        <v>88</v>
      </c>
      <c r="G178" s="34">
        <v>2</v>
      </c>
    </row>
    <row r="179" spans="1:7">
      <c r="A179" s="7"/>
      <c r="B179" s="275"/>
      <c r="C179" s="38">
        <v>2024283415</v>
      </c>
      <c r="D179" s="38" t="s">
        <v>231</v>
      </c>
      <c r="E179" s="34" t="s">
        <v>130</v>
      </c>
      <c r="F179" s="34" t="s">
        <v>88</v>
      </c>
      <c r="G179" s="34">
        <v>2</v>
      </c>
    </row>
    <row r="180" spans="1:7">
      <c r="A180" s="7"/>
      <c r="B180" s="299" t="s">
        <v>232</v>
      </c>
      <c r="C180" s="38">
        <v>2024283318</v>
      </c>
      <c r="D180" s="38" t="s">
        <v>233</v>
      </c>
      <c r="E180" s="34" t="s">
        <v>234</v>
      </c>
      <c r="F180" s="34" t="s">
        <v>88</v>
      </c>
      <c r="G180" s="292">
        <v>2</v>
      </c>
    </row>
    <row r="181" spans="1:7">
      <c r="A181" s="7"/>
      <c r="B181" s="270" t="s">
        <v>235</v>
      </c>
      <c r="C181" s="295">
        <v>2024284522</v>
      </c>
      <c r="D181" s="295" t="s">
        <v>236</v>
      </c>
      <c r="E181" s="34" t="s">
        <v>237</v>
      </c>
      <c r="F181" s="34" t="s">
        <v>87</v>
      </c>
      <c r="G181" s="15">
        <v>9</v>
      </c>
    </row>
    <row r="182" spans="1:7">
      <c r="A182" s="7"/>
      <c r="B182" s="272"/>
      <c r="C182" s="308"/>
      <c r="D182" s="308"/>
      <c r="E182" s="34" t="s">
        <v>238</v>
      </c>
      <c r="F182" s="34" t="s">
        <v>112</v>
      </c>
      <c r="G182" s="274"/>
    </row>
    <row r="183" spans="1:7">
      <c r="A183" s="7"/>
      <c r="B183" s="272"/>
      <c r="C183" s="308"/>
      <c r="D183" s="308"/>
      <c r="E183" s="34" t="s">
        <v>239</v>
      </c>
      <c r="F183" s="34" t="s">
        <v>79</v>
      </c>
      <c r="G183" s="274"/>
    </row>
    <row r="184" spans="1:7">
      <c r="A184" s="7"/>
      <c r="B184" s="275"/>
      <c r="C184" s="297"/>
      <c r="D184" s="297"/>
      <c r="E184" s="34" t="s">
        <v>237</v>
      </c>
      <c r="F184" s="34" t="s">
        <v>88</v>
      </c>
      <c r="G184" s="277"/>
    </row>
    <row r="185" spans="1:7">
      <c r="A185" s="7"/>
      <c r="B185" s="299" t="s">
        <v>240</v>
      </c>
      <c r="C185" s="280">
        <v>2024284610</v>
      </c>
      <c r="D185" s="280" t="s">
        <v>241</v>
      </c>
      <c r="E185" s="34" t="s">
        <v>242</v>
      </c>
      <c r="F185" s="34" t="s">
        <v>112</v>
      </c>
      <c r="G185" s="34">
        <v>3</v>
      </c>
    </row>
    <row r="186" spans="1:7">
      <c r="A186" s="7"/>
      <c r="B186" s="270" t="s">
        <v>243</v>
      </c>
      <c r="C186" s="280">
        <v>2024284406</v>
      </c>
      <c r="D186" s="280" t="s">
        <v>244</v>
      </c>
      <c r="E186" s="34" t="s">
        <v>245</v>
      </c>
      <c r="F186" s="34" t="s">
        <v>88</v>
      </c>
      <c r="G186" s="34">
        <v>2</v>
      </c>
    </row>
    <row r="187" spans="1:7">
      <c r="A187" s="7"/>
      <c r="B187" s="272"/>
      <c r="C187" s="280">
        <v>2024284444</v>
      </c>
      <c r="D187" s="280" t="s">
        <v>246</v>
      </c>
      <c r="E187" s="34" t="s">
        <v>245</v>
      </c>
      <c r="F187" s="34" t="s">
        <v>109</v>
      </c>
      <c r="G187" s="34">
        <v>3</v>
      </c>
    </row>
    <row r="188" spans="1:7">
      <c r="A188" s="7"/>
      <c r="B188" s="272"/>
      <c r="C188" s="295">
        <v>2024284420</v>
      </c>
      <c r="D188" s="271" t="s">
        <v>247</v>
      </c>
      <c r="E188" s="34" t="s">
        <v>248</v>
      </c>
      <c r="F188" s="34" t="s">
        <v>79</v>
      </c>
      <c r="G188" s="15">
        <v>4</v>
      </c>
    </row>
    <row r="189" spans="1:7">
      <c r="A189" s="7"/>
      <c r="B189" s="275"/>
      <c r="C189" s="297"/>
      <c r="D189" s="276"/>
      <c r="E189" s="34" t="s">
        <v>222</v>
      </c>
      <c r="F189" s="34" t="s">
        <v>79</v>
      </c>
      <c r="G189" s="277"/>
    </row>
    <row r="190" spans="1:7">
      <c r="A190" s="7"/>
      <c r="B190" s="270" t="s">
        <v>249</v>
      </c>
      <c r="C190" s="271">
        <v>2023273241</v>
      </c>
      <c r="D190" s="271" t="s">
        <v>250</v>
      </c>
      <c r="E190" s="34" t="s">
        <v>251</v>
      </c>
      <c r="F190" s="34" t="s">
        <v>109</v>
      </c>
      <c r="G190" s="15">
        <v>7</v>
      </c>
    </row>
    <row r="191" spans="1:7">
      <c r="A191" s="7"/>
      <c r="B191" s="272"/>
      <c r="C191" s="273"/>
      <c r="D191" s="273"/>
      <c r="E191" s="34" t="s">
        <v>194</v>
      </c>
      <c r="F191" s="34" t="s">
        <v>87</v>
      </c>
      <c r="G191" s="274"/>
    </row>
    <row r="192" spans="1:7">
      <c r="A192" s="7"/>
      <c r="B192" s="275"/>
      <c r="C192" s="276"/>
      <c r="D192" s="276"/>
      <c r="E192" s="34" t="s">
        <v>162</v>
      </c>
      <c r="F192" s="34" t="s">
        <v>87</v>
      </c>
      <c r="G192" s="277"/>
    </row>
    <row r="193" spans="1:7">
      <c r="A193" s="7"/>
      <c r="B193" s="270" t="s">
        <v>252</v>
      </c>
      <c r="C193" s="271">
        <v>2023283105</v>
      </c>
      <c r="D193" s="271" t="s">
        <v>253</v>
      </c>
      <c r="E193" s="34" t="s">
        <v>254</v>
      </c>
      <c r="F193" s="34" t="s">
        <v>105</v>
      </c>
      <c r="G193" s="288">
        <v>5</v>
      </c>
    </row>
    <row r="194" spans="1:7">
      <c r="A194" s="7"/>
      <c r="B194" s="275"/>
      <c r="C194" s="276"/>
      <c r="D194" s="276"/>
      <c r="E194" s="34" t="s">
        <v>38</v>
      </c>
      <c r="F194" s="34" t="s">
        <v>88</v>
      </c>
      <c r="G194" s="289"/>
    </row>
    <row r="195" spans="1:7">
      <c r="A195" s="7"/>
      <c r="B195" s="270" t="s">
        <v>255</v>
      </c>
      <c r="C195" s="38">
        <v>2023283205</v>
      </c>
      <c r="D195" s="38" t="s">
        <v>256</v>
      </c>
      <c r="E195" s="34" t="s">
        <v>254</v>
      </c>
      <c r="F195" s="34" t="s">
        <v>109</v>
      </c>
      <c r="G195" s="292">
        <v>3</v>
      </c>
    </row>
    <row r="196" spans="1:7">
      <c r="A196" s="7"/>
      <c r="B196" s="272"/>
      <c r="C196" s="38">
        <v>2023283213</v>
      </c>
      <c r="D196" s="38" t="s">
        <v>257</v>
      </c>
      <c r="E196" s="292" t="s">
        <v>162</v>
      </c>
      <c r="F196" s="34" t="s">
        <v>79</v>
      </c>
      <c r="G196" s="292">
        <v>2</v>
      </c>
    </row>
    <row r="197" spans="1:7">
      <c r="A197" s="7"/>
      <c r="B197" s="275"/>
      <c r="C197" s="38">
        <v>2023283239</v>
      </c>
      <c r="D197" s="38" t="s">
        <v>258</v>
      </c>
      <c r="E197" s="292" t="s">
        <v>162</v>
      </c>
      <c r="F197" s="34" t="s">
        <v>79</v>
      </c>
      <c r="G197" s="292">
        <v>2</v>
      </c>
    </row>
    <row r="198" spans="1:7">
      <c r="A198" s="7"/>
      <c r="B198" s="270" t="s">
        <v>259</v>
      </c>
      <c r="C198" s="38">
        <v>2022283125</v>
      </c>
      <c r="D198" s="38" t="s">
        <v>260</v>
      </c>
      <c r="E198" s="34" t="s">
        <v>261</v>
      </c>
      <c r="F198" s="34" t="s">
        <v>105</v>
      </c>
      <c r="G198" s="34">
        <v>3</v>
      </c>
    </row>
    <row r="199" spans="1:7">
      <c r="A199" s="7"/>
      <c r="B199" s="272"/>
      <c r="C199" s="38">
        <v>2022283106</v>
      </c>
      <c r="D199" s="38" t="s">
        <v>262</v>
      </c>
      <c r="E199" s="34" t="s">
        <v>261</v>
      </c>
      <c r="F199" s="34" t="s">
        <v>105</v>
      </c>
      <c r="G199" s="34">
        <v>3</v>
      </c>
    </row>
    <row r="200" spans="1:7">
      <c r="A200" s="7"/>
      <c r="B200" s="272"/>
      <c r="C200" s="38">
        <v>2022283124</v>
      </c>
      <c r="D200" s="38" t="s">
        <v>263</v>
      </c>
      <c r="E200" s="34" t="s">
        <v>261</v>
      </c>
      <c r="F200" s="34" t="s">
        <v>105</v>
      </c>
      <c r="G200" s="34">
        <v>3</v>
      </c>
    </row>
    <row r="201" spans="1:7">
      <c r="A201" s="7"/>
      <c r="B201" s="270" t="s">
        <v>264</v>
      </c>
      <c r="C201" s="38">
        <v>2022283329</v>
      </c>
      <c r="D201" s="38" t="s">
        <v>265</v>
      </c>
      <c r="E201" s="34" t="s">
        <v>266</v>
      </c>
      <c r="F201" s="34" t="s">
        <v>88</v>
      </c>
      <c r="G201" s="34">
        <v>2</v>
      </c>
    </row>
    <row r="202" spans="1:7">
      <c r="A202" s="7"/>
      <c r="B202" s="275"/>
      <c r="C202" s="38">
        <v>2022283343</v>
      </c>
      <c r="D202" s="38" t="s">
        <v>267</v>
      </c>
      <c r="E202" s="34" t="s">
        <v>266</v>
      </c>
      <c r="F202" s="34" t="s">
        <v>88</v>
      </c>
      <c r="G202" s="34">
        <v>2</v>
      </c>
    </row>
    <row r="203" spans="1:7">
      <c r="A203" s="7"/>
      <c r="B203" s="299" t="s">
        <v>268</v>
      </c>
      <c r="C203" s="38">
        <v>2021293111</v>
      </c>
      <c r="D203" s="38" t="s">
        <v>269</v>
      </c>
      <c r="E203" s="34" t="s">
        <v>261</v>
      </c>
      <c r="F203" s="34" t="s">
        <v>105</v>
      </c>
      <c r="G203" s="34">
        <v>3</v>
      </c>
    </row>
    <row r="204" spans="1:7">
      <c r="A204" s="5" t="s">
        <v>4</v>
      </c>
      <c r="B204" s="70" t="s">
        <v>270</v>
      </c>
      <c r="C204" s="22">
        <v>2025303113</v>
      </c>
      <c r="D204" s="70" t="s">
        <v>271</v>
      </c>
      <c r="E204" s="70" t="s">
        <v>159</v>
      </c>
      <c r="F204" s="70" t="s">
        <v>88</v>
      </c>
      <c r="G204" s="22">
        <v>2</v>
      </c>
    </row>
    <row r="205" spans="1:7">
      <c r="A205" s="9"/>
      <c r="B205" s="84" t="s">
        <v>272</v>
      </c>
      <c r="C205" s="22">
        <v>2025293337</v>
      </c>
      <c r="D205" s="70" t="s">
        <v>273</v>
      </c>
      <c r="E205" s="84" t="s">
        <v>274</v>
      </c>
      <c r="F205" s="84" t="s">
        <v>79</v>
      </c>
      <c r="G205" s="309">
        <v>8</v>
      </c>
    </row>
    <row r="206" spans="1:7">
      <c r="A206" s="9"/>
      <c r="B206" s="310"/>
      <c r="C206" s="22">
        <v>2025293338</v>
      </c>
      <c r="D206" s="70" t="s">
        <v>275</v>
      </c>
      <c r="E206" s="310"/>
      <c r="F206" s="310"/>
      <c r="G206" s="311"/>
    </row>
    <row r="207" spans="1:7">
      <c r="A207" s="9"/>
      <c r="B207" s="310"/>
      <c r="C207" s="22">
        <v>2025293339</v>
      </c>
      <c r="D207" s="70" t="s">
        <v>276</v>
      </c>
      <c r="E207" s="310"/>
      <c r="F207" s="310"/>
      <c r="G207" s="311"/>
    </row>
    <row r="208" spans="1:7">
      <c r="A208" s="9"/>
      <c r="B208" s="312"/>
      <c r="C208" s="22">
        <v>2025303340</v>
      </c>
      <c r="D208" s="70" t="s">
        <v>277</v>
      </c>
      <c r="E208" s="312"/>
      <c r="F208" s="312"/>
      <c r="G208" s="313"/>
    </row>
    <row r="209" spans="1:7">
      <c r="A209" s="9"/>
      <c r="B209" s="84" t="s">
        <v>278</v>
      </c>
      <c r="C209" s="309">
        <v>2025233229</v>
      </c>
      <c r="D209" s="84" t="s">
        <v>279</v>
      </c>
      <c r="E209" s="70" t="s">
        <v>280</v>
      </c>
      <c r="F209" s="84" t="s">
        <v>88</v>
      </c>
      <c r="G209" s="309">
        <v>4</v>
      </c>
    </row>
    <row r="210" spans="1:7">
      <c r="A210" s="9"/>
      <c r="B210" s="310"/>
      <c r="C210" s="313"/>
      <c r="D210" s="312"/>
      <c r="E210" s="70" t="s">
        <v>274</v>
      </c>
      <c r="F210" s="312"/>
      <c r="G210" s="313"/>
    </row>
    <row r="211" spans="1:7">
      <c r="A211" s="9"/>
      <c r="B211" s="310"/>
      <c r="C211" s="309">
        <v>2025303330</v>
      </c>
      <c r="D211" s="84" t="s">
        <v>281</v>
      </c>
      <c r="E211" s="70" t="s">
        <v>280</v>
      </c>
      <c r="F211" s="84" t="s">
        <v>88</v>
      </c>
      <c r="G211" s="309">
        <v>4</v>
      </c>
    </row>
    <row r="212" spans="1:7">
      <c r="A212" s="9"/>
      <c r="B212" s="312"/>
      <c r="C212" s="313"/>
      <c r="D212" s="312"/>
      <c r="E212" s="70" t="s">
        <v>274</v>
      </c>
      <c r="F212" s="312"/>
      <c r="G212" s="313"/>
    </row>
    <row r="213" spans="1:7">
      <c r="A213" s="9"/>
      <c r="B213" s="70" t="s">
        <v>282</v>
      </c>
      <c r="C213" s="22">
        <v>2025293407</v>
      </c>
      <c r="D213" s="70" t="s">
        <v>283</v>
      </c>
      <c r="E213" s="70" t="s">
        <v>274</v>
      </c>
      <c r="F213" s="70" t="s">
        <v>79</v>
      </c>
      <c r="G213" s="22">
        <v>2</v>
      </c>
    </row>
    <row r="214" spans="1:7">
      <c r="A214" s="9"/>
      <c r="B214" s="84" t="s">
        <v>284</v>
      </c>
      <c r="C214" s="309">
        <v>2025303317</v>
      </c>
      <c r="D214" s="84" t="s">
        <v>285</v>
      </c>
      <c r="E214" s="70" t="s">
        <v>286</v>
      </c>
      <c r="F214" s="84" t="s">
        <v>87</v>
      </c>
      <c r="G214" s="309">
        <v>12</v>
      </c>
    </row>
    <row r="215" spans="1:7">
      <c r="A215" s="9"/>
      <c r="B215" s="310"/>
      <c r="C215" s="311"/>
      <c r="D215" s="310"/>
      <c r="E215" s="70" t="s">
        <v>159</v>
      </c>
      <c r="F215" s="312"/>
      <c r="G215" s="311"/>
    </row>
    <row r="216" spans="1:7">
      <c r="A216" s="314"/>
      <c r="B216" s="310"/>
      <c r="C216" s="311"/>
      <c r="D216" s="310"/>
      <c r="E216" s="70" t="s">
        <v>287</v>
      </c>
      <c r="F216" s="84" t="s">
        <v>79</v>
      </c>
      <c r="G216" s="311"/>
    </row>
    <row r="217" spans="1:7">
      <c r="A217" s="314"/>
      <c r="B217" s="310"/>
      <c r="C217" s="311"/>
      <c r="D217" s="310"/>
      <c r="E217" s="70" t="s">
        <v>38</v>
      </c>
      <c r="F217" s="312"/>
      <c r="G217" s="311"/>
    </row>
    <row r="218" spans="1:7">
      <c r="A218" s="314"/>
      <c r="B218" s="310"/>
      <c r="C218" s="311"/>
      <c r="D218" s="310"/>
      <c r="E218" s="70" t="s">
        <v>286</v>
      </c>
      <c r="F218" s="84" t="s">
        <v>88</v>
      </c>
      <c r="G218" s="311"/>
    </row>
    <row r="219" spans="1:7">
      <c r="A219" s="314"/>
      <c r="B219" s="310"/>
      <c r="C219" s="313"/>
      <c r="D219" s="312"/>
      <c r="E219" s="70" t="s">
        <v>159</v>
      </c>
      <c r="F219" s="312"/>
      <c r="G219" s="313"/>
    </row>
    <row r="220" spans="1:7">
      <c r="A220" s="314"/>
      <c r="B220" s="312"/>
      <c r="C220" s="22">
        <v>2025303323</v>
      </c>
      <c r="D220" s="70" t="s">
        <v>288</v>
      </c>
      <c r="E220" s="70" t="s">
        <v>38</v>
      </c>
      <c r="F220" s="70" t="s">
        <v>79</v>
      </c>
      <c r="G220" s="22">
        <v>2</v>
      </c>
    </row>
    <row r="221" spans="1:7">
      <c r="A221" s="314"/>
      <c r="B221" s="84" t="s">
        <v>289</v>
      </c>
      <c r="C221" s="22">
        <v>2025293208</v>
      </c>
      <c r="D221" s="70" t="s">
        <v>290</v>
      </c>
      <c r="E221" s="84" t="s">
        <v>274</v>
      </c>
      <c r="F221" s="315" t="s">
        <v>87</v>
      </c>
      <c r="G221" s="316">
        <v>2</v>
      </c>
    </row>
    <row r="222" spans="1:7">
      <c r="A222" s="314"/>
      <c r="B222" s="312"/>
      <c r="C222" s="22">
        <v>2025293233</v>
      </c>
      <c r="D222" s="70" t="s">
        <v>291</v>
      </c>
      <c r="E222" s="84" t="s">
        <v>274</v>
      </c>
      <c r="F222" s="317" t="s">
        <v>87</v>
      </c>
      <c r="G222" s="318">
        <v>2</v>
      </c>
    </row>
    <row r="223" spans="1:7">
      <c r="A223" s="314"/>
      <c r="B223" s="84" t="s">
        <v>292</v>
      </c>
      <c r="C223" s="22">
        <v>2025293115</v>
      </c>
      <c r="D223" s="70" t="s">
        <v>293</v>
      </c>
      <c r="E223" s="319" t="s">
        <v>274</v>
      </c>
      <c r="F223" s="320" t="s">
        <v>87</v>
      </c>
      <c r="G223" s="321">
        <v>2</v>
      </c>
    </row>
    <row r="224" spans="1:7">
      <c r="A224" s="314"/>
      <c r="B224" s="312"/>
      <c r="C224" s="22">
        <v>2025293116</v>
      </c>
      <c r="D224" s="70" t="s">
        <v>294</v>
      </c>
      <c r="E224" s="322" t="s">
        <v>274</v>
      </c>
      <c r="F224" s="323" t="s">
        <v>87</v>
      </c>
      <c r="G224" s="324">
        <v>2</v>
      </c>
    </row>
    <row r="225" spans="1:7">
      <c r="A225" s="314"/>
      <c r="B225" s="84" t="s">
        <v>295</v>
      </c>
      <c r="C225" s="309">
        <v>2024233230</v>
      </c>
      <c r="D225" s="84" t="s">
        <v>296</v>
      </c>
      <c r="E225" s="70" t="s">
        <v>297</v>
      </c>
      <c r="F225" s="70" t="s">
        <v>298</v>
      </c>
      <c r="G225" s="309">
        <v>19</v>
      </c>
    </row>
    <row r="226" spans="1:7">
      <c r="A226" s="314"/>
      <c r="B226" s="310"/>
      <c r="C226" s="311"/>
      <c r="D226" s="310"/>
      <c r="E226" s="70" t="s">
        <v>130</v>
      </c>
      <c r="F226" s="70" t="s">
        <v>299</v>
      </c>
      <c r="G226" s="311"/>
    </row>
    <row r="227" spans="1:7">
      <c r="A227" s="314"/>
      <c r="B227" s="310"/>
      <c r="C227" s="311"/>
      <c r="D227" s="310"/>
      <c r="E227" s="70" t="s">
        <v>300</v>
      </c>
      <c r="F227" s="70" t="s">
        <v>79</v>
      </c>
      <c r="G227" s="311"/>
    </row>
    <row r="228" spans="1:7">
      <c r="A228" s="314"/>
      <c r="B228" s="310"/>
      <c r="C228" s="311"/>
      <c r="D228" s="310"/>
      <c r="E228" s="70" t="s">
        <v>67</v>
      </c>
      <c r="F228" s="70" t="s">
        <v>112</v>
      </c>
      <c r="G228" s="311"/>
    </row>
    <row r="229" spans="1:7">
      <c r="A229" s="314"/>
      <c r="B229" s="310"/>
      <c r="C229" s="311"/>
      <c r="D229" s="310"/>
      <c r="E229" s="70" t="s">
        <v>301</v>
      </c>
      <c r="F229" s="70" t="s">
        <v>79</v>
      </c>
      <c r="G229" s="311"/>
    </row>
    <row r="230" spans="1:7">
      <c r="A230" s="314"/>
      <c r="B230" s="310"/>
      <c r="C230" s="311"/>
      <c r="D230" s="310"/>
      <c r="E230" s="70" t="s">
        <v>302</v>
      </c>
      <c r="F230" s="70" t="s">
        <v>79</v>
      </c>
      <c r="G230" s="311"/>
    </row>
    <row r="231" spans="1:7">
      <c r="A231" s="314"/>
      <c r="B231" s="310"/>
      <c r="C231" s="311"/>
      <c r="D231" s="310"/>
      <c r="E231" s="70" t="s">
        <v>297</v>
      </c>
      <c r="F231" s="70" t="s">
        <v>105</v>
      </c>
      <c r="G231" s="311"/>
    </row>
    <row r="232" spans="1:7">
      <c r="A232" s="314"/>
      <c r="B232" s="312"/>
      <c r="C232" s="313"/>
      <c r="D232" s="312"/>
      <c r="E232" s="70" t="s">
        <v>130</v>
      </c>
      <c r="F232" s="70" t="s">
        <v>88</v>
      </c>
      <c r="G232" s="313"/>
    </row>
    <row r="233" spans="1:7">
      <c r="A233" s="314"/>
      <c r="B233" s="84" t="s">
        <v>303</v>
      </c>
      <c r="C233" s="84">
        <v>2024233128</v>
      </c>
      <c r="D233" s="309" t="s">
        <v>304</v>
      </c>
      <c r="E233" s="70" t="s">
        <v>300</v>
      </c>
      <c r="F233" s="70" t="s">
        <v>87</v>
      </c>
      <c r="G233" s="309">
        <v>10</v>
      </c>
    </row>
    <row r="234" spans="1:7">
      <c r="A234" s="314"/>
      <c r="B234" s="310"/>
      <c r="C234" s="310"/>
      <c r="D234" s="311"/>
      <c r="E234" s="70" t="s">
        <v>305</v>
      </c>
      <c r="F234" s="70" t="s">
        <v>87</v>
      </c>
      <c r="G234" s="311"/>
    </row>
    <row r="235" spans="1:7">
      <c r="A235" s="314"/>
      <c r="B235" s="310"/>
      <c r="C235" s="310"/>
      <c r="D235" s="311"/>
      <c r="E235" s="70" t="s">
        <v>306</v>
      </c>
      <c r="F235" s="70" t="s">
        <v>79</v>
      </c>
      <c r="G235" s="311"/>
    </row>
    <row r="236" spans="1:7">
      <c r="A236" s="314"/>
      <c r="B236" s="310"/>
      <c r="C236" s="310"/>
      <c r="D236" s="311"/>
      <c r="E236" s="70" t="s">
        <v>300</v>
      </c>
      <c r="F236" s="70" t="s">
        <v>88</v>
      </c>
      <c r="G236" s="311"/>
    </row>
    <row r="237" spans="1:7">
      <c r="A237" s="314"/>
      <c r="B237" s="310"/>
      <c r="C237" s="312"/>
      <c r="D237" s="313"/>
      <c r="E237" s="70" t="s">
        <v>305</v>
      </c>
      <c r="F237" s="70" t="s">
        <v>88</v>
      </c>
      <c r="G237" s="313"/>
    </row>
    <row r="238" spans="1:7">
      <c r="A238" s="314"/>
      <c r="B238" s="310"/>
      <c r="C238" s="309">
        <v>2024233129</v>
      </c>
      <c r="D238" s="84" t="s">
        <v>307</v>
      </c>
      <c r="E238" s="70" t="s">
        <v>300</v>
      </c>
      <c r="F238" s="70" t="s">
        <v>87</v>
      </c>
      <c r="G238" s="309">
        <v>10</v>
      </c>
    </row>
    <row r="239" spans="1:7">
      <c r="A239" s="314"/>
      <c r="B239" s="310"/>
      <c r="C239" s="311"/>
      <c r="D239" s="310"/>
      <c r="E239" s="70" t="s">
        <v>305</v>
      </c>
      <c r="F239" s="70" t="s">
        <v>87</v>
      </c>
      <c r="G239" s="311"/>
    </row>
    <row r="240" spans="1:7">
      <c r="A240" s="314"/>
      <c r="B240" s="310"/>
      <c r="C240" s="311"/>
      <c r="D240" s="310"/>
      <c r="E240" s="70" t="s">
        <v>306</v>
      </c>
      <c r="F240" s="70" t="s">
        <v>79</v>
      </c>
      <c r="G240" s="311"/>
    </row>
    <row r="241" spans="1:7">
      <c r="A241" s="314"/>
      <c r="B241" s="310"/>
      <c r="C241" s="311"/>
      <c r="D241" s="310"/>
      <c r="E241" s="70" t="s">
        <v>300</v>
      </c>
      <c r="F241" s="70" t="s">
        <v>88</v>
      </c>
      <c r="G241" s="311"/>
    </row>
    <row r="242" spans="1:7">
      <c r="A242" s="314"/>
      <c r="B242" s="312"/>
      <c r="C242" s="313"/>
      <c r="D242" s="312"/>
      <c r="E242" s="70" t="s">
        <v>305</v>
      </c>
      <c r="F242" s="70" t="s">
        <v>88</v>
      </c>
      <c r="G242" s="313"/>
    </row>
    <row r="243" spans="1:7">
      <c r="A243" s="314"/>
      <c r="B243" s="84" t="s">
        <v>308</v>
      </c>
      <c r="C243" s="22">
        <v>2023233101</v>
      </c>
      <c r="D243" s="315" t="s">
        <v>309</v>
      </c>
      <c r="E243" s="325" t="s">
        <v>310</v>
      </c>
      <c r="F243" s="326" t="s">
        <v>87</v>
      </c>
      <c r="G243" s="309">
        <v>6</v>
      </c>
    </row>
    <row r="244" spans="1:7">
      <c r="A244" s="314"/>
      <c r="B244" s="310"/>
      <c r="C244" s="22">
        <v>2023233122</v>
      </c>
      <c r="D244" s="319" t="s">
        <v>311</v>
      </c>
      <c r="E244" s="14" t="s">
        <v>310</v>
      </c>
      <c r="F244" s="320" t="s">
        <v>88</v>
      </c>
      <c r="G244" s="311"/>
    </row>
    <row r="245" spans="1:7">
      <c r="A245" s="314"/>
      <c r="B245" s="312"/>
      <c r="C245" s="22">
        <v>2023233128</v>
      </c>
      <c r="D245" s="322" t="s">
        <v>312</v>
      </c>
      <c r="E245" s="327" t="s">
        <v>310</v>
      </c>
      <c r="F245" s="323" t="s">
        <v>88</v>
      </c>
      <c r="G245" s="313"/>
    </row>
    <row r="246" spans="1:7">
      <c r="A246" s="314"/>
      <c r="B246" s="84" t="s">
        <v>313</v>
      </c>
      <c r="C246" s="309">
        <v>2023303309</v>
      </c>
      <c r="D246" s="84" t="s">
        <v>314</v>
      </c>
      <c r="E246" s="70" t="s">
        <v>315</v>
      </c>
      <c r="F246" s="84" t="s">
        <v>87</v>
      </c>
      <c r="G246" s="309">
        <v>4</v>
      </c>
    </row>
    <row r="247" spans="1:7">
      <c r="A247" s="314"/>
      <c r="B247" s="312"/>
      <c r="C247" s="313"/>
      <c r="D247" s="312"/>
      <c r="E247" s="70" t="s">
        <v>38</v>
      </c>
      <c r="F247" s="312"/>
      <c r="G247" s="313"/>
    </row>
    <row r="248" spans="1:7">
      <c r="A248" s="314"/>
      <c r="B248" s="84" t="s">
        <v>316</v>
      </c>
      <c r="C248" s="309">
        <v>2023293114</v>
      </c>
      <c r="D248" s="84" t="s">
        <v>317</v>
      </c>
      <c r="E248" s="70" t="s">
        <v>318</v>
      </c>
      <c r="F248" s="328" t="s">
        <v>79</v>
      </c>
      <c r="G248" s="309">
        <v>12</v>
      </c>
    </row>
    <row r="249" spans="1:7">
      <c r="A249" s="314"/>
      <c r="B249" s="310"/>
      <c r="C249" s="311"/>
      <c r="D249" s="310"/>
      <c r="E249" s="70" t="s">
        <v>38</v>
      </c>
      <c r="F249" s="329"/>
      <c r="G249" s="311"/>
    </row>
    <row r="250" spans="1:7">
      <c r="A250" s="314"/>
      <c r="B250" s="310"/>
      <c r="C250" s="311"/>
      <c r="D250" s="310"/>
      <c r="E250" s="70" t="s">
        <v>319</v>
      </c>
      <c r="F250" s="329"/>
      <c r="G250" s="311"/>
    </row>
    <row r="251" spans="1:7">
      <c r="A251" s="314"/>
      <c r="B251" s="310"/>
      <c r="C251" s="311"/>
      <c r="D251" s="310"/>
      <c r="E251" s="70" t="s">
        <v>320</v>
      </c>
      <c r="F251" s="329"/>
      <c r="G251" s="311"/>
    </row>
    <row r="252" spans="1:7">
      <c r="A252" s="314"/>
      <c r="B252" s="310"/>
      <c r="C252" s="311"/>
      <c r="D252" s="310"/>
      <c r="E252" s="70" t="s">
        <v>321</v>
      </c>
      <c r="F252" s="310" t="s">
        <v>87</v>
      </c>
      <c r="G252" s="311"/>
    </row>
    <row r="253" spans="1:7">
      <c r="A253" s="314"/>
      <c r="B253" s="312"/>
      <c r="C253" s="313"/>
      <c r="D253" s="312"/>
      <c r="E253" s="70" t="s">
        <v>322</v>
      </c>
      <c r="F253" s="312"/>
      <c r="G253" s="313"/>
    </row>
    <row r="254" spans="1:7">
      <c r="A254" s="314"/>
      <c r="B254" s="84" t="s">
        <v>323</v>
      </c>
      <c r="C254" s="309">
        <v>2023303239</v>
      </c>
      <c r="D254" s="84" t="s">
        <v>324</v>
      </c>
      <c r="E254" s="70" t="s">
        <v>325</v>
      </c>
      <c r="F254" s="84" t="s">
        <v>88</v>
      </c>
      <c r="G254" s="309">
        <v>6</v>
      </c>
    </row>
    <row r="255" spans="1:7">
      <c r="A255" s="314"/>
      <c r="B255" s="310"/>
      <c r="C255" s="311"/>
      <c r="D255" s="311"/>
      <c r="E255" s="70" t="s">
        <v>326</v>
      </c>
      <c r="F255" s="311"/>
      <c r="G255" s="311"/>
    </row>
    <row r="256" spans="1:7">
      <c r="A256" s="314"/>
      <c r="B256" s="312"/>
      <c r="C256" s="313"/>
      <c r="D256" s="313"/>
      <c r="E256" s="70" t="s">
        <v>325</v>
      </c>
      <c r="F256" s="313"/>
      <c r="G256" s="313"/>
    </row>
    <row r="257" spans="1:7">
      <c r="A257" s="330" t="s">
        <v>5</v>
      </c>
      <c r="B257" s="13" t="s">
        <v>327</v>
      </c>
      <c r="C257" s="34">
        <v>2023213203</v>
      </c>
      <c r="D257" s="34" t="s">
        <v>328</v>
      </c>
      <c r="E257" s="18" t="s">
        <v>329</v>
      </c>
      <c r="F257" s="18" t="s">
        <v>112</v>
      </c>
      <c r="G257" s="34">
        <v>5</v>
      </c>
    </row>
    <row r="258" spans="1:7">
      <c r="A258" s="330"/>
      <c r="B258" s="13"/>
      <c r="C258" s="34"/>
      <c r="D258" s="34"/>
      <c r="E258" s="18" t="s">
        <v>330</v>
      </c>
      <c r="F258" s="18" t="s">
        <v>79</v>
      </c>
      <c r="G258" s="34"/>
    </row>
    <row r="259" spans="1:7">
      <c r="A259" s="330"/>
      <c r="B259" s="13" t="s">
        <v>327</v>
      </c>
      <c r="C259" s="34">
        <v>2023213217</v>
      </c>
      <c r="D259" s="34" t="s">
        <v>331</v>
      </c>
      <c r="E259" s="18" t="s">
        <v>329</v>
      </c>
      <c r="F259" s="18" t="s">
        <v>112</v>
      </c>
      <c r="G259" s="34">
        <v>5</v>
      </c>
    </row>
    <row r="260" spans="1:7">
      <c r="A260" s="330"/>
      <c r="B260" s="13"/>
      <c r="C260" s="34"/>
      <c r="D260" s="34"/>
      <c r="E260" s="18" t="s">
        <v>330</v>
      </c>
      <c r="F260" s="18" t="s">
        <v>79</v>
      </c>
      <c r="G260" s="34"/>
    </row>
    <row r="261" spans="1:7">
      <c r="A261" s="330"/>
      <c r="B261" s="331" t="s">
        <v>327</v>
      </c>
      <c r="C261" s="15">
        <v>2023213212</v>
      </c>
      <c r="D261" s="15" t="s">
        <v>332</v>
      </c>
      <c r="E261" s="18" t="s">
        <v>333</v>
      </c>
      <c r="F261" s="18" t="s">
        <v>105</v>
      </c>
      <c r="G261" s="15">
        <v>10</v>
      </c>
    </row>
    <row r="262" spans="1:7">
      <c r="A262" s="330"/>
      <c r="B262" s="331" t="s">
        <v>334</v>
      </c>
      <c r="C262" s="15">
        <v>2025213206</v>
      </c>
      <c r="D262" s="15" t="s">
        <v>335</v>
      </c>
      <c r="E262" s="18" t="s">
        <v>38</v>
      </c>
      <c r="F262" s="18" t="s">
        <v>87</v>
      </c>
      <c r="G262" s="15">
        <v>6</v>
      </c>
    </row>
    <row r="263" spans="1:7">
      <c r="A263" s="330"/>
      <c r="B263" s="332"/>
      <c r="C263" s="274"/>
      <c r="D263" s="274"/>
      <c r="E263" s="18" t="s">
        <v>38</v>
      </c>
      <c r="F263" s="18" t="s">
        <v>88</v>
      </c>
      <c r="G263" s="274"/>
    </row>
    <row r="264" spans="1:7">
      <c r="A264" s="330"/>
      <c r="B264" s="333"/>
      <c r="C264" s="277"/>
      <c r="D264" s="277"/>
      <c r="E264" s="18" t="s">
        <v>336</v>
      </c>
      <c r="F264" s="18" t="s">
        <v>88</v>
      </c>
      <c r="G264" s="277"/>
    </row>
    <row r="265" spans="1:7">
      <c r="A265" s="330"/>
      <c r="B265" s="13" t="s">
        <v>334</v>
      </c>
      <c r="C265" s="34">
        <v>2025213228</v>
      </c>
      <c r="D265" s="34" t="s">
        <v>337</v>
      </c>
      <c r="E265" s="18" t="s">
        <v>336</v>
      </c>
      <c r="F265" s="18" t="s">
        <v>87</v>
      </c>
      <c r="G265" s="34">
        <v>2</v>
      </c>
    </row>
    <row r="266" spans="1:7">
      <c r="A266" s="330"/>
      <c r="B266" s="13" t="s">
        <v>334</v>
      </c>
      <c r="C266" s="34">
        <v>2025213218</v>
      </c>
      <c r="D266" s="34" t="s">
        <v>338</v>
      </c>
      <c r="E266" s="18" t="s">
        <v>67</v>
      </c>
      <c r="F266" s="18" t="s">
        <v>105</v>
      </c>
      <c r="G266" s="34">
        <v>7</v>
      </c>
    </row>
    <row r="267" spans="1:7">
      <c r="A267" s="330"/>
      <c r="B267" s="13"/>
      <c r="C267" s="34"/>
      <c r="D267" s="34"/>
      <c r="E267" s="18" t="s">
        <v>38</v>
      </c>
      <c r="F267" s="18" t="s">
        <v>88</v>
      </c>
      <c r="G267" s="34"/>
    </row>
    <row r="268" spans="1:7">
      <c r="A268" s="330"/>
      <c r="B268" s="13"/>
      <c r="C268" s="34"/>
      <c r="D268" s="34"/>
      <c r="E268" s="18" t="s">
        <v>336</v>
      </c>
      <c r="F268" s="18" t="s">
        <v>88</v>
      </c>
      <c r="G268" s="34"/>
    </row>
    <row r="269" spans="1:7">
      <c r="A269" s="330"/>
      <c r="B269" s="331" t="s">
        <v>334</v>
      </c>
      <c r="C269" s="15">
        <v>2025213209</v>
      </c>
      <c r="D269" s="15" t="s">
        <v>339</v>
      </c>
      <c r="E269" s="18" t="s">
        <v>38</v>
      </c>
      <c r="F269" s="18" t="s">
        <v>88</v>
      </c>
      <c r="G269" s="15">
        <v>4</v>
      </c>
    </row>
    <row r="270" spans="1:7">
      <c r="A270" s="330"/>
      <c r="B270" s="333"/>
      <c r="C270" s="277"/>
      <c r="D270" s="277"/>
      <c r="E270" s="18" t="s">
        <v>336</v>
      </c>
      <c r="F270" s="18" t="s">
        <v>88</v>
      </c>
      <c r="G270" s="277"/>
    </row>
    <row r="271" spans="1:7">
      <c r="A271" s="330"/>
      <c r="B271" s="331" t="s">
        <v>334</v>
      </c>
      <c r="C271" s="15">
        <v>2025213217</v>
      </c>
      <c r="D271" s="15" t="s">
        <v>340</v>
      </c>
      <c r="E271" s="18" t="s">
        <v>38</v>
      </c>
      <c r="F271" s="18" t="s">
        <v>88</v>
      </c>
      <c r="G271" s="15">
        <v>4</v>
      </c>
    </row>
    <row r="272" spans="1:7">
      <c r="A272" s="330"/>
      <c r="B272" s="333"/>
      <c r="C272" s="277"/>
      <c r="D272" s="277"/>
      <c r="E272" s="18" t="s">
        <v>336</v>
      </c>
      <c r="F272" s="18" t="s">
        <v>88</v>
      </c>
      <c r="G272" s="277"/>
    </row>
    <row r="273" spans="1:7">
      <c r="A273" s="330"/>
      <c r="B273" s="223" t="s">
        <v>341</v>
      </c>
      <c r="C273" s="334">
        <v>2025214522</v>
      </c>
      <c r="D273" s="34" t="s">
        <v>342</v>
      </c>
      <c r="E273" s="18" t="s">
        <v>343</v>
      </c>
      <c r="F273" s="18" t="s">
        <v>88</v>
      </c>
      <c r="G273" s="34">
        <v>2</v>
      </c>
    </row>
    <row r="274" spans="1:7">
      <c r="A274" s="330"/>
      <c r="B274" s="223" t="s">
        <v>344</v>
      </c>
      <c r="C274" s="14">
        <v>2024213427</v>
      </c>
      <c r="D274" s="34" t="s">
        <v>345</v>
      </c>
      <c r="E274" s="18" t="s">
        <v>346</v>
      </c>
      <c r="F274" s="18" t="s">
        <v>88</v>
      </c>
      <c r="G274" s="34">
        <v>2</v>
      </c>
    </row>
    <row r="275" spans="1:7">
      <c r="A275" s="330"/>
      <c r="B275" s="223" t="s">
        <v>344</v>
      </c>
      <c r="C275" s="34">
        <v>2024213406</v>
      </c>
      <c r="D275" s="34" t="s">
        <v>347</v>
      </c>
      <c r="E275" s="18" t="s">
        <v>130</v>
      </c>
      <c r="F275" s="18" t="s">
        <v>88</v>
      </c>
      <c r="G275" s="34">
        <v>4</v>
      </c>
    </row>
    <row r="276" spans="1:7">
      <c r="A276" s="330"/>
      <c r="B276" s="223"/>
      <c r="C276" s="34"/>
      <c r="D276" s="34"/>
      <c r="E276" s="18" t="s">
        <v>348</v>
      </c>
      <c r="F276" s="18" t="s">
        <v>88</v>
      </c>
      <c r="G276" s="34"/>
    </row>
    <row r="277" spans="1:7">
      <c r="A277" s="330"/>
      <c r="B277" s="335" t="s">
        <v>344</v>
      </c>
      <c r="C277" s="336">
        <v>2024213425</v>
      </c>
      <c r="D277" s="15" t="s">
        <v>349</v>
      </c>
      <c r="E277" s="18" t="s">
        <v>346</v>
      </c>
      <c r="F277" s="18" t="s">
        <v>88</v>
      </c>
      <c r="G277" s="15">
        <v>9</v>
      </c>
    </row>
    <row r="278" spans="1:7">
      <c r="A278" s="330"/>
      <c r="B278" s="337"/>
      <c r="C278" s="338"/>
      <c r="D278" s="274"/>
      <c r="E278" s="18" t="s">
        <v>350</v>
      </c>
      <c r="F278" s="18" t="s">
        <v>105</v>
      </c>
      <c r="G278" s="274"/>
    </row>
    <row r="279" spans="1:7">
      <c r="A279" s="330"/>
      <c r="B279" s="337"/>
      <c r="C279" s="338"/>
      <c r="D279" s="274"/>
      <c r="E279" s="18" t="s">
        <v>130</v>
      </c>
      <c r="F279" s="18" t="s">
        <v>88</v>
      </c>
      <c r="G279" s="274"/>
    </row>
    <row r="280" spans="1:7">
      <c r="A280" s="330"/>
      <c r="B280" s="339"/>
      <c r="C280" s="340"/>
      <c r="D280" s="277"/>
      <c r="E280" s="18" t="s">
        <v>348</v>
      </c>
      <c r="F280" s="18" t="s">
        <v>88</v>
      </c>
      <c r="G280" s="277"/>
    </row>
    <row r="281" spans="1:7">
      <c r="A281" s="330"/>
      <c r="B281" s="335" t="s">
        <v>351</v>
      </c>
      <c r="C281" s="341">
        <v>2025214302</v>
      </c>
      <c r="D281" s="15" t="s">
        <v>352</v>
      </c>
      <c r="E281" s="18" t="s">
        <v>333</v>
      </c>
      <c r="F281" s="18" t="s">
        <v>112</v>
      </c>
      <c r="G281" s="18">
        <v>6</v>
      </c>
    </row>
    <row r="282" spans="1:7">
      <c r="A282" s="330"/>
      <c r="B282" s="339"/>
      <c r="C282" s="342"/>
      <c r="D282" s="277"/>
      <c r="E282" s="18" t="s">
        <v>353</v>
      </c>
      <c r="F282" s="18" t="s">
        <v>105</v>
      </c>
      <c r="G282" s="18"/>
    </row>
    <row r="283" spans="1:7">
      <c r="A283" s="330"/>
      <c r="B283" s="223" t="s">
        <v>354</v>
      </c>
      <c r="C283" s="34">
        <v>2025213439</v>
      </c>
      <c r="D283" s="34" t="s">
        <v>355</v>
      </c>
      <c r="E283" s="18" t="s">
        <v>356</v>
      </c>
      <c r="F283" s="18" t="s">
        <v>87</v>
      </c>
      <c r="G283" s="34">
        <v>5</v>
      </c>
    </row>
    <row r="284" spans="1:7">
      <c r="A284" s="330"/>
      <c r="B284" s="223"/>
      <c r="C284" s="34"/>
      <c r="D284" s="34"/>
      <c r="E284" s="18" t="s">
        <v>67</v>
      </c>
      <c r="F284" s="18" t="s">
        <v>109</v>
      </c>
      <c r="G284" s="34"/>
    </row>
    <row r="285" spans="1:7">
      <c r="A285" s="330"/>
      <c r="B285" s="223" t="s">
        <v>354</v>
      </c>
      <c r="C285" s="34">
        <v>2025213428</v>
      </c>
      <c r="D285" s="34" t="s">
        <v>357</v>
      </c>
      <c r="E285" s="18" t="s">
        <v>139</v>
      </c>
      <c r="F285" s="18" t="s">
        <v>88</v>
      </c>
      <c r="G285" s="34">
        <v>4</v>
      </c>
    </row>
    <row r="286" spans="1:7">
      <c r="A286" s="330"/>
      <c r="B286" s="223"/>
      <c r="C286" s="34"/>
      <c r="D286" s="34"/>
      <c r="E286" s="18" t="s">
        <v>38</v>
      </c>
      <c r="F286" s="18" t="s">
        <v>88</v>
      </c>
      <c r="G286" s="34"/>
    </row>
    <row r="287" spans="1:7">
      <c r="A287" s="330"/>
      <c r="B287" s="223" t="s">
        <v>354</v>
      </c>
      <c r="C287" s="34">
        <v>2025213429</v>
      </c>
      <c r="D287" s="34" t="s">
        <v>358</v>
      </c>
      <c r="E287" s="18" t="s">
        <v>139</v>
      </c>
      <c r="F287" s="18" t="s">
        <v>88</v>
      </c>
      <c r="G287" s="34">
        <v>4</v>
      </c>
    </row>
    <row r="288" spans="1:7">
      <c r="A288" s="330"/>
      <c r="B288" s="223"/>
      <c r="C288" s="34"/>
      <c r="D288" s="34"/>
      <c r="E288" s="18" t="s">
        <v>38</v>
      </c>
      <c r="F288" s="18" t="s">
        <v>88</v>
      </c>
      <c r="G288" s="34"/>
    </row>
    <row r="289" spans="1:7">
      <c r="A289" s="330"/>
      <c r="B289" s="223" t="s">
        <v>354</v>
      </c>
      <c r="C289" s="34">
        <v>2025213426</v>
      </c>
      <c r="D289" s="34" t="s">
        <v>359</v>
      </c>
      <c r="E289" s="18" t="s">
        <v>139</v>
      </c>
      <c r="F289" s="18" t="s">
        <v>88</v>
      </c>
      <c r="G289" s="34">
        <v>4</v>
      </c>
    </row>
    <row r="290" spans="1:7">
      <c r="A290" s="330"/>
      <c r="B290" s="223"/>
      <c r="C290" s="34"/>
      <c r="D290" s="34"/>
      <c r="E290" s="18" t="s">
        <v>38</v>
      </c>
      <c r="F290" s="18" t="s">
        <v>88</v>
      </c>
      <c r="G290" s="34"/>
    </row>
    <row r="291" spans="1:7">
      <c r="A291" s="330"/>
      <c r="B291" s="223" t="s">
        <v>354</v>
      </c>
      <c r="C291" s="334">
        <v>2025213405</v>
      </c>
      <c r="D291" s="34" t="s">
        <v>360</v>
      </c>
      <c r="E291" s="18" t="s">
        <v>38</v>
      </c>
      <c r="F291" s="18" t="s">
        <v>88</v>
      </c>
      <c r="G291" s="18">
        <v>2</v>
      </c>
    </row>
    <row r="292" spans="1:7">
      <c r="A292" s="330"/>
      <c r="B292" s="223" t="s">
        <v>354</v>
      </c>
      <c r="C292" s="334">
        <v>2025213416</v>
      </c>
      <c r="D292" s="34" t="s">
        <v>361</v>
      </c>
      <c r="E292" s="18" t="s">
        <v>38</v>
      </c>
      <c r="F292" s="18" t="s">
        <v>88</v>
      </c>
      <c r="G292" s="18">
        <v>2</v>
      </c>
    </row>
    <row r="293" spans="1:7">
      <c r="A293" s="330"/>
      <c r="B293" s="223" t="s">
        <v>354</v>
      </c>
      <c r="C293" s="334">
        <v>2025213402</v>
      </c>
      <c r="D293" s="34" t="s">
        <v>362</v>
      </c>
      <c r="E293" s="18" t="s">
        <v>38</v>
      </c>
      <c r="F293" s="18" t="s">
        <v>88</v>
      </c>
      <c r="G293" s="18">
        <v>2</v>
      </c>
    </row>
    <row r="294" spans="1:7">
      <c r="A294" s="330"/>
      <c r="B294" s="223" t="s">
        <v>363</v>
      </c>
      <c r="C294" s="334">
        <v>2025213727</v>
      </c>
      <c r="D294" s="34" t="s">
        <v>364</v>
      </c>
      <c r="E294" s="18" t="s">
        <v>365</v>
      </c>
      <c r="F294" s="18" t="s">
        <v>79</v>
      </c>
      <c r="G294" s="18">
        <v>2</v>
      </c>
    </row>
    <row r="295" spans="1:7">
      <c r="A295" s="25" t="s">
        <v>6</v>
      </c>
      <c r="B295" s="15" t="s">
        <v>366</v>
      </c>
      <c r="C295" s="34">
        <v>2022243230</v>
      </c>
      <c r="D295" s="15" t="s">
        <v>367</v>
      </c>
      <c r="E295" s="34" t="s">
        <v>368</v>
      </c>
      <c r="F295" s="34" t="s">
        <v>369</v>
      </c>
      <c r="G295" s="34">
        <v>4</v>
      </c>
    </row>
    <row r="296" spans="1:7">
      <c r="B296" s="274"/>
      <c r="C296" s="34">
        <v>2022243230</v>
      </c>
      <c r="D296" s="277"/>
      <c r="E296" s="34" t="s">
        <v>370</v>
      </c>
      <c r="F296" s="34" t="s">
        <v>369</v>
      </c>
      <c r="G296" s="34"/>
    </row>
    <row r="297" spans="1:7">
      <c r="B297" s="274"/>
      <c r="C297" s="34">
        <v>2022243218</v>
      </c>
      <c r="D297" s="15" t="s">
        <v>371</v>
      </c>
      <c r="E297" s="34" t="s">
        <v>370</v>
      </c>
      <c r="F297" s="34" t="s">
        <v>79</v>
      </c>
      <c r="G297" s="34">
        <v>8</v>
      </c>
    </row>
    <row r="298" spans="1:7">
      <c r="B298" s="274"/>
      <c r="C298" s="34">
        <v>2022243218</v>
      </c>
      <c r="D298" s="274"/>
      <c r="E298" s="34" t="s">
        <v>372</v>
      </c>
      <c r="F298" s="34" t="s">
        <v>79</v>
      </c>
      <c r="G298" s="34"/>
    </row>
    <row r="299" spans="1:7">
      <c r="B299" s="274"/>
      <c r="C299" s="34">
        <v>2022243218</v>
      </c>
      <c r="D299" s="274"/>
      <c r="E299" s="34" t="s">
        <v>368</v>
      </c>
      <c r="F299" s="34" t="s">
        <v>88</v>
      </c>
      <c r="G299" s="34"/>
    </row>
    <row r="300" spans="1:7">
      <c r="B300" s="274"/>
      <c r="C300" s="34">
        <v>2022243218</v>
      </c>
      <c r="D300" s="277"/>
      <c r="E300" s="34" t="s">
        <v>370</v>
      </c>
      <c r="F300" s="34" t="s">
        <v>88</v>
      </c>
      <c r="G300" s="34"/>
    </row>
    <row r="301" spans="1:7">
      <c r="B301" s="274"/>
      <c r="C301" s="34">
        <v>2022243219</v>
      </c>
      <c r="D301" s="34" t="s">
        <v>373</v>
      </c>
      <c r="E301" s="34" t="s">
        <v>370</v>
      </c>
      <c r="F301" s="34" t="s">
        <v>88</v>
      </c>
      <c r="G301" s="34">
        <v>2</v>
      </c>
    </row>
    <row r="302" ht="18.75" customHeight="1" spans="1:7">
      <c r="B302" s="277"/>
      <c r="C302" s="34">
        <v>2022243221</v>
      </c>
      <c r="D302" s="34" t="s">
        <v>374</v>
      </c>
      <c r="E302" s="34" t="s">
        <v>370</v>
      </c>
      <c r="F302" s="34" t="s">
        <v>88</v>
      </c>
      <c r="G302" s="34">
        <v>2</v>
      </c>
    </row>
    <row r="303" ht="18.75" customHeight="1" spans="1:7">
      <c r="B303" s="15" t="s">
        <v>375</v>
      </c>
      <c r="C303" s="34">
        <v>2202243330</v>
      </c>
      <c r="D303" s="15" t="s">
        <v>376</v>
      </c>
      <c r="E303" s="34" t="s">
        <v>372</v>
      </c>
      <c r="F303" s="34" t="s">
        <v>369</v>
      </c>
      <c r="G303" s="34">
        <v>8</v>
      </c>
    </row>
    <row r="304" ht="18.75" customHeight="1" spans="1:7">
      <c r="B304" s="274"/>
      <c r="C304" s="34">
        <v>2202243330</v>
      </c>
      <c r="D304" s="274"/>
      <c r="E304" s="34" t="s">
        <v>377</v>
      </c>
      <c r="F304" s="34" t="s">
        <v>109</v>
      </c>
      <c r="G304" s="34"/>
    </row>
    <row r="305" ht="18.75" customHeight="1" spans="2:7">
      <c r="B305" s="274"/>
      <c r="C305" s="34">
        <v>2202243330</v>
      </c>
      <c r="D305" s="277"/>
      <c r="E305" s="34" t="s">
        <v>377</v>
      </c>
      <c r="F305" s="34" t="s">
        <v>105</v>
      </c>
      <c r="G305" s="34"/>
    </row>
    <row r="306" ht="18.75" customHeight="1" spans="2:7">
      <c r="B306" s="274"/>
      <c r="C306" s="34">
        <v>2022253117</v>
      </c>
      <c r="D306" s="15" t="s">
        <v>378</v>
      </c>
      <c r="E306" s="34" t="s">
        <v>372</v>
      </c>
      <c r="F306" s="34" t="s">
        <v>369</v>
      </c>
      <c r="G306" s="34">
        <v>5</v>
      </c>
    </row>
    <row r="307" ht="18.75" customHeight="1" spans="2:7">
      <c r="B307" s="274"/>
      <c r="C307" s="34">
        <v>2022253117</v>
      </c>
      <c r="D307" s="277"/>
      <c r="E307" s="34" t="s">
        <v>377</v>
      </c>
      <c r="F307" s="34" t="s">
        <v>109</v>
      </c>
      <c r="G307" s="34"/>
    </row>
    <row r="308" ht="18.75" customHeight="1" spans="2:7">
      <c r="B308" s="274"/>
      <c r="C308" s="34">
        <v>2022243333</v>
      </c>
      <c r="D308" s="34" t="s">
        <v>379</v>
      </c>
      <c r="E308" s="34" t="s">
        <v>377</v>
      </c>
      <c r="F308" s="34" t="s">
        <v>109</v>
      </c>
      <c r="G308" s="34">
        <v>3</v>
      </c>
    </row>
    <row r="309" ht="18.75" customHeight="1" spans="2:7">
      <c r="B309" s="274"/>
      <c r="C309" s="34">
        <v>2022243327</v>
      </c>
      <c r="D309" s="15" t="s">
        <v>380</v>
      </c>
      <c r="E309" s="34" t="s">
        <v>377</v>
      </c>
      <c r="F309" s="34" t="s">
        <v>109</v>
      </c>
      <c r="G309" s="34">
        <v>12</v>
      </c>
    </row>
    <row r="310" ht="18.75" customHeight="1" spans="2:7">
      <c r="B310" s="274"/>
      <c r="C310" s="34">
        <v>2022243327</v>
      </c>
      <c r="D310" s="274"/>
      <c r="E310" s="34" t="s">
        <v>372</v>
      </c>
      <c r="F310" s="34" t="s">
        <v>88</v>
      </c>
      <c r="G310" s="34"/>
    </row>
    <row r="311" ht="18.75" customHeight="1" spans="2:7">
      <c r="B311" s="274"/>
      <c r="C311" s="34">
        <v>2022243327</v>
      </c>
      <c r="D311" s="274"/>
      <c r="E311" s="34" t="s">
        <v>377</v>
      </c>
      <c r="F311" s="34" t="s">
        <v>105</v>
      </c>
      <c r="G311" s="34"/>
    </row>
    <row r="312" ht="18.75" customHeight="1" spans="2:7">
      <c r="B312" s="274"/>
      <c r="C312" s="34">
        <v>2022243327</v>
      </c>
      <c r="D312" s="274"/>
      <c r="E312" s="34" t="s">
        <v>368</v>
      </c>
      <c r="F312" s="34" t="s">
        <v>88</v>
      </c>
      <c r="G312" s="34"/>
    </row>
    <row r="313" ht="18.75" customHeight="1" spans="2:7">
      <c r="B313" s="274"/>
      <c r="C313" s="34">
        <v>2022243327</v>
      </c>
      <c r="D313" s="277"/>
      <c r="E313" s="34" t="s">
        <v>370</v>
      </c>
      <c r="F313" s="34" t="s">
        <v>88</v>
      </c>
      <c r="G313" s="34"/>
    </row>
    <row r="314" ht="18.75" customHeight="1" spans="2:7">
      <c r="B314" s="274"/>
      <c r="C314" s="34">
        <v>2202243303</v>
      </c>
      <c r="D314" s="15" t="s">
        <v>381</v>
      </c>
      <c r="E314" s="34" t="s">
        <v>372</v>
      </c>
      <c r="F314" s="34" t="s">
        <v>88</v>
      </c>
      <c r="G314" s="34">
        <v>9</v>
      </c>
    </row>
    <row r="315" ht="18.75" customHeight="1" spans="2:7">
      <c r="B315" s="274"/>
      <c r="C315" s="34">
        <v>2202243303</v>
      </c>
      <c r="D315" s="274"/>
      <c r="E315" s="34" t="s">
        <v>377</v>
      </c>
      <c r="F315" s="34" t="s">
        <v>105</v>
      </c>
      <c r="G315" s="34"/>
    </row>
    <row r="316" ht="18.75" customHeight="1" spans="2:7">
      <c r="B316" s="274"/>
      <c r="C316" s="34">
        <v>2202243303</v>
      </c>
      <c r="D316" s="274"/>
      <c r="E316" s="34" t="s">
        <v>370</v>
      </c>
      <c r="F316" s="34" t="s">
        <v>88</v>
      </c>
      <c r="G316" s="34"/>
    </row>
    <row r="317" ht="18.75" customHeight="1" spans="2:7">
      <c r="B317" s="274"/>
      <c r="C317" s="34">
        <v>2202243303</v>
      </c>
      <c r="D317" s="277"/>
      <c r="E317" s="34" t="s">
        <v>368</v>
      </c>
      <c r="F317" s="34" t="s">
        <v>88</v>
      </c>
      <c r="G317" s="34"/>
    </row>
    <row r="318" ht="18.75" customHeight="1" spans="2:7">
      <c r="B318" s="274"/>
      <c r="C318" s="34">
        <v>2022243321</v>
      </c>
      <c r="D318" s="15" t="s">
        <v>382</v>
      </c>
      <c r="E318" s="34" t="s">
        <v>377</v>
      </c>
      <c r="F318" s="34" t="s">
        <v>105</v>
      </c>
      <c r="G318" s="34">
        <v>7</v>
      </c>
    </row>
    <row r="319" ht="18.75" customHeight="1" spans="2:7">
      <c r="B319" s="274"/>
      <c r="C319" s="34">
        <v>2022243321</v>
      </c>
      <c r="D319" s="274"/>
      <c r="E319" s="34" t="s">
        <v>368</v>
      </c>
      <c r="F319" s="34" t="s">
        <v>88</v>
      </c>
      <c r="G319" s="34"/>
    </row>
    <row r="320" ht="18.75" customHeight="1" spans="2:7">
      <c r="B320" s="274"/>
      <c r="C320" s="34">
        <v>2022243321</v>
      </c>
      <c r="D320" s="277"/>
      <c r="E320" s="34" t="s">
        <v>370</v>
      </c>
      <c r="F320" s="34" t="s">
        <v>88</v>
      </c>
      <c r="G320" s="34"/>
    </row>
    <row r="321" ht="18.75" customHeight="1" spans="2:7">
      <c r="B321" s="274"/>
      <c r="C321" s="34">
        <v>2022253119</v>
      </c>
      <c r="D321" s="15" t="s">
        <v>383</v>
      </c>
      <c r="E321" s="34" t="s">
        <v>377</v>
      </c>
      <c r="F321" s="34" t="s">
        <v>105</v>
      </c>
      <c r="G321" s="34">
        <v>7</v>
      </c>
    </row>
    <row r="322" ht="18.75" customHeight="1" spans="2:7">
      <c r="B322" s="274"/>
      <c r="C322" s="34">
        <v>2022253119</v>
      </c>
      <c r="D322" s="274"/>
      <c r="E322" s="34" t="s">
        <v>368</v>
      </c>
      <c r="F322" s="34" t="s">
        <v>88</v>
      </c>
      <c r="G322" s="34"/>
    </row>
    <row r="323" ht="18.75" customHeight="1" spans="2:7">
      <c r="B323" s="274"/>
      <c r="C323" s="34">
        <v>2022253119</v>
      </c>
      <c r="D323" s="277"/>
      <c r="E323" s="34" t="s">
        <v>370</v>
      </c>
      <c r="F323" s="34" t="s">
        <v>88</v>
      </c>
      <c r="G323" s="34"/>
    </row>
    <row r="324" ht="18.75" customHeight="1" spans="2:7">
      <c r="B324" s="274"/>
      <c r="C324" s="34">
        <v>2022243324</v>
      </c>
      <c r="D324" s="15" t="s">
        <v>384</v>
      </c>
      <c r="E324" s="34" t="s">
        <v>368</v>
      </c>
      <c r="F324" s="34" t="s">
        <v>88</v>
      </c>
      <c r="G324" s="34">
        <v>4</v>
      </c>
    </row>
    <row r="325" ht="18.75" customHeight="1" spans="2:7">
      <c r="B325" s="277"/>
      <c r="C325" s="34">
        <v>2022243324</v>
      </c>
      <c r="D325" s="277"/>
      <c r="E325" s="34" t="s">
        <v>370</v>
      </c>
      <c r="F325" s="34" t="s">
        <v>88</v>
      </c>
      <c r="G325" s="34"/>
    </row>
    <row r="326" ht="18.75" customHeight="1" spans="2:7">
      <c r="B326" s="15" t="s">
        <v>385</v>
      </c>
      <c r="C326" s="34">
        <v>2022253101</v>
      </c>
      <c r="D326" s="34" t="s">
        <v>386</v>
      </c>
      <c r="E326" s="34" t="s">
        <v>387</v>
      </c>
      <c r="F326" s="34" t="s">
        <v>88</v>
      </c>
      <c r="G326" s="34">
        <v>2</v>
      </c>
    </row>
    <row r="327" ht="18.75" customHeight="1" spans="2:7">
      <c r="B327" s="274"/>
      <c r="C327" s="34">
        <v>2022253104</v>
      </c>
      <c r="D327" s="34" t="s">
        <v>388</v>
      </c>
      <c r="E327" s="34" t="s">
        <v>387</v>
      </c>
      <c r="F327" s="34" t="s">
        <v>88</v>
      </c>
      <c r="G327" s="34">
        <v>2</v>
      </c>
    </row>
    <row r="328" ht="18.75" customHeight="1" spans="2:7">
      <c r="B328" s="274"/>
      <c r="C328" s="34">
        <v>2022253133</v>
      </c>
      <c r="D328" s="34" t="s">
        <v>389</v>
      </c>
      <c r="E328" s="34" t="s">
        <v>387</v>
      </c>
      <c r="F328" s="34" t="s">
        <v>88</v>
      </c>
      <c r="G328" s="34">
        <v>2</v>
      </c>
    </row>
    <row r="329" ht="18.75" customHeight="1" spans="2:7">
      <c r="B329" s="274"/>
      <c r="C329" s="34">
        <v>2022253131</v>
      </c>
      <c r="D329" s="34" t="s">
        <v>390</v>
      </c>
      <c r="E329" s="34" t="s">
        <v>387</v>
      </c>
      <c r="F329" s="34" t="s">
        <v>88</v>
      </c>
      <c r="G329" s="34">
        <v>2</v>
      </c>
    </row>
    <row r="330" ht="18.75" customHeight="1" spans="2:7">
      <c r="B330" s="277"/>
      <c r="C330" s="34">
        <v>2022253134</v>
      </c>
      <c r="D330" s="34" t="s">
        <v>391</v>
      </c>
      <c r="E330" s="34" t="s">
        <v>387</v>
      </c>
      <c r="F330" s="34" t="s">
        <v>88</v>
      </c>
      <c r="G330" s="34">
        <v>2</v>
      </c>
    </row>
    <row r="331" ht="18.75" customHeight="1" spans="2:7">
      <c r="B331" s="15" t="s">
        <v>392</v>
      </c>
      <c r="C331" s="34">
        <v>2023243120</v>
      </c>
      <c r="D331" s="15" t="s">
        <v>393</v>
      </c>
      <c r="E331" s="34" t="s">
        <v>394</v>
      </c>
      <c r="F331" s="34" t="s">
        <v>87</v>
      </c>
      <c r="G331" s="34">
        <v>4</v>
      </c>
    </row>
    <row r="332" ht="18.75" customHeight="1" spans="2:7">
      <c r="B332" s="274"/>
      <c r="C332" s="34">
        <v>2023243120</v>
      </c>
      <c r="D332" s="277"/>
      <c r="E332" s="34" t="s">
        <v>395</v>
      </c>
      <c r="F332" s="34" t="s">
        <v>87</v>
      </c>
      <c r="G332" s="34"/>
    </row>
    <row r="333" ht="18.75" customHeight="1" spans="2:7">
      <c r="B333" s="274"/>
      <c r="C333" s="34">
        <v>2023243112</v>
      </c>
      <c r="D333" s="15" t="s">
        <v>396</v>
      </c>
      <c r="E333" s="34" t="s">
        <v>394</v>
      </c>
      <c r="F333" s="34" t="s">
        <v>87</v>
      </c>
      <c r="G333" s="34">
        <v>4</v>
      </c>
    </row>
    <row r="334" ht="18.75" customHeight="1" spans="2:7">
      <c r="B334" s="274"/>
      <c r="C334" s="34">
        <v>2023243112</v>
      </c>
      <c r="D334" s="277"/>
      <c r="E334" s="34" t="s">
        <v>395</v>
      </c>
      <c r="F334" s="34" t="s">
        <v>87</v>
      </c>
      <c r="G334" s="34"/>
    </row>
    <row r="335" ht="18.75" customHeight="1" spans="2:7">
      <c r="B335" s="274"/>
      <c r="C335" s="34">
        <v>2023243722</v>
      </c>
      <c r="D335" s="15" t="s">
        <v>397</v>
      </c>
      <c r="E335" s="34" t="s">
        <v>394</v>
      </c>
      <c r="F335" s="34" t="s">
        <v>88</v>
      </c>
      <c r="G335" s="34">
        <v>4</v>
      </c>
    </row>
    <row r="336" ht="18.75" customHeight="1" spans="2:7">
      <c r="B336" s="277"/>
      <c r="C336" s="34">
        <v>2023243722</v>
      </c>
      <c r="D336" s="277"/>
      <c r="E336" s="34" t="s">
        <v>395</v>
      </c>
      <c r="F336" s="34" t="s">
        <v>88</v>
      </c>
      <c r="G336" s="34"/>
    </row>
    <row r="337" ht="18.75" customHeight="1" spans="2:7">
      <c r="B337" s="296" t="s">
        <v>398</v>
      </c>
      <c r="C337" s="34">
        <v>2023243402</v>
      </c>
      <c r="D337" s="15" t="s">
        <v>399</v>
      </c>
      <c r="E337" s="34" t="s">
        <v>400</v>
      </c>
      <c r="F337" s="34" t="s">
        <v>87</v>
      </c>
      <c r="G337" s="34">
        <v>10</v>
      </c>
    </row>
    <row r="338" ht="18.75" customHeight="1" spans="2:7">
      <c r="B338" s="343"/>
      <c r="C338" s="34">
        <v>2023243402</v>
      </c>
      <c r="D338" s="274"/>
      <c r="E338" s="34" t="s">
        <v>394</v>
      </c>
      <c r="F338" s="34" t="s">
        <v>87</v>
      </c>
      <c r="G338" s="34"/>
    </row>
    <row r="339" ht="18.75" customHeight="1" spans="2:7">
      <c r="B339" s="343"/>
      <c r="C339" s="34">
        <v>2023243402</v>
      </c>
      <c r="D339" s="274"/>
      <c r="E339" s="34" t="s">
        <v>401</v>
      </c>
      <c r="F339" s="34" t="s">
        <v>79</v>
      </c>
      <c r="G339" s="34"/>
    </row>
    <row r="340" ht="18.75" customHeight="1" spans="2:7">
      <c r="B340" s="343"/>
      <c r="C340" s="34">
        <v>2023243402</v>
      </c>
      <c r="D340" s="274"/>
      <c r="E340" s="34" t="s">
        <v>400</v>
      </c>
      <c r="F340" s="34" t="s">
        <v>88</v>
      </c>
      <c r="G340" s="34"/>
    </row>
    <row r="341" ht="18.75" customHeight="1" spans="2:7">
      <c r="B341" s="343"/>
      <c r="C341" s="34">
        <v>2023243402</v>
      </c>
      <c r="D341" s="277"/>
      <c r="E341" s="34" t="s">
        <v>394</v>
      </c>
      <c r="F341" s="34" t="s">
        <v>88</v>
      </c>
      <c r="G341" s="34"/>
    </row>
    <row r="342" ht="18.75" customHeight="1" spans="2:7">
      <c r="B342" s="343"/>
      <c r="C342" s="34">
        <v>2023243419</v>
      </c>
      <c r="D342" s="15" t="s">
        <v>402</v>
      </c>
      <c r="E342" s="34" t="s">
        <v>400</v>
      </c>
      <c r="F342" s="34" t="s">
        <v>87</v>
      </c>
      <c r="G342" s="34">
        <v>10</v>
      </c>
    </row>
    <row r="343" ht="18.75" customHeight="1" spans="2:7">
      <c r="B343" s="343"/>
      <c r="C343" s="34">
        <v>2023243419</v>
      </c>
      <c r="D343" s="274"/>
      <c r="E343" s="34" t="s">
        <v>394</v>
      </c>
      <c r="F343" s="34" t="s">
        <v>87</v>
      </c>
      <c r="G343" s="34"/>
    </row>
    <row r="344" ht="18.75" customHeight="1" spans="2:7">
      <c r="B344" s="343"/>
      <c r="C344" s="34">
        <v>2023243419</v>
      </c>
      <c r="D344" s="274"/>
      <c r="E344" s="34" t="s">
        <v>401</v>
      </c>
      <c r="F344" s="34" t="s">
        <v>79</v>
      </c>
      <c r="G344" s="34"/>
    </row>
    <row r="345" ht="18.75" customHeight="1" spans="2:7">
      <c r="B345" s="343"/>
      <c r="C345" s="34">
        <v>2023243419</v>
      </c>
      <c r="D345" s="274"/>
      <c r="E345" s="34" t="s">
        <v>400</v>
      </c>
      <c r="F345" s="34" t="s">
        <v>88</v>
      </c>
      <c r="G345" s="34"/>
    </row>
    <row r="346" ht="18.75" customHeight="1" spans="2:7">
      <c r="B346" s="343"/>
      <c r="C346" s="34">
        <v>2023243419</v>
      </c>
      <c r="D346" s="277"/>
      <c r="E346" s="34" t="s">
        <v>394</v>
      </c>
      <c r="F346" s="34" t="s">
        <v>88</v>
      </c>
      <c r="G346" s="34"/>
    </row>
    <row r="347" ht="18.75" customHeight="1" spans="2:7">
      <c r="B347" s="343"/>
      <c r="C347" s="34">
        <v>2023243427</v>
      </c>
      <c r="D347" s="15" t="s">
        <v>403</v>
      </c>
      <c r="E347" s="34" t="s">
        <v>400</v>
      </c>
      <c r="F347" s="34" t="s">
        <v>87</v>
      </c>
      <c r="G347" s="34">
        <v>6</v>
      </c>
    </row>
    <row r="348" ht="18.75" customHeight="1" spans="2:7">
      <c r="B348" s="343"/>
      <c r="C348" s="34">
        <v>2023243427</v>
      </c>
      <c r="D348" s="274"/>
      <c r="E348" s="34" t="s">
        <v>394</v>
      </c>
      <c r="F348" s="34" t="s">
        <v>87</v>
      </c>
      <c r="G348" s="34"/>
    </row>
    <row r="349" ht="18.75" customHeight="1" spans="2:7">
      <c r="B349" s="343"/>
      <c r="C349" s="34">
        <v>2023243427</v>
      </c>
      <c r="D349" s="277"/>
      <c r="E349" s="34" t="s">
        <v>401</v>
      </c>
      <c r="F349" s="34" t="s">
        <v>79</v>
      </c>
      <c r="G349" s="34"/>
    </row>
    <row r="350" ht="18.75" customHeight="1" spans="2:7">
      <c r="B350" s="343"/>
      <c r="C350" s="34">
        <v>2023243404</v>
      </c>
      <c r="D350" s="15" t="s">
        <v>404</v>
      </c>
      <c r="E350" s="34" t="s">
        <v>400</v>
      </c>
      <c r="F350" s="34" t="s">
        <v>88</v>
      </c>
      <c r="G350" s="34">
        <v>4</v>
      </c>
    </row>
    <row r="351" ht="18.75" customHeight="1" spans="2:7">
      <c r="B351" s="298"/>
      <c r="C351" s="34">
        <v>2023243404</v>
      </c>
      <c r="D351" s="277"/>
      <c r="E351" s="34" t="s">
        <v>394</v>
      </c>
      <c r="F351" s="34" t="s">
        <v>88</v>
      </c>
      <c r="G351" s="34"/>
    </row>
    <row r="352" ht="18.75" customHeight="1" spans="2:7">
      <c r="B352" s="15" t="s">
        <v>405</v>
      </c>
      <c r="C352" s="34">
        <v>2023243502</v>
      </c>
      <c r="D352" s="15" t="s">
        <v>406</v>
      </c>
      <c r="E352" s="34" t="s">
        <v>407</v>
      </c>
      <c r="F352" s="34" t="s">
        <v>87</v>
      </c>
      <c r="G352" s="34">
        <v>6</v>
      </c>
    </row>
    <row r="353" ht="18.75" customHeight="1" spans="2:7">
      <c r="B353" s="274"/>
      <c r="C353" s="34">
        <v>2023243502</v>
      </c>
      <c r="D353" s="274"/>
      <c r="E353" s="34" t="s">
        <v>408</v>
      </c>
      <c r="F353" s="34" t="s">
        <v>79</v>
      </c>
      <c r="G353" s="34"/>
    </row>
    <row r="354" ht="18.75" customHeight="1" spans="2:7">
      <c r="B354" s="274"/>
      <c r="C354" s="34">
        <v>2023243502</v>
      </c>
      <c r="D354" s="277"/>
      <c r="E354" s="34" t="s">
        <v>409</v>
      </c>
      <c r="F354" s="34" t="s">
        <v>79</v>
      </c>
      <c r="G354" s="34"/>
    </row>
    <row r="355" ht="18.75" customHeight="1" spans="2:7">
      <c r="B355" s="274"/>
      <c r="C355" s="34">
        <v>2023243529</v>
      </c>
      <c r="D355" s="15" t="s">
        <v>410</v>
      </c>
      <c r="E355" s="34" t="s">
        <v>408</v>
      </c>
      <c r="F355" s="34" t="s">
        <v>79</v>
      </c>
      <c r="G355" s="34">
        <v>4</v>
      </c>
    </row>
    <row r="356" ht="18.75" customHeight="1" spans="2:7">
      <c r="B356" s="274"/>
      <c r="C356" s="34">
        <v>2023243529</v>
      </c>
      <c r="D356" s="277"/>
      <c r="E356" s="34" t="s">
        <v>409</v>
      </c>
      <c r="F356" s="34" t="s">
        <v>79</v>
      </c>
      <c r="G356" s="34"/>
    </row>
    <row r="357" ht="18.75" customHeight="1" spans="2:7">
      <c r="B357" s="274"/>
      <c r="C357" s="34">
        <v>2023243545</v>
      </c>
      <c r="D357" s="34" t="s">
        <v>411</v>
      </c>
      <c r="E357" s="34" t="s">
        <v>408</v>
      </c>
      <c r="F357" s="34" t="s">
        <v>79</v>
      </c>
      <c r="G357" s="34">
        <v>2</v>
      </c>
    </row>
    <row r="358" ht="18.75" customHeight="1" spans="2:7">
      <c r="B358" s="274"/>
      <c r="C358" s="34">
        <v>2023243530</v>
      </c>
      <c r="D358" s="34" t="s">
        <v>412</v>
      </c>
      <c r="E358" s="34" t="s">
        <v>413</v>
      </c>
      <c r="F358" s="34" t="s">
        <v>88</v>
      </c>
      <c r="G358" s="34">
        <v>2</v>
      </c>
    </row>
    <row r="359" ht="18.75" customHeight="1" spans="2:7">
      <c r="B359" s="274"/>
      <c r="C359" s="34">
        <v>2023243502</v>
      </c>
      <c r="D359" s="34" t="s">
        <v>414</v>
      </c>
      <c r="E359" s="34" t="s">
        <v>413</v>
      </c>
      <c r="F359" s="34" t="s">
        <v>88</v>
      </c>
      <c r="G359" s="34">
        <v>2</v>
      </c>
    </row>
    <row r="360" ht="18.75" customHeight="1" spans="2:7">
      <c r="B360" s="274"/>
      <c r="C360" s="34">
        <v>2023243529</v>
      </c>
      <c r="D360" s="34" t="s">
        <v>415</v>
      </c>
      <c r="E360" s="34" t="s">
        <v>413</v>
      </c>
      <c r="F360" s="34" t="s">
        <v>88</v>
      </c>
      <c r="G360" s="34">
        <v>2</v>
      </c>
    </row>
    <row r="361" ht="18.75" customHeight="1" spans="2:7">
      <c r="B361" s="274"/>
      <c r="C361" s="34">
        <v>2023243519</v>
      </c>
      <c r="D361" s="34" t="s">
        <v>416</v>
      </c>
      <c r="E361" s="34" t="s">
        <v>413</v>
      </c>
      <c r="F361" s="34" t="s">
        <v>88</v>
      </c>
      <c r="G361" s="34">
        <v>2</v>
      </c>
    </row>
    <row r="362" ht="18.75" customHeight="1" spans="2:7">
      <c r="B362" s="274"/>
      <c r="C362" s="34">
        <v>2023243518</v>
      </c>
      <c r="D362" s="34" t="s">
        <v>417</v>
      </c>
      <c r="E362" s="34" t="s">
        <v>413</v>
      </c>
      <c r="F362" s="34" t="s">
        <v>88</v>
      </c>
      <c r="G362" s="34">
        <v>2</v>
      </c>
    </row>
    <row r="363" ht="18.75" customHeight="1" spans="2:7">
      <c r="B363" s="277"/>
      <c r="C363" s="34">
        <v>2023243507</v>
      </c>
      <c r="D363" s="34" t="s">
        <v>418</v>
      </c>
      <c r="E363" s="34" t="s">
        <v>413</v>
      </c>
      <c r="F363" s="34" t="s">
        <v>88</v>
      </c>
      <c r="G363" s="34">
        <v>2</v>
      </c>
    </row>
    <row r="364" ht="18.75" customHeight="1" spans="2:7">
      <c r="B364" s="34" t="s">
        <v>419</v>
      </c>
      <c r="C364" s="34">
        <v>2023243625</v>
      </c>
      <c r="D364" s="34" t="s">
        <v>420</v>
      </c>
      <c r="E364" s="34" t="s">
        <v>421</v>
      </c>
      <c r="F364" s="34" t="s">
        <v>79</v>
      </c>
      <c r="G364" s="34">
        <v>2</v>
      </c>
    </row>
    <row r="365" ht="18.75" customHeight="1" spans="2:7">
      <c r="B365" s="15" t="s">
        <v>422</v>
      </c>
      <c r="C365" s="34">
        <v>2023243808</v>
      </c>
      <c r="D365" s="15" t="s">
        <v>423</v>
      </c>
      <c r="E365" s="34" t="s">
        <v>424</v>
      </c>
      <c r="F365" s="34" t="s">
        <v>88</v>
      </c>
      <c r="G365" s="34">
        <v>9</v>
      </c>
    </row>
    <row r="366" ht="18.75" customHeight="1" spans="2:7">
      <c r="B366" s="274"/>
      <c r="C366" s="34">
        <v>2023243808</v>
      </c>
      <c r="D366" s="274"/>
      <c r="E366" s="34" t="s">
        <v>425</v>
      </c>
      <c r="F366" s="34" t="s">
        <v>105</v>
      </c>
      <c r="G366" s="34"/>
    </row>
    <row r="367" ht="18.75" customHeight="1" spans="2:7">
      <c r="B367" s="277"/>
      <c r="C367" s="34">
        <v>2023243808</v>
      </c>
      <c r="D367" s="277"/>
      <c r="E367" s="34" t="s">
        <v>426</v>
      </c>
      <c r="F367" s="34" t="s">
        <v>51</v>
      </c>
      <c r="G367" s="34"/>
    </row>
    <row r="368" ht="18.75" customHeight="1" spans="2:7">
      <c r="B368" s="15" t="s">
        <v>427</v>
      </c>
      <c r="C368" s="34">
        <v>2023253208</v>
      </c>
      <c r="D368" s="34" t="s">
        <v>428</v>
      </c>
      <c r="E368" s="34" t="s">
        <v>429</v>
      </c>
      <c r="F368" s="34" t="s">
        <v>88</v>
      </c>
      <c r="G368" s="34">
        <v>2</v>
      </c>
    </row>
    <row r="369" ht="18.75" customHeight="1" spans="2:7">
      <c r="B369" s="274"/>
      <c r="C369" s="34">
        <v>2023253209</v>
      </c>
      <c r="D369" s="34" t="s">
        <v>430</v>
      </c>
      <c r="E369" s="34" t="s">
        <v>429</v>
      </c>
      <c r="F369" s="34" t="s">
        <v>88</v>
      </c>
      <c r="G369" s="34">
        <v>2</v>
      </c>
    </row>
    <row r="370" ht="18.75" customHeight="1" spans="2:7">
      <c r="B370" s="274"/>
      <c r="C370" s="34">
        <v>2023253218</v>
      </c>
      <c r="D370" s="34" t="s">
        <v>431</v>
      </c>
      <c r="E370" s="34" t="s">
        <v>429</v>
      </c>
      <c r="F370" s="34" t="s">
        <v>88</v>
      </c>
      <c r="G370" s="34">
        <v>2</v>
      </c>
    </row>
    <row r="371" ht="18.75" customHeight="1" spans="2:7">
      <c r="B371" s="274"/>
      <c r="C371" s="34">
        <v>2023253219</v>
      </c>
      <c r="D371" s="34" t="s">
        <v>432</v>
      </c>
      <c r="E371" s="34" t="s">
        <v>429</v>
      </c>
      <c r="F371" s="34" t="s">
        <v>88</v>
      </c>
      <c r="G371" s="34">
        <v>2</v>
      </c>
    </row>
    <row r="372" ht="18.75" customHeight="1" spans="2:7">
      <c r="B372" s="277"/>
      <c r="C372" s="34">
        <v>2023253230</v>
      </c>
      <c r="D372" s="34" t="s">
        <v>433</v>
      </c>
      <c r="E372" s="34" t="s">
        <v>429</v>
      </c>
      <c r="F372" s="34" t="s">
        <v>88</v>
      </c>
      <c r="G372" s="34">
        <v>2</v>
      </c>
    </row>
    <row r="373" ht="18.75" customHeight="1" spans="2:7">
      <c r="B373" s="15" t="s">
        <v>434</v>
      </c>
      <c r="C373" s="34">
        <v>2023253302</v>
      </c>
      <c r="D373" s="34" t="s">
        <v>435</v>
      </c>
      <c r="E373" s="34" t="s">
        <v>429</v>
      </c>
      <c r="F373" s="34" t="s">
        <v>88</v>
      </c>
      <c r="G373" s="34">
        <v>2</v>
      </c>
    </row>
    <row r="374" ht="18.75" customHeight="1" spans="2:7">
      <c r="B374" s="274"/>
      <c r="C374" s="34">
        <v>2023253315</v>
      </c>
      <c r="D374" s="34" t="s">
        <v>436</v>
      </c>
      <c r="E374" s="34" t="s">
        <v>429</v>
      </c>
      <c r="F374" s="34" t="s">
        <v>88</v>
      </c>
      <c r="G374" s="34">
        <v>2</v>
      </c>
    </row>
    <row r="375" ht="18.75" customHeight="1" spans="2:7">
      <c r="B375" s="274"/>
      <c r="C375" s="34">
        <v>2023253327</v>
      </c>
      <c r="D375" s="34" t="s">
        <v>437</v>
      </c>
      <c r="E375" s="34" t="s">
        <v>429</v>
      </c>
      <c r="F375" s="34" t="s">
        <v>88</v>
      </c>
      <c r="G375" s="34">
        <v>2</v>
      </c>
    </row>
    <row r="376" ht="18.75" customHeight="1" spans="2:7">
      <c r="B376" s="277"/>
      <c r="C376" s="34">
        <v>2023253326</v>
      </c>
      <c r="D376" s="34" t="s">
        <v>438</v>
      </c>
      <c r="E376" s="34" t="s">
        <v>429</v>
      </c>
      <c r="F376" s="34" t="s">
        <v>88</v>
      </c>
      <c r="G376" s="34">
        <v>2</v>
      </c>
    </row>
    <row r="377" ht="18.75" customHeight="1" spans="2:7">
      <c r="B377" s="15" t="s">
        <v>439</v>
      </c>
      <c r="C377" s="34">
        <v>2023213622</v>
      </c>
      <c r="D377" s="15" t="s">
        <v>440</v>
      </c>
      <c r="E377" s="34" t="s">
        <v>441</v>
      </c>
      <c r="F377" s="34" t="s">
        <v>87</v>
      </c>
      <c r="G377" s="34">
        <v>4</v>
      </c>
    </row>
    <row r="378" ht="18.75" customHeight="1" spans="2:7">
      <c r="B378" s="277"/>
      <c r="C378" s="34">
        <v>2023213622</v>
      </c>
      <c r="D378" s="277"/>
      <c r="E378" s="34" t="s">
        <v>442</v>
      </c>
      <c r="F378" s="34" t="s">
        <v>87</v>
      </c>
      <c r="G378" s="34"/>
    </row>
    <row r="379" ht="18.75" customHeight="1" spans="2:7">
      <c r="B379" s="15" t="s">
        <v>443</v>
      </c>
      <c r="C379" s="34">
        <v>2024243222</v>
      </c>
      <c r="D379" s="15" t="s">
        <v>444</v>
      </c>
      <c r="E379" s="34" t="s">
        <v>442</v>
      </c>
      <c r="F379" s="34" t="s">
        <v>87</v>
      </c>
      <c r="G379" s="34">
        <v>17</v>
      </c>
    </row>
    <row r="380" ht="18.75" customHeight="1" spans="2:7">
      <c r="B380" s="274"/>
      <c r="C380" s="34">
        <v>2024243222</v>
      </c>
      <c r="D380" s="274"/>
      <c r="E380" s="34" t="s">
        <v>445</v>
      </c>
      <c r="F380" s="34" t="s">
        <v>87</v>
      </c>
      <c r="G380" s="34"/>
    </row>
    <row r="381" ht="18.75" customHeight="1" spans="2:7">
      <c r="B381" s="274"/>
      <c r="C381" s="34">
        <v>2024243222</v>
      </c>
      <c r="D381" s="274"/>
      <c r="E381" s="34" t="s">
        <v>67</v>
      </c>
      <c r="F381" s="34" t="s">
        <v>112</v>
      </c>
      <c r="G381" s="34"/>
    </row>
    <row r="382" ht="18.75" customHeight="1" spans="2:7">
      <c r="B382" s="274"/>
      <c r="C382" s="34">
        <v>2024243222</v>
      </c>
      <c r="D382" s="274"/>
      <c r="E382" s="34" t="s">
        <v>130</v>
      </c>
      <c r="F382" s="34" t="s">
        <v>79</v>
      </c>
      <c r="G382" s="34"/>
    </row>
    <row r="383" ht="18.75" customHeight="1" spans="2:7">
      <c r="B383" s="274"/>
      <c r="C383" s="34">
        <v>2024243222</v>
      </c>
      <c r="D383" s="274"/>
      <c r="E383" s="34" t="s">
        <v>446</v>
      </c>
      <c r="F383" s="34" t="s">
        <v>79</v>
      </c>
      <c r="G383" s="34"/>
    </row>
    <row r="384" ht="18.75" customHeight="1" spans="2:7">
      <c r="B384" s="274"/>
      <c r="C384" s="34">
        <v>2024243222</v>
      </c>
      <c r="D384" s="274"/>
      <c r="E384" s="34" t="s">
        <v>442</v>
      </c>
      <c r="F384" s="34" t="s">
        <v>88</v>
      </c>
      <c r="G384" s="34"/>
    </row>
    <row r="385" ht="18.75" customHeight="1" spans="2:7">
      <c r="B385" s="277"/>
      <c r="C385" s="34">
        <v>2024243222</v>
      </c>
      <c r="D385" s="277"/>
      <c r="E385" s="34" t="s">
        <v>445</v>
      </c>
      <c r="F385" s="34" t="s">
        <v>51</v>
      </c>
      <c r="G385" s="34"/>
    </row>
    <row r="386" ht="18.75" customHeight="1" spans="2:7">
      <c r="B386" s="15" t="s">
        <v>447</v>
      </c>
      <c r="C386" s="34">
        <v>2024243409</v>
      </c>
      <c r="D386" s="15" t="s">
        <v>448</v>
      </c>
      <c r="E386" s="34" t="s">
        <v>130</v>
      </c>
      <c r="F386" s="34" t="s">
        <v>79</v>
      </c>
      <c r="G386" s="34">
        <v>8</v>
      </c>
    </row>
    <row r="387" ht="18.75" customHeight="1" spans="2:7">
      <c r="B387" s="274"/>
      <c r="C387" s="34">
        <v>2024243409</v>
      </c>
      <c r="D387" s="274"/>
      <c r="E387" s="34" t="s">
        <v>67</v>
      </c>
      <c r="F387" s="34" t="s">
        <v>79</v>
      </c>
      <c r="G387" s="34"/>
    </row>
    <row r="388" ht="18.75" customHeight="1" spans="2:7">
      <c r="B388" s="274"/>
      <c r="C388" s="34">
        <v>2024243409</v>
      </c>
      <c r="D388" s="274"/>
      <c r="E388" s="34" t="s">
        <v>446</v>
      </c>
      <c r="F388" s="34" t="s">
        <v>88</v>
      </c>
      <c r="G388" s="34"/>
    </row>
    <row r="389" ht="18.75" customHeight="1" spans="2:7">
      <c r="B389" s="277"/>
      <c r="C389" s="34">
        <v>2024243409</v>
      </c>
      <c r="D389" s="277"/>
      <c r="E389" s="34" t="s">
        <v>442</v>
      </c>
      <c r="F389" s="34" t="s">
        <v>88</v>
      </c>
      <c r="G389" s="34"/>
    </row>
    <row r="390" ht="18.75" customHeight="1" spans="2:7">
      <c r="B390" s="15" t="s">
        <v>449</v>
      </c>
      <c r="C390" s="34">
        <v>2024243519</v>
      </c>
      <c r="D390" s="15" t="s">
        <v>450</v>
      </c>
      <c r="E390" s="34" t="s">
        <v>451</v>
      </c>
      <c r="F390" s="34" t="s">
        <v>88</v>
      </c>
      <c r="G390" s="34">
        <v>7</v>
      </c>
    </row>
    <row r="391" ht="18.75" customHeight="1" spans="2:7">
      <c r="B391" s="274"/>
      <c r="C391" s="34">
        <v>2024243519</v>
      </c>
      <c r="D391" s="274"/>
      <c r="E391" s="34" t="s">
        <v>452</v>
      </c>
      <c r="F391" s="34" t="s">
        <v>105</v>
      </c>
      <c r="G391" s="34"/>
    </row>
    <row r="392" ht="18.75" customHeight="1" spans="2:7">
      <c r="B392" s="277"/>
      <c r="C392" s="34">
        <v>2024243519</v>
      </c>
      <c r="D392" s="277"/>
      <c r="E392" s="34" t="s">
        <v>130</v>
      </c>
      <c r="F392" s="34" t="s">
        <v>88</v>
      </c>
      <c r="G392" s="34"/>
    </row>
    <row r="393" ht="18.75" customHeight="1" spans="2:7">
      <c r="B393" s="15" t="s">
        <v>453</v>
      </c>
      <c r="C393" s="34">
        <v>2024243630</v>
      </c>
      <c r="D393" s="15" t="s">
        <v>454</v>
      </c>
      <c r="E393" s="34" t="s">
        <v>130</v>
      </c>
      <c r="F393" s="34" t="s">
        <v>88</v>
      </c>
      <c r="G393" s="34">
        <v>4</v>
      </c>
    </row>
    <row r="394" ht="18.75" customHeight="1" spans="2:7">
      <c r="B394" s="277"/>
      <c r="C394" s="34">
        <v>2024243630</v>
      </c>
      <c r="D394" s="277"/>
      <c r="E394" s="34" t="s">
        <v>455</v>
      </c>
      <c r="F394" s="34" t="s">
        <v>88</v>
      </c>
      <c r="G394" s="34"/>
    </row>
    <row r="395" ht="18.75" customHeight="1" spans="2:7">
      <c r="B395" s="15" t="s">
        <v>456</v>
      </c>
      <c r="C395" s="34">
        <v>2024243723</v>
      </c>
      <c r="D395" s="15" t="s">
        <v>457</v>
      </c>
      <c r="E395" s="34" t="s">
        <v>458</v>
      </c>
      <c r="F395" s="34" t="s">
        <v>88</v>
      </c>
      <c r="G395" s="34">
        <v>9</v>
      </c>
    </row>
    <row r="396" ht="18.75" customHeight="1" spans="2:7">
      <c r="B396" s="274"/>
      <c r="C396" s="34">
        <v>2024243723</v>
      </c>
      <c r="D396" s="274"/>
      <c r="E396" s="34" t="s">
        <v>67</v>
      </c>
      <c r="F396" s="34" t="s">
        <v>105</v>
      </c>
      <c r="G396" s="34"/>
    </row>
    <row r="397" ht="18.75" customHeight="1" spans="2:7">
      <c r="B397" s="274"/>
      <c r="C397" s="34">
        <v>2024243723</v>
      </c>
      <c r="D397" s="274"/>
      <c r="E397" s="34" t="s">
        <v>459</v>
      </c>
      <c r="F397" s="34" t="s">
        <v>88</v>
      </c>
      <c r="G397" s="34"/>
    </row>
    <row r="398" ht="18.75" customHeight="1" spans="2:7">
      <c r="B398" s="277"/>
      <c r="C398" s="34">
        <v>2024243723</v>
      </c>
      <c r="D398" s="277"/>
      <c r="E398" s="34" t="s">
        <v>460</v>
      </c>
      <c r="F398" s="34" t="s">
        <v>88</v>
      </c>
      <c r="G398" s="34"/>
    </row>
    <row r="399" ht="18.75" customHeight="1" spans="2:7">
      <c r="B399" s="15" t="s">
        <v>461</v>
      </c>
      <c r="C399" s="34">
        <v>2024243923</v>
      </c>
      <c r="D399" s="15" t="s">
        <v>462</v>
      </c>
      <c r="E399" s="34" t="s">
        <v>458</v>
      </c>
      <c r="F399" s="34" t="s">
        <v>87</v>
      </c>
      <c r="G399" s="34">
        <v>14</v>
      </c>
    </row>
    <row r="400" ht="18.75" customHeight="1" spans="2:7">
      <c r="B400" s="274"/>
      <c r="C400" s="34">
        <v>2024243923</v>
      </c>
      <c r="D400" s="274"/>
      <c r="E400" s="34" t="s">
        <v>67</v>
      </c>
      <c r="F400" s="34" t="s">
        <v>109</v>
      </c>
      <c r="G400" s="34"/>
    </row>
    <row r="401" ht="18.75" customHeight="1" spans="2:7">
      <c r="B401" s="274"/>
      <c r="C401" s="34">
        <v>2024243923</v>
      </c>
      <c r="D401" s="274"/>
      <c r="E401" s="34" t="s">
        <v>425</v>
      </c>
      <c r="F401" s="34" t="s">
        <v>79</v>
      </c>
      <c r="G401" s="34"/>
    </row>
    <row r="402" ht="18.75" customHeight="1" spans="2:7">
      <c r="B402" s="274"/>
      <c r="C402" s="34">
        <v>2024243923</v>
      </c>
      <c r="D402" s="274"/>
      <c r="E402" s="34" t="s">
        <v>463</v>
      </c>
      <c r="F402" s="34" t="s">
        <v>79</v>
      </c>
      <c r="G402" s="34"/>
    </row>
    <row r="403" ht="18.75" customHeight="1" spans="2:7">
      <c r="B403" s="274"/>
      <c r="C403" s="34">
        <v>2024243923</v>
      </c>
      <c r="D403" s="274"/>
      <c r="E403" s="34" t="s">
        <v>458</v>
      </c>
      <c r="F403" s="34" t="s">
        <v>88</v>
      </c>
      <c r="G403" s="34"/>
    </row>
    <row r="404" ht="18.75" customHeight="1" spans="2:7">
      <c r="B404" s="277"/>
      <c r="C404" s="34">
        <v>2024243923</v>
      </c>
      <c r="D404" s="277"/>
      <c r="E404" s="34" t="s">
        <v>67</v>
      </c>
      <c r="F404" s="34" t="s">
        <v>105</v>
      </c>
      <c r="G404" s="34"/>
    </row>
    <row r="405" ht="18.75" customHeight="1" spans="2:7">
      <c r="B405" s="15" t="s">
        <v>464</v>
      </c>
      <c r="C405" s="34">
        <v>2025243117</v>
      </c>
      <c r="D405" s="34" t="s">
        <v>465</v>
      </c>
      <c r="E405" s="34" t="s">
        <v>71</v>
      </c>
      <c r="F405" s="34" t="s">
        <v>88</v>
      </c>
      <c r="G405" s="34">
        <v>2</v>
      </c>
    </row>
    <row r="406" ht="18.75" customHeight="1" spans="2:7">
      <c r="B406" s="277"/>
      <c r="C406" s="34">
        <v>2025243132</v>
      </c>
      <c r="D406" s="34" t="s">
        <v>466</v>
      </c>
      <c r="E406" s="34" t="s">
        <v>71</v>
      </c>
      <c r="F406" s="34" t="s">
        <v>88</v>
      </c>
      <c r="G406" s="34">
        <v>2</v>
      </c>
    </row>
    <row r="407" ht="18.75" customHeight="1" spans="2:7">
      <c r="B407" s="15" t="s">
        <v>467</v>
      </c>
      <c r="C407" s="34">
        <v>2025243217</v>
      </c>
      <c r="D407" s="34" t="s">
        <v>468</v>
      </c>
      <c r="E407" s="34" t="s">
        <v>38</v>
      </c>
      <c r="F407" s="34" t="s">
        <v>87</v>
      </c>
      <c r="G407" s="34">
        <v>2</v>
      </c>
    </row>
    <row r="408" ht="18.75" customHeight="1" spans="2:7">
      <c r="B408" s="277"/>
      <c r="C408" s="34">
        <v>2025243219</v>
      </c>
      <c r="D408" s="34" t="s">
        <v>469</v>
      </c>
      <c r="E408" s="34" t="s">
        <v>38</v>
      </c>
      <c r="F408" s="34" t="s">
        <v>87</v>
      </c>
      <c r="G408" s="34">
        <v>2</v>
      </c>
    </row>
    <row r="409" ht="18.75" customHeight="1" spans="2:7">
      <c r="B409" s="15" t="s">
        <v>470</v>
      </c>
      <c r="C409" s="34">
        <v>2025243514</v>
      </c>
      <c r="D409" s="34" t="s">
        <v>471</v>
      </c>
      <c r="E409" s="34" t="s">
        <v>472</v>
      </c>
      <c r="F409" s="34" t="s">
        <v>105</v>
      </c>
      <c r="G409" s="34">
        <v>3</v>
      </c>
    </row>
    <row r="410" ht="18.75" customHeight="1" spans="2:7">
      <c r="B410" s="277"/>
      <c r="C410" s="34">
        <v>2025243504</v>
      </c>
      <c r="D410" s="34" t="s">
        <v>473</v>
      </c>
      <c r="E410" s="34" t="s">
        <v>472</v>
      </c>
      <c r="F410" s="34" t="s">
        <v>105</v>
      </c>
      <c r="G410" s="34">
        <v>3</v>
      </c>
    </row>
    <row r="411" ht="18.75" customHeight="1" spans="2:7">
      <c r="B411" s="34" t="s">
        <v>474</v>
      </c>
      <c r="C411" s="34">
        <v>2025243711</v>
      </c>
      <c r="D411" s="34" t="s">
        <v>475</v>
      </c>
      <c r="E411" s="34" t="s">
        <v>472</v>
      </c>
      <c r="F411" s="34" t="s">
        <v>105</v>
      </c>
      <c r="G411" s="34">
        <v>3</v>
      </c>
    </row>
    <row r="412" ht="18.75" customHeight="1" spans="2:7">
      <c r="B412" s="34" t="s">
        <v>476</v>
      </c>
      <c r="C412" s="34">
        <v>2025253127</v>
      </c>
      <c r="D412" s="34" t="s">
        <v>477</v>
      </c>
      <c r="E412" s="34" t="s">
        <v>478</v>
      </c>
      <c r="F412" s="34" t="s">
        <v>105</v>
      </c>
      <c r="G412" s="34">
        <v>3</v>
      </c>
    </row>
    <row r="413" ht="18.75" customHeight="1" spans="2:7">
      <c r="B413" s="15" t="s">
        <v>479</v>
      </c>
      <c r="C413" s="34">
        <v>2025253234</v>
      </c>
      <c r="D413" s="15" t="s">
        <v>480</v>
      </c>
      <c r="E413" s="34" t="s">
        <v>472</v>
      </c>
      <c r="F413" s="34" t="s">
        <v>112</v>
      </c>
      <c r="G413" s="34">
        <v>5</v>
      </c>
    </row>
    <row r="414" ht="18.75" customHeight="1" spans="2:7">
      <c r="B414" s="274"/>
      <c r="C414" s="34">
        <v>2025253234</v>
      </c>
      <c r="D414" s="277"/>
      <c r="E414" s="34" t="s">
        <v>481</v>
      </c>
      <c r="F414" s="34" t="s">
        <v>88</v>
      </c>
      <c r="G414" s="34"/>
    </row>
    <row r="415" ht="18.75" customHeight="1" spans="2:7">
      <c r="B415" s="274"/>
      <c r="C415" s="34">
        <v>2025253232</v>
      </c>
      <c r="D415" s="34" t="s">
        <v>482</v>
      </c>
      <c r="E415" s="34" t="s">
        <v>481</v>
      </c>
      <c r="F415" s="34" t="s">
        <v>88</v>
      </c>
      <c r="G415" s="34">
        <v>2</v>
      </c>
    </row>
    <row r="416" ht="18.75" customHeight="1" spans="2:7">
      <c r="B416" s="277"/>
      <c r="C416" s="34">
        <v>2025253235</v>
      </c>
      <c r="D416" s="34" t="s">
        <v>483</v>
      </c>
      <c r="E416" s="34" t="s">
        <v>481</v>
      </c>
      <c r="F416" s="34" t="s">
        <v>88</v>
      </c>
      <c r="G416" s="34">
        <v>2</v>
      </c>
    </row>
    <row r="417" ht="18.75" customHeight="1" spans="1:7">
      <c r="B417" s="15" t="s">
        <v>484</v>
      </c>
      <c r="C417" s="34">
        <v>2025244132</v>
      </c>
      <c r="D417" s="15" t="s">
        <v>296</v>
      </c>
      <c r="E417" s="34" t="s">
        <v>485</v>
      </c>
      <c r="F417" s="34" t="s">
        <v>88</v>
      </c>
      <c r="G417" s="34">
        <v>4</v>
      </c>
    </row>
    <row r="418" ht="18.75" customHeight="1" spans="1:7">
      <c r="B418" s="277"/>
      <c r="C418" s="34">
        <v>2025244132</v>
      </c>
      <c r="D418" s="277"/>
      <c r="E418" s="34" t="s">
        <v>486</v>
      </c>
      <c r="F418" s="34" t="s">
        <v>88</v>
      </c>
      <c r="G418" s="34"/>
    </row>
    <row r="419" ht="18.75" customHeight="1" spans="1:7">
      <c r="B419" s="15" t="s">
        <v>487</v>
      </c>
      <c r="C419" s="34">
        <v>2025244223</v>
      </c>
      <c r="D419" s="15" t="s">
        <v>488</v>
      </c>
      <c r="E419" s="34" t="s">
        <v>489</v>
      </c>
      <c r="F419" s="34" t="s">
        <v>79</v>
      </c>
      <c r="G419" s="34">
        <v>4</v>
      </c>
    </row>
    <row r="420" ht="18.75" customHeight="1" spans="1:7">
      <c r="B420" s="274"/>
      <c r="C420" s="34">
        <v>2025244223</v>
      </c>
      <c r="D420" s="277"/>
      <c r="E420" s="34" t="s">
        <v>490</v>
      </c>
      <c r="F420" s="34" t="s">
        <v>79</v>
      </c>
      <c r="G420" s="34"/>
    </row>
    <row r="421" ht="18.75" customHeight="1" spans="1:7">
      <c r="B421" s="277"/>
      <c r="C421" s="34">
        <v>2025244221</v>
      </c>
      <c r="D421" s="34" t="s">
        <v>491</v>
      </c>
      <c r="E421" s="34" t="s">
        <v>492</v>
      </c>
      <c r="F421" s="34" t="s">
        <v>88</v>
      </c>
      <c r="G421" s="34">
        <v>2</v>
      </c>
    </row>
    <row r="422" spans="1:7">
      <c r="A422" s="30" t="s">
        <v>7</v>
      </c>
      <c r="B422" s="344" t="s">
        <v>493</v>
      </c>
      <c r="C422" s="345">
        <v>2023263314</v>
      </c>
      <c r="D422" s="345" t="s">
        <v>494</v>
      </c>
      <c r="E422" s="345" t="s">
        <v>446</v>
      </c>
      <c r="F422" s="34" t="s">
        <v>88</v>
      </c>
      <c r="G422" s="345">
        <v>2</v>
      </c>
    </row>
    <row r="423" spans="1:7">
      <c r="A423" s="30"/>
      <c r="B423" s="346"/>
      <c r="C423" s="345">
        <v>2024263330</v>
      </c>
      <c r="D423" s="345" t="s">
        <v>495</v>
      </c>
      <c r="E423" s="345" t="s">
        <v>446</v>
      </c>
      <c r="F423" s="34" t="s">
        <v>88</v>
      </c>
      <c r="G423" s="345">
        <v>2</v>
      </c>
    </row>
    <row r="424" spans="1:7">
      <c r="A424" s="30"/>
      <c r="B424" s="345" t="s">
        <v>496</v>
      </c>
      <c r="C424" s="345">
        <v>2024263603</v>
      </c>
      <c r="D424" s="345" t="s">
        <v>497</v>
      </c>
      <c r="E424" s="345" t="s">
        <v>446</v>
      </c>
      <c r="F424" s="34" t="s">
        <v>79</v>
      </c>
      <c r="G424" s="345">
        <v>2</v>
      </c>
    </row>
    <row r="425" spans="1:7">
      <c r="A425" s="55" t="s">
        <v>8</v>
      </c>
      <c r="B425" s="18" t="s">
        <v>498</v>
      </c>
      <c r="C425" s="18">
        <v>2022353123</v>
      </c>
      <c r="D425" s="347" t="s">
        <v>499</v>
      </c>
      <c r="E425" s="14" t="s">
        <v>500</v>
      </c>
      <c r="F425" s="18" t="s">
        <v>79</v>
      </c>
      <c r="G425" s="18">
        <v>30</v>
      </c>
    </row>
    <row r="426" spans="1:7">
      <c r="A426" s="55"/>
      <c r="B426" s="18"/>
      <c r="C426" s="18">
        <v>2022353123</v>
      </c>
      <c r="D426" s="314"/>
      <c r="E426" s="14" t="s">
        <v>501</v>
      </c>
      <c r="F426" s="18" t="s">
        <v>88</v>
      </c>
      <c r="G426" s="18"/>
    </row>
    <row r="427" spans="1:7">
      <c r="A427" s="55"/>
      <c r="B427" s="18"/>
      <c r="C427" s="18">
        <v>2022353123</v>
      </c>
      <c r="D427" s="314"/>
      <c r="E427" s="14" t="s">
        <v>502</v>
      </c>
      <c r="F427" s="18" t="s">
        <v>88</v>
      </c>
      <c r="G427" s="18"/>
    </row>
    <row r="428" spans="1:7">
      <c r="A428" s="55"/>
      <c r="B428" s="18"/>
      <c r="C428" s="18">
        <v>2022353123</v>
      </c>
      <c r="D428" s="200"/>
      <c r="E428" s="18" t="s">
        <v>500</v>
      </c>
      <c r="F428" s="18" t="s">
        <v>88</v>
      </c>
      <c r="G428" s="18"/>
    </row>
    <row r="429" spans="1:7">
      <c r="A429" s="55"/>
      <c r="B429" s="18"/>
      <c r="C429" s="18">
        <v>2022353107</v>
      </c>
      <c r="D429" s="347" t="s">
        <v>503</v>
      </c>
      <c r="E429" s="14" t="s">
        <v>501</v>
      </c>
      <c r="F429" s="18" t="s">
        <v>88</v>
      </c>
      <c r="G429" s="18"/>
    </row>
    <row r="430" spans="1:7">
      <c r="A430" s="55"/>
      <c r="B430" s="18"/>
      <c r="C430" s="18">
        <v>2022353107</v>
      </c>
      <c r="D430" s="314"/>
      <c r="E430" s="14" t="s">
        <v>502</v>
      </c>
      <c r="F430" s="18" t="s">
        <v>88</v>
      </c>
      <c r="G430" s="18"/>
    </row>
    <row r="431" spans="1:7">
      <c r="A431" s="55"/>
      <c r="B431" s="18"/>
      <c r="C431" s="18">
        <v>2022353107</v>
      </c>
      <c r="D431" s="200"/>
      <c r="E431" s="18" t="s">
        <v>500</v>
      </c>
      <c r="F431" s="18" t="s">
        <v>88</v>
      </c>
      <c r="G431" s="18"/>
    </row>
    <row r="432" spans="1:7">
      <c r="A432" s="55"/>
      <c r="B432" s="18"/>
      <c r="C432" s="18">
        <v>2022353140</v>
      </c>
      <c r="D432" s="347" t="s">
        <v>504</v>
      </c>
      <c r="E432" s="14" t="s">
        <v>500</v>
      </c>
      <c r="F432" s="18" t="s">
        <v>79</v>
      </c>
      <c r="G432" s="18"/>
    </row>
    <row r="433" spans="1:7">
      <c r="A433" s="55"/>
      <c r="B433" s="18"/>
      <c r="C433" s="18">
        <v>2022353140</v>
      </c>
      <c r="D433" s="314"/>
      <c r="E433" s="14" t="s">
        <v>501</v>
      </c>
      <c r="F433" s="18" t="s">
        <v>88</v>
      </c>
      <c r="G433" s="18"/>
    </row>
    <row r="434" spans="1:7">
      <c r="A434" s="55"/>
      <c r="B434" s="18"/>
      <c r="C434" s="18">
        <v>2022353140</v>
      </c>
      <c r="D434" s="314"/>
      <c r="E434" s="14" t="s">
        <v>502</v>
      </c>
      <c r="F434" s="18" t="s">
        <v>88</v>
      </c>
      <c r="G434" s="18"/>
    </row>
    <row r="435" spans="1:7">
      <c r="A435" s="55"/>
      <c r="B435" s="18"/>
      <c r="C435" s="18">
        <v>2022353140</v>
      </c>
      <c r="D435" s="200"/>
      <c r="E435" s="18" t="s">
        <v>500</v>
      </c>
      <c r="F435" s="18" t="s">
        <v>88</v>
      </c>
      <c r="G435" s="18"/>
    </row>
    <row r="436" spans="1:7">
      <c r="A436" s="55"/>
      <c r="B436" s="18"/>
      <c r="C436" s="18">
        <v>2020313204</v>
      </c>
      <c r="D436" s="347" t="s">
        <v>505</v>
      </c>
      <c r="E436" s="14" t="s">
        <v>500</v>
      </c>
      <c r="F436" s="18" t="s">
        <v>79</v>
      </c>
      <c r="G436" s="18"/>
    </row>
    <row r="437" spans="1:7">
      <c r="A437" s="55"/>
      <c r="B437" s="18"/>
      <c r="C437" s="18">
        <v>2020313204</v>
      </c>
      <c r="D437" s="314"/>
      <c r="E437" s="14" t="s">
        <v>501</v>
      </c>
      <c r="F437" s="18" t="s">
        <v>88</v>
      </c>
      <c r="G437" s="18"/>
    </row>
    <row r="438" spans="1:7">
      <c r="A438" s="55"/>
      <c r="B438" s="18"/>
      <c r="C438" s="18">
        <v>2020313204</v>
      </c>
      <c r="D438" s="314"/>
      <c r="E438" s="14" t="s">
        <v>502</v>
      </c>
      <c r="F438" s="18" t="s">
        <v>88</v>
      </c>
      <c r="G438" s="18"/>
    </row>
    <row r="439" spans="1:7">
      <c r="A439" s="55"/>
      <c r="B439" s="18"/>
      <c r="C439" s="18">
        <v>2020313204</v>
      </c>
      <c r="D439" s="200"/>
      <c r="E439" s="18" t="s">
        <v>500</v>
      </c>
      <c r="F439" s="18" t="s">
        <v>88</v>
      </c>
      <c r="G439" s="18"/>
    </row>
    <row r="440" spans="1:7">
      <c r="A440" s="55"/>
      <c r="B440" s="18" t="s">
        <v>506</v>
      </c>
      <c r="C440" s="14" t="s">
        <v>507</v>
      </c>
      <c r="D440" s="14" t="s">
        <v>508</v>
      </c>
      <c r="E440" s="18" t="s">
        <v>509</v>
      </c>
      <c r="F440" s="18" t="s">
        <v>79</v>
      </c>
      <c r="G440" s="18">
        <v>20</v>
      </c>
    </row>
    <row r="441" spans="1:7">
      <c r="A441" s="55"/>
      <c r="B441" s="18"/>
      <c r="C441" s="14" t="s">
        <v>510</v>
      </c>
      <c r="D441" s="18" t="s">
        <v>511</v>
      </c>
      <c r="E441" s="18" t="s">
        <v>509</v>
      </c>
      <c r="F441" s="18" t="s">
        <v>79</v>
      </c>
      <c r="G441" s="18"/>
    </row>
    <row r="442" spans="1:7">
      <c r="A442" s="55"/>
      <c r="B442" s="18"/>
      <c r="C442" s="14" t="s">
        <v>512</v>
      </c>
      <c r="D442" s="347" t="s">
        <v>513</v>
      </c>
      <c r="E442" s="14" t="s">
        <v>514</v>
      </c>
      <c r="F442" s="18" t="s">
        <v>87</v>
      </c>
      <c r="G442" s="18"/>
    </row>
    <row r="443" spans="1:7">
      <c r="A443" s="55"/>
      <c r="B443" s="18"/>
      <c r="C443" s="14" t="s">
        <v>512</v>
      </c>
      <c r="D443" s="314"/>
      <c r="E443" s="14" t="s">
        <v>38</v>
      </c>
      <c r="F443" s="18" t="s">
        <v>87</v>
      </c>
      <c r="G443" s="18"/>
    </row>
    <row r="444" spans="1:7">
      <c r="A444" s="55"/>
      <c r="B444" s="18"/>
      <c r="C444" s="14" t="s">
        <v>512</v>
      </c>
      <c r="D444" s="314"/>
      <c r="E444" s="14" t="s">
        <v>514</v>
      </c>
      <c r="F444" s="18" t="s">
        <v>88</v>
      </c>
      <c r="G444" s="18"/>
    </row>
    <row r="445" spans="1:7">
      <c r="A445" s="55"/>
      <c r="B445" s="18"/>
      <c r="C445" s="14" t="s">
        <v>512</v>
      </c>
      <c r="D445" s="200"/>
      <c r="E445" s="14" t="s">
        <v>38</v>
      </c>
      <c r="F445" s="18" t="s">
        <v>88</v>
      </c>
      <c r="G445" s="18"/>
    </row>
    <row r="446" spans="1:7">
      <c r="A446" s="55"/>
      <c r="B446" s="18"/>
      <c r="C446" s="14" t="s">
        <v>515</v>
      </c>
      <c r="D446" s="336" t="s">
        <v>516</v>
      </c>
      <c r="E446" s="14" t="s">
        <v>514</v>
      </c>
      <c r="F446" s="18" t="s">
        <v>87</v>
      </c>
      <c r="G446" s="18"/>
    </row>
    <row r="447" spans="1:7">
      <c r="A447" s="55"/>
      <c r="B447" s="18"/>
      <c r="C447" s="14" t="s">
        <v>515</v>
      </c>
      <c r="D447" s="340"/>
      <c r="E447" s="14" t="s">
        <v>38</v>
      </c>
      <c r="F447" s="18" t="s">
        <v>87</v>
      </c>
      <c r="G447" s="18"/>
    </row>
    <row r="448" spans="1:7">
      <c r="A448" s="55"/>
      <c r="B448" s="18"/>
      <c r="C448" s="14" t="s">
        <v>517</v>
      </c>
      <c r="D448" s="336" t="s">
        <v>518</v>
      </c>
      <c r="E448" s="14" t="s">
        <v>514</v>
      </c>
      <c r="F448" s="18" t="s">
        <v>87</v>
      </c>
      <c r="G448" s="18"/>
    </row>
    <row r="449" spans="1:7">
      <c r="A449" s="55"/>
      <c r="B449" s="18"/>
      <c r="C449" s="14" t="s">
        <v>517</v>
      </c>
      <c r="D449" s="340"/>
      <c r="E449" s="14" t="s">
        <v>38</v>
      </c>
      <c r="F449" s="18" t="s">
        <v>87</v>
      </c>
      <c r="G449" s="18"/>
    </row>
    <row r="450" spans="1:7">
      <c r="A450" s="55"/>
      <c r="B450" s="18" t="s">
        <v>519</v>
      </c>
      <c r="C450" s="18">
        <v>2024353105</v>
      </c>
      <c r="D450" s="18" t="s">
        <v>520</v>
      </c>
      <c r="E450" s="18" t="s">
        <v>521</v>
      </c>
      <c r="F450" s="18" t="s">
        <v>79</v>
      </c>
      <c r="G450" s="18">
        <v>2</v>
      </c>
    </row>
    <row r="451" spans="1:7">
      <c r="A451" s="55"/>
      <c r="B451" s="18" t="s">
        <v>522</v>
      </c>
      <c r="C451" s="18">
        <v>2025353104</v>
      </c>
      <c r="D451" s="347" t="s">
        <v>523</v>
      </c>
      <c r="E451" s="14" t="s">
        <v>524</v>
      </c>
      <c r="F451" s="18" t="s">
        <v>87</v>
      </c>
      <c r="G451" s="18">
        <v>11</v>
      </c>
    </row>
    <row r="452" spans="1:7">
      <c r="A452" s="55"/>
      <c r="B452" s="18"/>
      <c r="C452" s="18">
        <v>2025353104</v>
      </c>
      <c r="D452" s="314"/>
      <c r="E452" s="14" t="s">
        <v>525</v>
      </c>
      <c r="F452" s="18" t="s">
        <v>87</v>
      </c>
      <c r="G452" s="18"/>
    </row>
    <row r="453" spans="1:7">
      <c r="A453" s="55"/>
      <c r="B453" s="18"/>
      <c r="C453" s="18">
        <v>2025353104</v>
      </c>
      <c r="D453" s="314"/>
      <c r="E453" s="14" t="s">
        <v>526</v>
      </c>
      <c r="F453" s="18" t="s">
        <v>112</v>
      </c>
      <c r="G453" s="18"/>
    </row>
    <row r="454" spans="1:7">
      <c r="A454" s="55"/>
      <c r="B454" s="18"/>
      <c r="C454" s="18">
        <v>2025353104</v>
      </c>
      <c r="D454" s="314"/>
      <c r="E454" s="14" t="s">
        <v>524</v>
      </c>
      <c r="F454" s="18" t="s">
        <v>88</v>
      </c>
      <c r="G454" s="18"/>
    </row>
    <row r="455" spans="1:7">
      <c r="A455" s="55"/>
      <c r="B455" s="18"/>
      <c r="C455" s="18">
        <v>2025353104</v>
      </c>
      <c r="D455" s="200"/>
      <c r="E455" s="14" t="s">
        <v>525</v>
      </c>
      <c r="F455" s="18" t="s">
        <v>88</v>
      </c>
      <c r="G455" s="18"/>
    </row>
  </sheetData>
  <mergeCells count="394">
    <mergeCell ref="A1:G1"/>
    <mergeCell ref="A3:A109"/>
    <mergeCell ref="A110:A203"/>
    <mergeCell ref="A204:A256"/>
    <mergeCell ref="A257:A294"/>
    <mergeCell ref="A295:A421"/>
    <mergeCell ref="A422:A424"/>
    <mergeCell ref="A425:A455"/>
    <mergeCell ref="B3:B16"/>
    <mergeCell ref="B17:B22"/>
    <mergeCell ref="B23:B45"/>
    <mergeCell ref="B46:B50"/>
    <mergeCell ref="B51:B56"/>
    <mergeCell ref="B57:B58"/>
    <mergeCell ref="B59:B63"/>
    <mergeCell ref="B64:B67"/>
    <mergeCell ref="B68:B82"/>
    <mergeCell ref="B84:B85"/>
    <mergeCell ref="B87:B90"/>
    <mergeCell ref="B91:B98"/>
    <mergeCell ref="B99:B104"/>
    <mergeCell ref="B105:B106"/>
    <mergeCell ref="B107:B109"/>
    <mergeCell ref="B111:B113"/>
    <mergeCell ref="B114:B117"/>
    <mergeCell ref="B118:B119"/>
    <mergeCell ref="B120:B130"/>
    <mergeCell ref="B132:B137"/>
    <mergeCell ref="B138:B144"/>
    <mergeCell ref="B146:B151"/>
    <mergeCell ref="B153:B157"/>
    <mergeCell ref="B158:B164"/>
    <mergeCell ref="B165:B171"/>
    <mergeCell ref="B172:B174"/>
    <mergeCell ref="B175:B176"/>
    <mergeCell ref="B177:B179"/>
    <mergeCell ref="B181:B184"/>
    <mergeCell ref="B186:B189"/>
    <mergeCell ref="B190:B192"/>
    <mergeCell ref="B193:B194"/>
    <mergeCell ref="B195:B197"/>
    <mergeCell ref="B198:B200"/>
    <mergeCell ref="B201:B202"/>
    <mergeCell ref="B205:B208"/>
    <mergeCell ref="B209:B212"/>
    <mergeCell ref="B214:B220"/>
    <mergeCell ref="B221:B222"/>
    <mergeCell ref="B223:B224"/>
    <mergeCell ref="B225:B232"/>
    <mergeCell ref="B233:B242"/>
    <mergeCell ref="B243:B245"/>
    <mergeCell ref="B246:B247"/>
    <mergeCell ref="B248:B253"/>
    <mergeCell ref="B254:B256"/>
    <mergeCell ref="B257:B258"/>
    <mergeCell ref="B259:B260"/>
    <mergeCell ref="B262:B264"/>
    <mergeCell ref="B266:B268"/>
    <mergeCell ref="B269:B270"/>
    <mergeCell ref="B271:B272"/>
    <mergeCell ref="B275:B276"/>
    <mergeCell ref="B277:B280"/>
    <mergeCell ref="B281:B282"/>
    <mergeCell ref="B283:B284"/>
    <mergeCell ref="B285:B286"/>
    <mergeCell ref="B287:B288"/>
    <mergeCell ref="B289:B290"/>
    <mergeCell ref="B295:B302"/>
    <mergeCell ref="B303:B325"/>
    <mergeCell ref="B326:B330"/>
    <mergeCell ref="B331:B336"/>
    <mergeCell ref="B337:B351"/>
    <mergeCell ref="B352:B363"/>
    <mergeCell ref="B365:B367"/>
    <mergeCell ref="B368:B372"/>
    <mergeCell ref="B373:B376"/>
    <mergeCell ref="B377:B378"/>
    <mergeCell ref="B379:B385"/>
    <mergeCell ref="B386:B389"/>
    <mergeCell ref="B390:B392"/>
    <mergeCell ref="B393:B394"/>
    <mergeCell ref="B395:B398"/>
    <mergeCell ref="B399:B404"/>
    <mergeCell ref="B405:B406"/>
    <mergeCell ref="B407:B408"/>
    <mergeCell ref="B409:B410"/>
    <mergeCell ref="B413:B416"/>
    <mergeCell ref="B417:B418"/>
    <mergeCell ref="B419:B421"/>
    <mergeCell ref="B422:B423"/>
    <mergeCell ref="B425:B439"/>
    <mergeCell ref="B440:B449"/>
    <mergeCell ref="B451:B455"/>
    <mergeCell ref="C3:C4"/>
    <mergeCell ref="C5:C6"/>
    <mergeCell ref="C7:C8"/>
    <mergeCell ref="C9:C10"/>
    <mergeCell ref="C11:C12"/>
    <mergeCell ref="C13:C14"/>
    <mergeCell ref="C15:C16"/>
    <mergeCell ref="C17:C22"/>
    <mergeCell ref="C23:C25"/>
    <mergeCell ref="C26:C28"/>
    <mergeCell ref="C29:C31"/>
    <mergeCell ref="C32:C34"/>
    <mergeCell ref="C35:C37"/>
    <mergeCell ref="C38:C40"/>
    <mergeCell ref="C41:C43"/>
    <mergeCell ref="C44:C45"/>
    <mergeCell ref="C51:C55"/>
    <mergeCell ref="C59:C61"/>
    <mergeCell ref="C62:C63"/>
    <mergeCell ref="C64:C66"/>
    <mergeCell ref="C68:C73"/>
    <mergeCell ref="C74:C79"/>
    <mergeCell ref="C80:C82"/>
    <mergeCell ref="C84:C85"/>
    <mergeCell ref="C87:C88"/>
    <mergeCell ref="C89:C90"/>
    <mergeCell ref="C91:C98"/>
    <mergeCell ref="C100:C101"/>
    <mergeCell ref="C102:C104"/>
    <mergeCell ref="C105:C106"/>
    <mergeCell ref="C107:C108"/>
    <mergeCell ref="C111:C113"/>
    <mergeCell ref="C116:C117"/>
    <mergeCell ref="C118:C119"/>
    <mergeCell ref="C132:C133"/>
    <mergeCell ref="C134:C135"/>
    <mergeCell ref="C136:C137"/>
    <mergeCell ref="C138:C139"/>
    <mergeCell ref="C140:C141"/>
    <mergeCell ref="C146:C148"/>
    <mergeCell ref="C149:C151"/>
    <mergeCell ref="C165:C166"/>
    <mergeCell ref="C167:C169"/>
    <mergeCell ref="C170:C171"/>
    <mergeCell ref="C181:C184"/>
    <mergeCell ref="C188:C189"/>
    <mergeCell ref="C190:C192"/>
    <mergeCell ref="C193:C194"/>
    <mergeCell ref="C209:C210"/>
    <mergeCell ref="C211:C212"/>
    <mergeCell ref="C214:C219"/>
    <mergeCell ref="C225:C232"/>
    <mergeCell ref="C233:C237"/>
    <mergeCell ref="C238:C242"/>
    <mergeCell ref="C246:C247"/>
    <mergeCell ref="C248:C253"/>
    <mergeCell ref="C254:C256"/>
    <mergeCell ref="C257:C258"/>
    <mergeCell ref="C259:C260"/>
    <mergeCell ref="C262:C264"/>
    <mergeCell ref="C266:C268"/>
    <mergeCell ref="C269:C270"/>
    <mergeCell ref="C271:C272"/>
    <mergeCell ref="C275:C276"/>
    <mergeCell ref="C277:C280"/>
    <mergeCell ref="C281:C282"/>
    <mergeCell ref="C283:C284"/>
    <mergeCell ref="C285:C286"/>
    <mergeCell ref="C287:C288"/>
    <mergeCell ref="C289:C290"/>
    <mergeCell ref="D3:D4"/>
    <mergeCell ref="D5:D6"/>
    <mergeCell ref="D7:D8"/>
    <mergeCell ref="D9:D10"/>
    <mergeCell ref="D11:D12"/>
    <mergeCell ref="D13:D14"/>
    <mergeCell ref="D15:D16"/>
    <mergeCell ref="D17:D22"/>
    <mergeCell ref="D23:D25"/>
    <mergeCell ref="D26:D28"/>
    <mergeCell ref="D29:D31"/>
    <mergeCell ref="D32:D34"/>
    <mergeCell ref="D35:D37"/>
    <mergeCell ref="D38:D40"/>
    <mergeCell ref="D41:D43"/>
    <mergeCell ref="D44:D45"/>
    <mergeCell ref="D51:D55"/>
    <mergeCell ref="D59:D61"/>
    <mergeCell ref="D62:D63"/>
    <mergeCell ref="D64:D66"/>
    <mergeCell ref="D68:D73"/>
    <mergeCell ref="D74:D79"/>
    <mergeCell ref="D80:D82"/>
    <mergeCell ref="D84:D85"/>
    <mergeCell ref="D87:D88"/>
    <mergeCell ref="D89:D90"/>
    <mergeCell ref="D91:D98"/>
    <mergeCell ref="D99:D104"/>
    <mergeCell ref="D105:D106"/>
    <mergeCell ref="D107:D108"/>
    <mergeCell ref="D111:D113"/>
    <mergeCell ref="D116:D117"/>
    <mergeCell ref="D118:D119"/>
    <mergeCell ref="D132:D133"/>
    <mergeCell ref="D134:D135"/>
    <mergeCell ref="D136:D137"/>
    <mergeCell ref="D138:D139"/>
    <mergeCell ref="D140:D141"/>
    <mergeCell ref="D146:D148"/>
    <mergeCell ref="D149:D151"/>
    <mergeCell ref="D165:D166"/>
    <mergeCell ref="D167:D169"/>
    <mergeCell ref="D170:D171"/>
    <mergeCell ref="D181:D184"/>
    <mergeCell ref="D188:D189"/>
    <mergeCell ref="D190:D192"/>
    <mergeCell ref="D193:D194"/>
    <mergeCell ref="D209:D210"/>
    <mergeCell ref="D211:D212"/>
    <mergeCell ref="D214:D219"/>
    <mergeCell ref="D225:D232"/>
    <mergeCell ref="D233:D237"/>
    <mergeCell ref="D238:D242"/>
    <mergeCell ref="D246:D247"/>
    <mergeCell ref="D248:D253"/>
    <mergeCell ref="D254:D256"/>
    <mergeCell ref="D257:D258"/>
    <mergeCell ref="D259:D260"/>
    <mergeCell ref="D262:D264"/>
    <mergeCell ref="D266:D268"/>
    <mergeCell ref="D269:D270"/>
    <mergeCell ref="D271:D272"/>
    <mergeCell ref="D275:D276"/>
    <mergeCell ref="D277:D280"/>
    <mergeCell ref="D281:D282"/>
    <mergeCell ref="D283:D284"/>
    <mergeCell ref="D285:D286"/>
    <mergeCell ref="D287:D288"/>
    <mergeCell ref="D289:D290"/>
    <mergeCell ref="D295:D296"/>
    <mergeCell ref="D297:D300"/>
    <mergeCell ref="D303:D305"/>
    <mergeCell ref="D306:D307"/>
    <mergeCell ref="D309:D313"/>
    <mergeCell ref="D314:D317"/>
    <mergeCell ref="D318:D320"/>
    <mergeCell ref="D321:D323"/>
    <mergeCell ref="D324:D325"/>
    <mergeCell ref="D331:D332"/>
    <mergeCell ref="D333:D334"/>
    <mergeCell ref="D335:D336"/>
    <mergeCell ref="D337:D341"/>
    <mergeCell ref="D342:D346"/>
    <mergeCell ref="D347:D349"/>
    <mergeCell ref="D350:D351"/>
    <mergeCell ref="D352:D354"/>
    <mergeCell ref="D355:D356"/>
    <mergeCell ref="D365:D367"/>
    <mergeCell ref="D377:D378"/>
    <mergeCell ref="D379:D385"/>
    <mergeCell ref="D386:D389"/>
    <mergeCell ref="D390:D392"/>
    <mergeCell ref="D393:D394"/>
    <mergeCell ref="D395:D398"/>
    <mergeCell ref="D399:D404"/>
    <mergeCell ref="D413:D414"/>
    <mergeCell ref="D417:D418"/>
    <mergeCell ref="D419:D420"/>
    <mergeCell ref="D425:D428"/>
    <mergeCell ref="D429:D431"/>
    <mergeCell ref="D432:D435"/>
    <mergeCell ref="D436:D439"/>
    <mergeCell ref="D442:D445"/>
    <mergeCell ref="D446:D447"/>
    <mergeCell ref="D448:D449"/>
    <mergeCell ref="D451:D455"/>
    <mergeCell ref="E205:E208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5"/>
    <mergeCell ref="F26:F28"/>
    <mergeCell ref="F29:F31"/>
    <mergeCell ref="F32:F34"/>
    <mergeCell ref="F35:F37"/>
    <mergeCell ref="F38:F40"/>
    <mergeCell ref="F41:F43"/>
    <mergeCell ref="F44:F45"/>
    <mergeCell ref="F46:F50"/>
    <mergeCell ref="F52:F54"/>
    <mergeCell ref="F84:F85"/>
    <mergeCell ref="F87:F88"/>
    <mergeCell ref="F89:F90"/>
    <mergeCell ref="F100:F101"/>
    <mergeCell ref="F102:F104"/>
    <mergeCell ref="F105:F106"/>
    <mergeCell ref="F205:F208"/>
    <mergeCell ref="F209:F210"/>
    <mergeCell ref="F211:F212"/>
    <mergeCell ref="F214:F215"/>
    <mergeCell ref="F216:F217"/>
    <mergeCell ref="F218:F219"/>
    <mergeCell ref="F246:F247"/>
    <mergeCell ref="F248:F251"/>
    <mergeCell ref="F252:F253"/>
    <mergeCell ref="F254:F256"/>
    <mergeCell ref="G3:G16"/>
    <mergeCell ref="G17:G22"/>
    <mergeCell ref="G23:G45"/>
    <mergeCell ref="G46:G50"/>
    <mergeCell ref="G51:G56"/>
    <mergeCell ref="G57:G58"/>
    <mergeCell ref="G59:G63"/>
    <mergeCell ref="G64:G66"/>
    <mergeCell ref="G67:G81"/>
    <mergeCell ref="G84:G85"/>
    <mergeCell ref="G87:G90"/>
    <mergeCell ref="G91:G98"/>
    <mergeCell ref="G99:G104"/>
    <mergeCell ref="G105:G106"/>
    <mergeCell ref="G107:G109"/>
    <mergeCell ref="G111:G113"/>
    <mergeCell ref="G116:G117"/>
    <mergeCell ref="G118:G119"/>
    <mergeCell ref="G132:G133"/>
    <mergeCell ref="G134:G135"/>
    <mergeCell ref="G136:G137"/>
    <mergeCell ref="G138:G139"/>
    <mergeCell ref="G140:G141"/>
    <mergeCell ref="G146:G148"/>
    <mergeCell ref="G149:G151"/>
    <mergeCell ref="G165:G166"/>
    <mergeCell ref="G167:G169"/>
    <mergeCell ref="G170:G171"/>
    <mergeCell ref="G181:G184"/>
    <mergeCell ref="G188:G189"/>
    <mergeCell ref="G190:G192"/>
    <mergeCell ref="G193:G194"/>
    <mergeCell ref="G205:G208"/>
    <mergeCell ref="G209:G210"/>
    <mergeCell ref="G211:G212"/>
    <mergeCell ref="G214:G219"/>
    <mergeCell ref="G225:G232"/>
    <mergeCell ref="G233:G237"/>
    <mergeCell ref="G238:G242"/>
    <mergeCell ref="G243:G245"/>
    <mergeCell ref="G246:G247"/>
    <mergeCell ref="G248:G253"/>
    <mergeCell ref="G254:G256"/>
    <mergeCell ref="G257:G258"/>
    <mergeCell ref="G259:G260"/>
    <mergeCell ref="G262:G264"/>
    <mergeCell ref="G266:G268"/>
    <mergeCell ref="G269:G270"/>
    <mergeCell ref="G271:G272"/>
    <mergeCell ref="G275:G276"/>
    <mergeCell ref="G277:G280"/>
    <mergeCell ref="G281:G282"/>
    <mergeCell ref="G283:G284"/>
    <mergeCell ref="G285:G286"/>
    <mergeCell ref="G287:G288"/>
    <mergeCell ref="G289:G290"/>
    <mergeCell ref="G295:G296"/>
    <mergeCell ref="G297:G300"/>
    <mergeCell ref="G303:G305"/>
    <mergeCell ref="G306:G307"/>
    <mergeCell ref="G309:G313"/>
    <mergeCell ref="G314:G317"/>
    <mergeCell ref="G318:G320"/>
    <mergeCell ref="G321:G323"/>
    <mergeCell ref="G324:G325"/>
    <mergeCell ref="G331:G332"/>
    <mergeCell ref="G333:G334"/>
    <mergeCell ref="G335:G336"/>
    <mergeCell ref="G337:G341"/>
    <mergeCell ref="G342:G346"/>
    <mergeCell ref="G347:G349"/>
    <mergeCell ref="G350:G351"/>
    <mergeCell ref="G352:G354"/>
    <mergeCell ref="G355:G356"/>
    <mergeCell ref="G365:G367"/>
    <mergeCell ref="G377:G378"/>
    <mergeCell ref="G379:G385"/>
    <mergeCell ref="G386:G389"/>
    <mergeCell ref="G390:G392"/>
    <mergeCell ref="G393:G394"/>
    <mergeCell ref="G395:G398"/>
    <mergeCell ref="G399:G404"/>
    <mergeCell ref="G413:G414"/>
    <mergeCell ref="G417:G418"/>
    <mergeCell ref="G419:G420"/>
    <mergeCell ref="G425:G439"/>
    <mergeCell ref="G440:G449"/>
    <mergeCell ref="G451:G45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9"/>
  <sheetViews>
    <sheetView zoomScale="55" zoomScaleNormal="55" workbookViewId="0">
      <selection activeCell="A236" sqref="A236:A239"/>
    </sheetView>
  </sheetViews>
  <sheetFormatPr defaultColWidth="8.62962962962963" defaultRowHeight="17.4" outlineLevelCol="7"/>
  <cols>
    <col min="1" max="1" width="20.25" style="25" customWidth="1"/>
    <col min="2" max="2" width="7.62962962962963" style="25" customWidth="1"/>
    <col min="3" max="3" width="20.25" style="25" customWidth="1"/>
    <col min="4" max="4" width="13.75" style="25" customWidth="1"/>
    <col min="5" max="5" width="16.8796296296296" style="25" customWidth="1"/>
    <col min="6" max="6" width="10.6296296296296" style="25" customWidth="1"/>
    <col min="7" max="7" width="16.8796296296296" style="25" customWidth="1"/>
    <col min="8" max="8" width="14.6296296296296" style="25" customWidth="1"/>
    <col min="9" max="16384" width="8.62962962962963" style="25"/>
  </cols>
  <sheetData>
    <row r="1" ht="22.2" spans="1:8">
      <c r="A1" s="227" t="s">
        <v>527</v>
      </c>
      <c r="B1" s="227"/>
      <c r="C1" s="227"/>
      <c r="D1" s="227"/>
      <c r="E1" s="227"/>
      <c r="F1" s="227"/>
      <c r="G1" s="227"/>
      <c r="H1" s="227"/>
    </row>
    <row r="2" s="226" customFormat="1" ht="20.4" spans="1:8">
      <c r="A2" s="228" t="s">
        <v>22</v>
      </c>
      <c r="B2" s="228" t="s">
        <v>528</v>
      </c>
      <c r="C2" s="228" t="s">
        <v>23</v>
      </c>
      <c r="D2" s="228" t="s">
        <v>529</v>
      </c>
      <c r="E2" s="228" t="s">
        <v>530</v>
      </c>
      <c r="F2" s="229" t="s">
        <v>531</v>
      </c>
      <c r="G2" s="228" t="s">
        <v>532</v>
      </c>
      <c r="H2" s="228" t="s">
        <v>29</v>
      </c>
    </row>
    <row r="3" spans="1:8">
      <c r="A3" s="230" t="s">
        <v>2</v>
      </c>
      <c r="B3" s="231">
        <v>1</v>
      </c>
      <c r="C3" s="231" t="s">
        <v>533</v>
      </c>
      <c r="D3" s="232">
        <v>0</v>
      </c>
      <c r="E3" s="232">
        <v>39</v>
      </c>
      <c r="F3" s="233">
        <f t="shared" ref="F3:F66" si="0">D3/E3</f>
        <v>0</v>
      </c>
      <c r="G3" s="231">
        <f t="shared" ref="G3:G43" si="1">RANK(F3,$F$3:$F$61,1)</f>
        <v>1</v>
      </c>
      <c r="H3" s="234"/>
    </row>
    <row r="4" spans="1:8">
      <c r="A4" s="235"/>
      <c r="B4" s="231">
        <v>2</v>
      </c>
      <c r="C4" s="231" t="s">
        <v>116</v>
      </c>
      <c r="D4" s="232">
        <v>1</v>
      </c>
      <c r="E4" s="232">
        <v>40</v>
      </c>
      <c r="F4" s="233">
        <f t="shared" si="0"/>
        <v>0.025</v>
      </c>
      <c r="G4" s="231">
        <f t="shared" si="1"/>
        <v>39</v>
      </c>
      <c r="H4" s="234"/>
    </row>
    <row r="5" spans="1:8">
      <c r="A5" s="235"/>
      <c r="B5" s="231">
        <v>3</v>
      </c>
      <c r="C5" s="231" t="s">
        <v>534</v>
      </c>
      <c r="D5" s="232">
        <v>0</v>
      </c>
      <c r="E5" s="232">
        <v>42</v>
      </c>
      <c r="F5" s="233">
        <f t="shared" si="0"/>
        <v>0</v>
      </c>
      <c r="G5" s="231">
        <f t="shared" si="1"/>
        <v>1</v>
      </c>
      <c r="H5" s="234"/>
    </row>
    <row r="6" spans="1:8">
      <c r="A6" s="235"/>
      <c r="B6" s="231">
        <v>4</v>
      </c>
      <c r="C6" s="231" t="s">
        <v>535</v>
      </c>
      <c r="D6" s="232">
        <v>0</v>
      </c>
      <c r="E6" s="232">
        <v>40</v>
      </c>
      <c r="F6" s="233">
        <f t="shared" si="0"/>
        <v>0</v>
      </c>
      <c r="G6" s="231">
        <f t="shared" si="1"/>
        <v>1</v>
      </c>
      <c r="H6" s="234"/>
    </row>
    <row r="7" spans="1:8">
      <c r="A7" s="235"/>
      <c r="B7" s="231">
        <v>5</v>
      </c>
      <c r="C7" s="231" t="s">
        <v>536</v>
      </c>
      <c r="D7" s="232">
        <v>0</v>
      </c>
      <c r="E7" s="232">
        <v>43</v>
      </c>
      <c r="F7" s="233">
        <f t="shared" si="0"/>
        <v>0</v>
      </c>
      <c r="G7" s="231">
        <f t="shared" si="1"/>
        <v>1</v>
      </c>
      <c r="H7" s="234"/>
    </row>
    <row r="8" spans="1:8">
      <c r="A8" s="235"/>
      <c r="B8" s="231">
        <v>6</v>
      </c>
      <c r="C8" s="231" t="s">
        <v>537</v>
      </c>
      <c r="D8" s="232">
        <v>0</v>
      </c>
      <c r="E8" s="232">
        <v>43</v>
      </c>
      <c r="F8" s="233">
        <f t="shared" si="0"/>
        <v>0</v>
      </c>
      <c r="G8" s="231">
        <f t="shared" si="1"/>
        <v>1</v>
      </c>
      <c r="H8" s="234"/>
    </row>
    <row r="9" spans="1:8">
      <c r="A9" s="235"/>
      <c r="B9" s="231">
        <v>7</v>
      </c>
      <c r="C9" s="231" t="s">
        <v>76</v>
      </c>
      <c r="D9" s="232">
        <v>5</v>
      </c>
      <c r="E9" s="232">
        <v>41</v>
      </c>
      <c r="F9" s="233">
        <f t="shared" si="0"/>
        <v>0.121951219512195</v>
      </c>
      <c r="G9" s="231">
        <f t="shared" si="1"/>
        <v>55</v>
      </c>
      <c r="H9" s="234"/>
    </row>
    <row r="10" spans="1:8">
      <c r="A10" s="235"/>
      <c r="B10" s="231">
        <v>8</v>
      </c>
      <c r="C10" s="231" t="s">
        <v>141</v>
      </c>
      <c r="D10" s="232">
        <v>2</v>
      </c>
      <c r="E10" s="232">
        <v>43</v>
      </c>
      <c r="F10" s="233">
        <f t="shared" si="0"/>
        <v>0.0465116279069767</v>
      </c>
      <c r="G10" s="231">
        <f t="shared" si="1"/>
        <v>45</v>
      </c>
      <c r="H10" s="234"/>
    </row>
    <row r="11" spans="1:8">
      <c r="A11" s="235"/>
      <c r="B11" s="231">
        <v>9</v>
      </c>
      <c r="C11" s="231" t="s">
        <v>538</v>
      </c>
      <c r="D11" s="232">
        <v>0</v>
      </c>
      <c r="E11" s="232">
        <v>42</v>
      </c>
      <c r="F11" s="233">
        <f t="shared" si="0"/>
        <v>0</v>
      </c>
      <c r="G11" s="231">
        <f t="shared" si="1"/>
        <v>1</v>
      </c>
      <c r="H11" s="234"/>
    </row>
    <row r="12" spans="1:8">
      <c r="A12" s="235"/>
      <c r="B12" s="231">
        <v>10</v>
      </c>
      <c r="C12" s="231" t="s">
        <v>539</v>
      </c>
      <c r="D12" s="232">
        <v>0</v>
      </c>
      <c r="E12" s="231">
        <v>43</v>
      </c>
      <c r="F12" s="233">
        <f t="shared" si="0"/>
        <v>0</v>
      </c>
      <c r="G12" s="231">
        <f t="shared" si="1"/>
        <v>1</v>
      </c>
      <c r="H12" s="234"/>
    </row>
    <row r="13" spans="1:8">
      <c r="A13" s="235"/>
      <c r="B13" s="231">
        <v>11</v>
      </c>
      <c r="C13" s="231" t="s">
        <v>540</v>
      </c>
      <c r="D13" s="232">
        <v>0</v>
      </c>
      <c r="E13" s="231">
        <v>42</v>
      </c>
      <c r="F13" s="233">
        <f t="shared" si="0"/>
        <v>0</v>
      </c>
      <c r="G13" s="231">
        <f t="shared" si="1"/>
        <v>1</v>
      </c>
      <c r="H13" s="234"/>
    </row>
    <row r="14" spans="1:8">
      <c r="A14" s="235"/>
      <c r="B14" s="231">
        <v>12</v>
      </c>
      <c r="C14" s="231" t="s">
        <v>541</v>
      </c>
      <c r="D14" s="232">
        <v>0</v>
      </c>
      <c r="E14" s="231">
        <v>45</v>
      </c>
      <c r="F14" s="233">
        <f t="shared" si="0"/>
        <v>0</v>
      </c>
      <c r="G14" s="231">
        <f t="shared" si="1"/>
        <v>1</v>
      </c>
      <c r="H14" s="234"/>
    </row>
    <row r="15" spans="1:8">
      <c r="A15" s="235"/>
      <c r="B15" s="231">
        <v>13</v>
      </c>
      <c r="C15" s="231" t="s">
        <v>542</v>
      </c>
      <c r="D15" s="232">
        <v>0</v>
      </c>
      <c r="E15" s="231">
        <v>43</v>
      </c>
      <c r="F15" s="233">
        <f t="shared" si="0"/>
        <v>0</v>
      </c>
      <c r="G15" s="231">
        <f t="shared" si="1"/>
        <v>1</v>
      </c>
      <c r="H15" s="234"/>
    </row>
    <row r="16" spans="1:8">
      <c r="A16" s="235"/>
      <c r="B16" s="231">
        <v>14</v>
      </c>
      <c r="C16" s="231" t="s">
        <v>101</v>
      </c>
      <c r="D16" s="232">
        <v>2</v>
      </c>
      <c r="E16" s="231">
        <v>42</v>
      </c>
      <c r="F16" s="233">
        <f t="shared" si="0"/>
        <v>0.0476190476190476</v>
      </c>
      <c r="G16" s="231">
        <f t="shared" si="1"/>
        <v>47</v>
      </c>
      <c r="H16" s="234"/>
    </row>
    <row r="17" spans="1:8">
      <c r="A17" s="235"/>
      <c r="B17" s="231">
        <v>15</v>
      </c>
      <c r="C17" s="231" t="s">
        <v>543</v>
      </c>
      <c r="D17" s="232">
        <v>0</v>
      </c>
      <c r="E17" s="231">
        <v>40</v>
      </c>
      <c r="F17" s="233">
        <f t="shared" si="0"/>
        <v>0</v>
      </c>
      <c r="G17" s="231">
        <f t="shared" si="1"/>
        <v>1</v>
      </c>
      <c r="H17" s="234"/>
    </row>
    <row r="18" spans="1:8">
      <c r="A18" s="235"/>
      <c r="B18" s="231">
        <v>16</v>
      </c>
      <c r="C18" s="231" t="s">
        <v>121</v>
      </c>
      <c r="D18" s="232">
        <v>1</v>
      </c>
      <c r="E18" s="231">
        <v>43</v>
      </c>
      <c r="F18" s="233">
        <f t="shared" si="0"/>
        <v>0.0232558139534884</v>
      </c>
      <c r="G18" s="231">
        <f t="shared" si="1"/>
        <v>35</v>
      </c>
      <c r="H18" s="234"/>
    </row>
    <row r="19" spans="1:8">
      <c r="A19" s="235"/>
      <c r="B19" s="231">
        <v>17</v>
      </c>
      <c r="C19" s="231" t="s">
        <v>107</v>
      </c>
      <c r="D19" s="232">
        <v>3</v>
      </c>
      <c r="E19" s="231">
        <v>42</v>
      </c>
      <c r="F19" s="233">
        <f t="shared" si="0"/>
        <v>0.0714285714285714</v>
      </c>
      <c r="G19" s="231">
        <f t="shared" si="1"/>
        <v>50</v>
      </c>
      <c r="H19" s="234"/>
    </row>
    <row r="20" spans="1:8">
      <c r="A20" s="235"/>
      <c r="B20" s="231">
        <v>18</v>
      </c>
      <c r="C20" s="231" t="s">
        <v>127</v>
      </c>
      <c r="D20" s="232">
        <v>1</v>
      </c>
      <c r="E20" s="231">
        <v>43</v>
      </c>
      <c r="F20" s="233">
        <f t="shared" si="0"/>
        <v>0.0232558139534884</v>
      </c>
      <c r="G20" s="231">
        <f t="shared" si="1"/>
        <v>35</v>
      </c>
      <c r="H20" s="234"/>
    </row>
    <row r="21" spans="1:8">
      <c r="A21" s="235"/>
      <c r="B21" s="231">
        <v>19</v>
      </c>
      <c r="C21" s="231" t="s">
        <v>544</v>
      </c>
      <c r="D21" s="232">
        <v>0</v>
      </c>
      <c r="E21" s="231">
        <v>42</v>
      </c>
      <c r="F21" s="233">
        <f t="shared" si="0"/>
        <v>0</v>
      </c>
      <c r="G21" s="231">
        <f t="shared" si="1"/>
        <v>1</v>
      </c>
      <c r="H21" s="234"/>
    </row>
    <row r="22" spans="1:8">
      <c r="A22" s="235"/>
      <c r="B22" s="231">
        <v>20</v>
      </c>
      <c r="C22" s="231" t="s">
        <v>545</v>
      </c>
      <c r="D22" s="232">
        <v>0</v>
      </c>
      <c r="E22" s="231">
        <v>45</v>
      </c>
      <c r="F22" s="233">
        <f t="shared" si="0"/>
        <v>0</v>
      </c>
      <c r="G22" s="231">
        <f t="shared" si="1"/>
        <v>1</v>
      </c>
      <c r="H22" s="234"/>
    </row>
    <row r="23" spans="1:8">
      <c r="A23" s="235"/>
      <c r="B23" s="231">
        <v>21</v>
      </c>
      <c r="C23" s="231" t="s">
        <v>546</v>
      </c>
      <c r="D23" s="232">
        <v>2</v>
      </c>
      <c r="E23" s="231">
        <v>43</v>
      </c>
      <c r="F23" s="233">
        <f t="shared" si="0"/>
        <v>0.0465116279069767</v>
      </c>
      <c r="G23" s="231">
        <f t="shared" si="1"/>
        <v>45</v>
      </c>
      <c r="H23" s="234"/>
    </row>
    <row r="24" spans="1:8">
      <c r="A24" s="235"/>
      <c r="B24" s="231">
        <v>22</v>
      </c>
      <c r="C24" s="231" t="s">
        <v>547</v>
      </c>
      <c r="D24" s="232">
        <v>0</v>
      </c>
      <c r="E24" s="231">
        <v>42</v>
      </c>
      <c r="F24" s="233">
        <f t="shared" si="0"/>
        <v>0</v>
      </c>
      <c r="G24" s="231">
        <f t="shared" si="1"/>
        <v>1</v>
      </c>
      <c r="H24" s="234"/>
    </row>
    <row r="25" spans="1:8">
      <c r="A25" s="235"/>
      <c r="B25" s="231">
        <v>23</v>
      </c>
      <c r="C25" s="231" t="s">
        <v>548</v>
      </c>
      <c r="D25" s="232">
        <v>0</v>
      </c>
      <c r="E25" s="231">
        <v>40</v>
      </c>
      <c r="F25" s="233">
        <f t="shared" si="0"/>
        <v>0</v>
      </c>
      <c r="G25" s="231">
        <f t="shared" si="1"/>
        <v>1</v>
      </c>
      <c r="H25" s="234"/>
    </row>
    <row r="26" spans="1:8">
      <c r="A26" s="235"/>
      <c r="B26" s="231">
        <v>24</v>
      </c>
      <c r="C26" s="231" t="s">
        <v>549</v>
      </c>
      <c r="D26" s="232">
        <v>0</v>
      </c>
      <c r="E26" s="231">
        <v>40</v>
      </c>
      <c r="F26" s="233">
        <f t="shared" si="0"/>
        <v>0</v>
      </c>
      <c r="G26" s="231">
        <f t="shared" si="1"/>
        <v>1</v>
      </c>
      <c r="H26" s="234"/>
    </row>
    <row r="27" spans="1:8">
      <c r="A27" s="235"/>
      <c r="B27" s="231">
        <v>25</v>
      </c>
      <c r="C27" s="231" t="s">
        <v>132</v>
      </c>
      <c r="D27" s="232">
        <v>1</v>
      </c>
      <c r="E27" s="231">
        <v>41</v>
      </c>
      <c r="F27" s="233">
        <f t="shared" si="0"/>
        <v>0.024390243902439</v>
      </c>
      <c r="G27" s="231">
        <f t="shared" si="1"/>
        <v>38</v>
      </c>
      <c r="H27" s="234"/>
    </row>
    <row r="28" spans="1:8">
      <c r="A28" s="235"/>
      <c r="B28" s="231">
        <v>26</v>
      </c>
      <c r="C28" s="231" t="s">
        <v>550</v>
      </c>
      <c r="D28" s="232">
        <v>0</v>
      </c>
      <c r="E28" s="231">
        <v>41</v>
      </c>
      <c r="F28" s="233">
        <f t="shared" si="0"/>
        <v>0</v>
      </c>
      <c r="G28" s="231">
        <f t="shared" si="1"/>
        <v>1</v>
      </c>
      <c r="H28" s="234"/>
    </row>
    <row r="29" spans="1:8">
      <c r="A29" s="235"/>
      <c r="B29" s="231">
        <v>27</v>
      </c>
      <c r="C29" s="231" t="s">
        <v>91</v>
      </c>
      <c r="D29" s="232">
        <v>3</v>
      </c>
      <c r="E29" s="231">
        <v>40</v>
      </c>
      <c r="F29" s="233">
        <f t="shared" si="0"/>
        <v>0.075</v>
      </c>
      <c r="G29" s="231">
        <f t="shared" si="1"/>
        <v>53</v>
      </c>
      <c r="H29" s="234"/>
    </row>
    <row r="30" spans="1:8">
      <c r="A30" s="235"/>
      <c r="B30" s="236">
        <v>28</v>
      </c>
      <c r="C30" s="236" t="s">
        <v>63</v>
      </c>
      <c r="D30" s="231">
        <v>4</v>
      </c>
      <c r="E30" s="236">
        <v>41</v>
      </c>
      <c r="F30" s="233">
        <f t="shared" si="0"/>
        <v>0.0975609756097561</v>
      </c>
      <c r="G30" s="231">
        <f t="shared" si="1"/>
        <v>54</v>
      </c>
      <c r="H30" s="234"/>
    </row>
    <row r="31" spans="1:8">
      <c r="A31" s="235"/>
      <c r="B31" s="236">
        <v>29</v>
      </c>
      <c r="C31" s="236" t="s">
        <v>45</v>
      </c>
      <c r="D31" s="236">
        <v>5</v>
      </c>
      <c r="E31" s="236">
        <v>41</v>
      </c>
      <c r="F31" s="233">
        <f t="shared" si="0"/>
        <v>0.121951219512195</v>
      </c>
      <c r="G31" s="231">
        <f t="shared" si="1"/>
        <v>55</v>
      </c>
      <c r="H31" s="234"/>
    </row>
    <row r="32" spans="1:8">
      <c r="A32" s="235"/>
      <c r="B32" s="236">
        <v>30</v>
      </c>
      <c r="C32" s="236" t="s">
        <v>551</v>
      </c>
      <c r="D32" s="231">
        <v>0</v>
      </c>
      <c r="E32" s="236">
        <v>40</v>
      </c>
      <c r="F32" s="233">
        <f t="shared" si="0"/>
        <v>0</v>
      </c>
      <c r="G32" s="231">
        <f t="shared" si="1"/>
        <v>1</v>
      </c>
      <c r="H32" s="234"/>
    </row>
    <row r="33" spans="1:8">
      <c r="A33" s="235"/>
      <c r="B33" s="236">
        <v>31</v>
      </c>
      <c r="C33" s="236" t="s">
        <v>552</v>
      </c>
      <c r="D33" s="231">
        <v>0</v>
      </c>
      <c r="E33" s="236">
        <v>39</v>
      </c>
      <c r="F33" s="233">
        <f t="shared" si="0"/>
        <v>0</v>
      </c>
      <c r="G33" s="231">
        <f t="shared" si="1"/>
        <v>1</v>
      </c>
      <c r="H33" s="234"/>
    </row>
    <row r="34" spans="1:8">
      <c r="A34" s="235"/>
      <c r="B34" s="236">
        <v>32</v>
      </c>
      <c r="C34" s="236" t="s">
        <v>84</v>
      </c>
      <c r="D34" s="231">
        <v>2</v>
      </c>
      <c r="E34" s="236">
        <v>40</v>
      </c>
      <c r="F34" s="233">
        <f t="shared" si="0"/>
        <v>0.05</v>
      </c>
      <c r="G34" s="231">
        <f t="shared" si="1"/>
        <v>48</v>
      </c>
      <c r="H34" s="234"/>
    </row>
    <row r="35" spans="1:8">
      <c r="A35" s="235"/>
      <c r="B35" s="236">
        <v>33</v>
      </c>
      <c r="C35" s="236" t="s">
        <v>553</v>
      </c>
      <c r="D35" s="231">
        <v>0</v>
      </c>
      <c r="E35" s="236">
        <v>40</v>
      </c>
      <c r="F35" s="233">
        <f t="shared" si="0"/>
        <v>0</v>
      </c>
      <c r="G35" s="231">
        <f t="shared" si="1"/>
        <v>1</v>
      </c>
      <c r="H35" s="234"/>
    </row>
    <row r="36" spans="1:8">
      <c r="A36" s="235"/>
      <c r="B36" s="236">
        <v>34</v>
      </c>
      <c r="C36" s="236" t="s">
        <v>137</v>
      </c>
      <c r="D36" s="231">
        <v>1</v>
      </c>
      <c r="E36" s="236">
        <v>39</v>
      </c>
      <c r="F36" s="233">
        <f t="shared" si="0"/>
        <v>0.0256410256410256</v>
      </c>
      <c r="G36" s="231">
        <f t="shared" si="1"/>
        <v>41</v>
      </c>
      <c r="H36" s="234"/>
    </row>
    <row r="37" spans="1:8">
      <c r="A37" s="235"/>
      <c r="B37" s="236">
        <v>35</v>
      </c>
      <c r="C37" s="236" t="s">
        <v>554</v>
      </c>
      <c r="D37" s="231">
        <v>0</v>
      </c>
      <c r="E37" s="236">
        <v>40</v>
      </c>
      <c r="F37" s="233">
        <f t="shared" si="0"/>
        <v>0</v>
      </c>
      <c r="G37" s="231">
        <f t="shared" si="1"/>
        <v>1</v>
      </c>
      <c r="H37" s="234"/>
    </row>
    <row r="38" spans="1:8">
      <c r="A38" s="235"/>
      <c r="B38" s="236">
        <v>36</v>
      </c>
      <c r="C38" s="236" t="s">
        <v>555</v>
      </c>
      <c r="D38" s="231">
        <v>0</v>
      </c>
      <c r="E38" s="236">
        <v>40</v>
      </c>
      <c r="F38" s="233">
        <f t="shared" si="0"/>
        <v>0</v>
      </c>
      <c r="G38" s="231">
        <f t="shared" si="1"/>
        <v>1</v>
      </c>
      <c r="H38" s="234"/>
    </row>
    <row r="39" spans="1:8">
      <c r="A39" s="235"/>
      <c r="B39" s="236">
        <v>37</v>
      </c>
      <c r="C39" s="236" t="s">
        <v>30</v>
      </c>
      <c r="D39" s="231">
        <v>1</v>
      </c>
      <c r="E39" s="236">
        <v>40</v>
      </c>
      <c r="F39" s="233">
        <f t="shared" si="0"/>
        <v>0.025</v>
      </c>
      <c r="G39" s="231">
        <f t="shared" si="1"/>
        <v>39</v>
      </c>
      <c r="H39" s="234"/>
    </row>
    <row r="40" spans="1:8">
      <c r="A40" s="235"/>
      <c r="B40" s="236">
        <v>38</v>
      </c>
      <c r="C40" s="236" t="s">
        <v>556</v>
      </c>
      <c r="D40" s="231">
        <v>0</v>
      </c>
      <c r="E40" s="236">
        <v>43</v>
      </c>
      <c r="F40" s="233">
        <f t="shared" si="0"/>
        <v>0</v>
      </c>
      <c r="G40" s="231">
        <f t="shared" si="1"/>
        <v>1</v>
      </c>
      <c r="H40" s="234"/>
    </row>
    <row r="41" spans="1:8">
      <c r="A41" s="235"/>
      <c r="B41" s="236">
        <v>39</v>
      </c>
      <c r="C41" s="236" t="s">
        <v>55</v>
      </c>
      <c r="D41" s="231">
        <v>1</v>
      </c>
      <c r="E41" s="236">
        <v>42</v>
      </c>
      <c r="F41" s="233">
        <f t="shared" si="0"/>
        <v>0.0238095238095238</v>
      </c>
      <c r="G41" s="231">
        <f t="shared" si="1"/>
        <v>37</v>
      </c>
      <c r="H41" s="234"/>
    </row>
    <row r="42" spans="1:8">
      <c r="A42" s="235"/>
      <c r="B42" s="236">
        <v>40</v>
      </c>
      <c r="C42" s="236" t="s">
        <v>95</v>
      </c>
      <c r="D42" s="231">
        <v>2</v>
      </c>
      <c r="E42" s="236">
        <v>44</v>
      </c>
      <c r="F42" s="233">
        <f t="shared" si="0"/>
        <v>0.0454545454545455</v>
      </c>
      <c r="G42" s="231">
        <f t="shared" si="1"/>
        <v>44</v>
      </c>
      <c r="H42" s="234"/>
    </row>
    <row r="43" spans="1:8">
      <c r="A43" s="237"/>
      <c r="B43" s="236">
        <v>41</v>
      </c>
      <c r="C43" s="236" t="s">
        <v>557</v>
      </c>
      <c r="D43" s="231">
        <v>0</v>
      </c>
      <c r="E43" s="236">
        <v>43</v>
      </c>
      <c r="F43" s="233">
        <f t="shared" si="0"/>
        <v>0</v>
      </c>
      <c r="G43" s="231">
        <f t="shared" si="1"/>
        <v>1</v>
      </c>
      <c r="H43" s="234"/>
    </row>
    <row r="44" spans="1:8">
      <c r="A44" s="230" t="s">
        <v>3</v>
      </c>
      <c r="B44" s="238">
        <v>1</v>
      </c>
      <c r="C44" s="239" t="s">
        <v>558</v>
      </c>
      <c r="D44" s="240">
        <v>0</v>
      </c>
      <c r="E44" s="240">
        <v>36</v>
      </c>
      <c r="F44" s="233">
        <f t="shared" si="0"/>
        <v>0</v>
      </c>
      <c r="G44" s="231">
        <f>RANK(F44,$F$3:$F$44,1)</f>
        <v>1</v>
      </c>
      <c r="H44" s="240"/>
    </row>
    <row r="45" spans="1:8">
      <c r="A45" s="235"/>
      <c r="B45" s="238">
        <v>2</v>
      </c>
      <c r="C45" s="239" t="s">
        <v>559</v>
      </c>
      <c r="D45" s="240">
        <v>0</v>
      </c>
      <c r="E45" s="240">
        <v>38</v>
      </c>
      <c r="F45" s="233">
        <f t="shared" si="0"/>
        <v>0</v>
      </c>
      <c r="G45" s="231">
        <f>RANK(F45,$F$3:$F$44,1)</f>
        <v>1</v>
      </c>
      <c r="H45" s="240"/>
    </row>
    <row r="46" spans="1:8">
      <c r="A46" s="235"/>
      <c r="B46" s="238">
        <v>3</v>
      </c>
      <c r="C46" s="232" t="s">
        <v>259</v>
      </c>
      <c r="D46" s="240">
        <v>3</v>
      </c>
      <c r="E46" s="240">
        <v>48</v>
      </c>
      <c r="F46" s="233">
        <f t="shared" si="0"/>
        <v>0.0625</v>
      </c>
      <c r="G46" s="231">
        <v>27</v>
      </c>
      <c r="H46" s="240"/>
    </row>
    <row r="47" spans="1:8">
      <c r="A47" s="235"/>
      <c r="B47" s="238">
        <v>4</v>
      </c>
      <c r="C47" s="239" t="s">
        <v>268</v>
      </c>
      <c r="D47" s="240">
        <v>1</v>
      </c>
      <c r="E47" s="240">
        <v>49</v>
      </c>
      <c r="F47" s="233">
        <f t="shared" si="0"/>
        <v>0.0204081632653061</v>
      </c>
      <c r="G47" s="231">
        <v>16</v>
      </c>
      <c r="H47" s="240"/>
    </row>
    <row r="48" spans="1:8">
      <c r="A48" s="235"/>
      <c r="B48" s="238">
        <v>5</v>
      </c>
      <c r="C48" s="239" t="s">
        <v>264</v>
      </c>
      <c r="D48" s="240">
        <v>2</v>
      </c>
      <c r="E48" s="240">
        <v>45</v>
      </c>
      <c r="F48" s="233">
        <f t="shared" si="0"/>
        <v>0.0444444444444444</v>
      </c>
      <c r="G48" s="231">
        <v>23</v>
      </c>
      <c r="H48" s="241"/>
    </row>
    <row r="49" spans="1:8">
      <c r="A49" s="235"/>
      <c r="B49" s="238">
        <v>6</v>
      </c>
      <c r="C49" s="239" t="s">
        <v>560</v>
      </c>
      <c r="D49" s="240">
        <v>0</v>
      </c>
      <c r="E49" s="240">
        <v>43</v>
      </c>
      <c r="F49" s="233">
        <f t="shared" si="0"/>
        <v>0</v>
      </c>
      <c r="G49" s="231">
        <f>RANK(F49,$F$3:$F$44,1)</f>
        <v>1</v>
      </c>
      <c r="H49" s="241"/>
    </row>
    <row r="50" spans="1:8">
      <c r="A50" s="235"/>
      <c r="B50" s="238">
        <v>7</v>
      </c>
      <c r="C50" s="239" t="s">
        <v>561</v>
      </c>
      <c r="D50" s="240">
        <v>0</v>
      </c>
      <c r="E50" s="240">
        <v>41</v>
      </c>
      <c r="F50" s="233">
        <f t="shared" si="0"/>
        <v>0</v>
      </c>
      <c r="G50" s="231">
        <v>0</v>
      </c>
      <c r="H50" s="241"/>
    </row>
    <row r="51" spans="1:8">
      <c r="A51" s="235"/>
      <c r="B51" s="238">
        <v>8</v>
      </c>
      <c r="C51" s="239" t="s">
        <v>562</v>
      </c>
      <c r="D51" s="231">
        <v>0</v>
      </c>
      <c r="E51" s="240">
        <v>42</v>
      </c>
      <c r="F51" s="233">
        <f t="shared" si="0"/>
        <v>0</v>
      </c>
      <c r="G51" s="231">
        <f>RANK(F51,$F$3:$F$44,1)</f>
        <v>1</v>
      </c>
      <c r="H51" s="231" t="s">
        <v>563</v>
      </c>
    </row>
    <row r="52" spans="1:8">
      <c r="A52" s="235"/>
      <c r="B52" s="238">
        <v>9</v>
      </c>
      <c r="C52" s="239" t="s">
        <v>564</v>
      </c>
      <c r="D52" s="231">
        <v>0</v>
      </c>
      <c r="E52" s="240">
        <v>42</v>
      </c>
      <c r="F52" s="233">
        <f t="shared" si="0"/>
        <v>0</v>
      </c>
      <c r="G52" s="231">
        <f>RANK(F52,$F$3:$F$44,1)</f>
        <v>1</v>
      </c>
      <c r="H52" s="231" t="s">
        <v>563</v>
      </c>
    </row>
    <row r="53" spans="1:8">
      <c r="A53" s="235"/>
      <c r="B53" s="238">
        <v>10</v>
      </c>
      <c r="C53" s="239" t="s">
        <v>191</v>
      </c>
      <c r="D53" s="231">
        <v>6</v>
      </c>
      <c r="E53" s="240">
        <v>40</v>
      </c>
      <c r="F53" s="233">
        <f t="shared" si="0"/>
        <v>0.15</v>
      </c>
      <c r="G53" s="231">
        <v>38</v>
      </c>
      <c r="H53" s="231"/>
    </row>
    <row r="54" spans="1:8">
      <c r="A54" s="235"/>
      <c r="B54" s="238">
        <v>11</v>
      </c>
      <c r="C54" s="239" t="s">
        <v>249</v>
      </c>
      <c r="D54" s="231">
        <v>3</v>
      </c>
      <c r="E54" s="240">
        <v>41</v>
      </c>
      <c r="F54" s="233">
        <f t="shared" si="0"/>
        <v>0.0731707317073171</v>
      </c>
      <c r="G54" s="231">
        <v>31</v>
      </c>
      <c r="H54" s="231"/>
    </row>
    <row r="55" spans="1:8">
      <c r="A55" s="235"/>
      <c r="B55" s="238">
        <v>12</v>
      </c>
      <c r="C55" s="239" t="s">
        <v>252</v>
      </c>
      <c r="D55" s="231">
        <v>2</v>
      </c>
      <c r="E55" s="240">
        <v>46</v>
      </c>
      <c r="F55" s="233">
        <f t="shared" si="0"/>
        <v>0.0434782608695652</v>
      </c>
      <c r="G55" s="231">
        <v>22</v>
      </c>
      <c r="H55" s="231"/>
    </row>
    <row r="56" spans="1:8">
      <c r="A56" s="235"/>
      <c r="B56" s="238">
        <v>13</v>
      </c>
      <c r="C56" s="239" t="s">
        <v>255</v>
      </c>
      <c r="D56" s="231">
        <v>3</v>
      </c>
      <c r="E56" s="240">
        <v>42</v>
      </c>
      <c r="F56" s="233">
        <f t="shared" si="0"/>
        <v>0.0714285714285714</v>
      </c>
      <c r="G56" s="231">
        <v>29</v>
      </c>
      <c r="H56" s="231"/>
    </row>
    <row r="57" spans="1:8">
      <c r="A57" s="235"/>
      <c r="B57" s="238">
        <v>14</v>
      </c>
      <c r="C57" s="239" t="s">
        <v>565</v>
      </c>
      <c r="D57" s="231">
        <v>0</v>
      </c>
      <c r="E57" s="240">
        <v>46</v>
      </c>
      <c r="F57" s="233">
        <f t="shared" si="0"/>
        <v>0</v>
      </c>
      <c r="G57" s="231">
        <f>RANK(F57,$F$3:$F$44,1)</f>
        <v>1</v>
      </c>
      <c r="H57" s="231"/>
    </row>
    <row r="58" spans="1:8">
      <c r="A58" s="235"/>
      <c r="B58" s="238">
        <v>15</v>
      </c>
      <c r="C58" s="232" t="s">
        <v>180</v>
      </c>
      <c r="D58" s="231">
        <v>7</v>
      </c>
      <c r="E58" s="240">
        <v>46</v>
      </c>
      <c r="F58" s="233">
        <f t="shared" si="0"/>
        <v>0.152173913043478</v>
      </c>
      <c r="G58" s="231">
        <v>39</v>
      </c>
      <c r="H58" s="231"/>
    </row>
    <row r="59" spans="1:8">
      <c r="A59" s="235"/>
      <c r="B59" s="238">
        <v>16</v>
      </c>
      <c r="C59" s="239" t="s">
        <v>188</v>
      </c>
      <c r="D59" s="231">
        <v>1</v>
      </c>
      <c r="E59" s="240">
        <v>45</v>
      </c>
      <c r="F59" s="233">
        <f t="shared" si="0"/>
        <v>0.0222222222222222</v>
      </c>
      <c r="G59" s="231">
        <v>17</v>
      </c>
      <c r="H59" s="231"/>
    </row>
    <row r="60" spans="1:8">
      <c r="A60" s="235"/>
      <c r="B60" s="238">
        <v>17</v>
      </c>
      <c r="C60" s="239" t="s">
        <v>566</v>
      </c>
      <c r="D60" s="231">
        <v>0</v>
      </c>
      <c r="E60" s="240">
        <v>45</v>
      </c>
      <c r="F60" s="233">
        <f t="shared" si="0"/>
        <v>0</v>
      </c>
      <c r="G60" s="231">
        <f>RANK(F60,$F$3:$F$44,1)</f>
        <v>1</v>
      </c>
      <c r="H60" s="231"/>
    </row>
    <row r="61" spans="1:8">
      <c r="A61" s="235"/>
      <c r="B61" s="238">
        <v>18</v>
      </c>
      <c r="C61" s="239" t="s">
        <v>160</v>
      </c>
      <c r="D61" s="231">
        <v>11</v>
      </c>
      <c r="E61" s="240">
        <v>42</v>
      </c>
      <c r="F61" s="233">
        <f t="shared" si="0"/>
        <v>0.261904761904762</v>
      </c>
      <c r="G61" s="231">
        <v>42</v>
      </c>
      <c r="H61" s="231"/>
    </row>
    <row r="62" spans="1:8">
      <c r="A62" s="235"/>
      <c r="B62" s="238">
        <v>26</v>
      </c>
      <c r="C62" s="240" t="s">
        <v>171</v>
      </c>
      <c r="D62" s="231">
        <v>1</v>
      </c>
      <c r="E62" s="240">
        <v>42</v>
      </c>
      <c r="F62" s="233">
        <f t="shared" si="0"/>
        <v>0.0238095238095238</v>
      </c>
      <c r="G62" s="231">
        <v>19</v>
      </c>
      <c r="H62" s="231"/>
    </row>
    <row r="63" spans="1:8">
      <c r="A63" s="235"/>
      <c r="B63" s="238">
        <v>27</v>
      </c>
      <c r="C63" s="240" t="s">
        <v>174</v>
      </c>
      <c r="D63" s="231">
        <v>6</v>
      </c>
      <c r="E63" s="240">
        <v>41</v>
      </c>
      <c r="F63" s="233">
        <f t="shared" si="0"/>
        <v>0.146341463414634</v>
      </c>
      <c r="G63" s="231">
        <v>37</v>
      </c>
      <c r="H63" s="231"/>
    </row>
    <row r="64" spans="1:8">
      <c r="A64" s="235"/>
      <c r="B64" s="238">
        <v>28</v>
      </c>
      <c r="C64" s="240" t="s">
        <v>567</v>
      </c>
      <c r="D64" s="231">
        <v>0</v>
      </c>
      <c r="E64" s="240">
        <v>50</v>
      </c>
      <c r="F64" s="233">
        <f t="shared" si="0"/>
        <v>0</v>
      </c>
      <c r="G64" s="231">
        <f>RANK(F64,$F$3:$F$44,1)</f>
        <v>1</v>
      </c>
      <c r="H64" s="231"/>
    </row>
    <row r="65" spans="1:8">
      <c r="A65" s="235"/>
      <c r="B65" s="238">
        <v>29</v>
      </c>
      <c r="C65" s="240" t="s">
        <v>568</v>
      </c>
      <c r="D65" s="231">
        <v>0</v>
      </c>
      <c r="E65" s="240">
        <v>41</v>
      </c>
      <c r="F65" s="233">
        <f t="shared" si="0"/>
        <v>0</v>
      </c>
      <c r="G65" s="231">
        <f>RANK(F65,$F$3:$F$44,1)</f>
        <v>1</v>
      </c>
      <c r="H65" s="231"/>
    </row>
    <row r="66" spans="1:8">
      <c r="A66" s="235"/>
      <c r="B66" s="238">
        <v>30</v>
      </c>
      <c r="C66" s="240" t="s">
        <v>232</v>
      </c>
      <c r="D66" s="231">
        <v>2</v>
      </c>
      <c r="E66" s="240">
        <v>42</v>
      </c>
      <c r="F66" s="233">
        <f t="shared" si="0"/>
        <v>0.0476190476190476</v>
      </c>
      <c r="G66" s="231">
        <v>24</v>
      </c>
      <c r="H66" s="231"/>
    </row>
    <row r="67" spans="1:8">
      <c r="A67" s="235"/>
      <c r="B67" s="238">
        <v>31</v>
      </c>
      <c r="C67" s="240" t="s">
        <v>228</v>
      </c>
      <c r="D67" s="231">
        <v>3</v>
      </c>
      <c r="E67" s="240">
        <v>42</v>
      </c>
      <c r="F67" s="233">
        <f t="shared" ref="F67:F85" si="2">D67/E67</f>
        <v>0.0714285714285714</v>
      </c>
      <c r="G67" s="231">
        <v>29</v>
      </c>
      <c r="H67" s="231"/>
    </row>
    <row r="68" spans="1:8">
      <c r="A68" s="235"/>
      <c r="B68" s="238">
        <v>32</v>
      </c>
      <c r="C68" s="240" t="s">
        <v>569</v>
      </c>
      <c r="D68" s="231">
        <v>0</v>
      </c>
      <c r="E68" s="240">
        <v>39</v>
      </c>
      <c r="F68" s="233">
        <f t="shared" si="2"/>
        <v>0</v>
      </c>
      <c r="G68" s="231">
        <f>RANK(F68,$F$3:$F$44,1)</f>
        <v>1</v>
      </c>
      <c r="H68" s="231"/>
    </row>
    <row r="69" spans="1:8">
      <c r="A69" s="235"/>
      <c r="B69" s="238">
        <v>33</v>
      </c>
      <c r="C69" s="240" t="s">
        <v>570</v>
      </c>
      <c r="D69" s="231">
        <v>0</v>
      </c>
      <c r="E69" s="240">
        <v>44</v>
      </c>
      <c r="F69" s="233">
        <f t="shared" si="2"/>
        <v>0</v>
      </c>
      <c r="G69" s="231">
        <f>RANK(F69,$F$3:$F$44,1)</f>
        <v>1</v>
      </c>
      <c r="H69" s="231"/>
    </row>
    <row r="70" spans="1:8">
      <c r="A70" s="235"/>
      <c r="B70" s="238">
        <v>34</v>
      </c>
      <c r="C70" s="240" t="s">
        <v>212</v>
      </c>
      <c r="D70" s="231">
        <v>7</v>
      </c>
      <c r="E70" s="240">
        <v>44</v>
      </c>
      <c r="F70" s="233">
        <f t="shared" si="2"/>
        <v>0.159090909090909</v>
      </c>
      <c r="G70" s="231">
        <v>40</v>
      </c>
      <c r="H70" s="231"/>
    </row>
    <row r="71" spans="1:8">
      <c r="A71" s="235"/>
      <c r="B71" s="238">
        <v>35</v>
      </c>
      <c r="C71" s="240" t="s">
        <v>220</v>
      </c>
      <c r="D71" s="231">
        <v>3</v>
      </c>
      <c r="E71" s="240">
        <v>44</v>
      </c>
      <c r="F71" s="233">
        <f t="shared" si="2"/>
        <v>0.0681818181818182</v>
      </c>
      <c r="G71" s="231">
        <v>28</v>
      </c>
      <c r="H71" s="231"/>
    </row>
    <row r="72" spans="1:8">
      <c r="A72" s="235"/>
      <c r="B72" s="238">
        <v>36</v>
      </c>
      <c r="C72" s="240" t="s">
        <v>243</v>
      </c>
      <c r="D72" s="231">
        <v>4</v>
      </c>
      <c r="E72" s="240">
        <v>46</v>
      </c>
      <c r="F72" s="233">
        <f t="shared" si="2"/>
        <v>0.0869565217391304</v>
      </c>
      <c r="G72" s="231">
        <v>33</v>
      </c>
      <c r="H72" s="231"/>
    </row>
    <row r="73" spans="1:8">
      <c r="A73" s="235"/>
      <c r="B73" s="238">
        <v>37</v>
      </c>
      <c r="C73" s="240" t="s">
        <v>235</v>
      </c>
      <c r="D73" s="231">
        <v>4</v>
      </c>
      <c r="E73" s="240">
        <v>43</v>
      </c>
      <c r="F73" s="233">
        <f t="shared" si="2"/>
        <v>0.0930232558139535</v>
      </c>
      <c r="G73" s="231">
        <v>34</v>
      </c>
      <c r="H73" s="231"/>
    </row>
    <row r="74" spans="1:8">
      <c r="A74" s="235"/>
      <c r="B74" s="238">
        <v>38</v>
      </c>
      <c r="C74" s="240" t="s">
        <v>240</v>
      </c>
      <c r="D74" s="231">
        <v>1</v>
      </c>
      <c r="E74" s="240">
        <v>43</v>
      </c>
      <c r="F74" s="233">
        <f t="shared" si="2"/>
        <v>0.0232558139534884</v>
      </c>
      <c r="G74" s="231">
        <v>18</v>
      </c>
      <c r="H74" s="231"/>
    </row>
    <row r="75" spans="1:8">
      <c r="A75" s="235"/>
      <c r="B75" s="238">
        <v>39</v>
      </c>
      <c r="C75" s="240" t="s">
        <v>571</v>
      </c>
      <c r="D75" s="231">
        <v>0</v>
      </c>
      <c r="E75" s="240">
        <v>41</v>
      </c>
      <c r="F75" s="233">
        <f t="shared" si="2"/>
        <v>0</v>
      </c>
      <c r="G75" s="231">
        <f>RANK(F75,$F$3:$F$44,1)</f>
        <v>1</v>
      </c>
      <c r="H75" s="231"/>
    </row>
    <row r="76" spans="1:8">
      <c r="A76" s="235"/>
      <c r="B76" s="238">
        <v>40</v>
      </c>
      <c r="C76" s="232" t="s">
        <v>36</v>
      </c>
      <c r="D76" s="231">
        <v>4</v>
      </c>
      <c r="E76" s="240">
        <v>40</v>
      </c>
      <c r="F76" s="233">
        <f t="shared" si="2"/>
        <v>0.1</v>
      </c>
      <c r="G76" s="231">
        <v>35</v>
      </c>
      <c r="H76" s="231"/>
    </row>
    <row r="77" spans="1:8">
      <c r="A77" s="235"/>
      <c r="B77" s="238">
        <v>41</v>
      </c>
      <c r="C77" s="240" t="s">
        <v>157</v>
      </c>
      <c r="D77" s="231">
        <v>2</v>
      </c>
      <c r="E77" s="240">
        <v>40</v>
      </c>
      <c r="F77" s="233">
        <f t="shared" si="2"/>
        <v>0.05</v>
      </c>
      <c r="G77" s="231">
        <v>26</v>
      </c>
      <c r="H77" s="231"/>
    </row>
    <row r="78" spans="1:8">
      <c r="A78" s="235"/>
      <c r="B78" s="238">
        <v>42</v>
      </c>
      <c r="C78" s="240" t="s">
        <v>205</v>
      </c>
      <c r="D78" s="231">
        <v>7</v>
      </c>
      <c r="E78" s="240">
        <v>40</v>
      </c>
      <c r="F78" s="233">
        <f t="shared" si="2"/>
        <v>0.175</v>
      </c>
      <c r="G78" s="231">
        <v>41</v>
      </c>
      <c r="H78" s="231"/>
    </row>
    <row r="79" spans="1:8">
      <c r="A79" s="235"/>
      <c r="B79" s="238">
        <v>43</v>
      </c>
      <c r="C79" s="240" t="s">
        <v>196</v>
      </c>
      <c r="D79" s="231">
        <v>1</v>
      </c>
      <c r="E79" s="240">
        <v>40</v>
      </c>
      <c r="F79" s="233">
        <f t="shared" si="2"/>
        <v>0.025</v>
      </c>
      <c r="G79" s="231">
        <v>20</v>
      </c>
      <c r="H79" s="231"/>
    </row>
    <row r="80" spans="1:8">
      <c r="A80" s="235"/>
      <c r="B80" s="238">
        <v>44</v>
      </c>
      <c r="C80" s="240" t="s">
        <v>198</v>
      </c>
      <c r="D80" s="231">
        <v>5</v>
      </c>
      <c r="E80" s="240">
        <v>40</v>
      </c>
      <c r="F80" s="233">
        <f t="shared" si="2"/>
        <v>0.125</v>
      </c>
      <c r="G80" s="231">
        <v>36</v>
      </c>
      <c r="H80" s="231"/>
    </row>
    <row r="81" spans="1:8">
      <c r="A81" s="235"/>
      <c r="B81" s="238">
        <v>45</v>
      </c>
      <c r="C81" s="240" t="s">
        <v>572</v>
      </c>
      <c r="D81" s="231">
        <v>0</v>
      </c>
      <c r="E81" s="240">
        <v>39</v>
      </c>
      <c r="F81" s="233">
        <f t="shared" si="2"/>
        <v>0</v>
      </c>
      <c r="G81" s="231">
        <f>RANK(F81,$F$3:$F$44,1)</f>
        <v>1</v>
      </c>
      <c r="H81" s="231"/>
    </row>
    <row r="82" spans="1:8">
      <c r="A82" s="235"/>
      <c r="B82" s="238">
        <v>46</v>
      </c>
      <c r="C82" s="240" t="s">
        <v>225</v>
      </c>
      <c r="D82" s="231">
        <v>2</v>
      </c>
      <c r="E82" s="240">
        <v>42</v>
      </c>
      <c r="F82" s="233">
        <f t="shared" si="2"/>
        <v>0.0476190476190476</v>
      </c>
      <c r="G82" s="231">
        <v>24</v>
      </c>
      <c r="H82" s="231"/>
    </row>
    <row r="83" spans="1:8">
      <c r="A83" s="235"/>
      <c r="B83" s="238">
        <v>47</v>
      </c>
      <c r="C83" s="240" t="s">
        <v>573</v>
      </c>
      <c r="D83" s="231">
        <v>0</v>
      </c>
      <c r="E83" s="240">
        <v>40</v>
      </c>
      <c r="F83" s="233">
        <f t="shared" si="2"/>
        <v>0</v>
      </c>
      <c r="G83" s="231">
        <f>RANK(F83,$F$3:$F$44,1)</f>
        <v>1</v>
      </c>
      <c r="H83" s="231"/>
    </row>
    <row r="84" spans="1:8">
      <c r="A84" s="235"/>
      <c r="B84" s="238">
        <v>48</v>
      </c>
      <c r="C84" s="240" t="s">
        <v>150</v>
      </c>
      <c r="D84" s="231">
        <v>3</v>
      </c>
      <c r="E84" s="240">
        <v>40</v>
      </c>
      <c r="F84" s="233">
        <f t="shared" si="2"/>
        <v>0.075</v>
      </c>
      <c r="G84" s="231">
        <v>32</v>
      </c>
      <c r="H84" s="231"/>
    </row>
    <row r="85" spans="1:8">
      <c r="A85" s="237"/>
      <c r="B85" s="238">
        <v>49</v>
      </c>
      <c r="C85" s="240" t="s">
        <v>147</v>
      </c>
      <c r="D85" s="231">
        <v>1</v>
      </c>
      <c r="E85" s="240">
        <v>40</v>
      </c>
      <c r="F85" s="233">
        <f t="shared" si="2"/>
        <v>0.025</v>
      </c>
      <c r="G85" s="231">
        <v>20</v>
      </c>
      <c r="H85" s="231"/>
    </row>
    <row r="86" spans="1:8">
      <c r="A86" s="234" t="s">
        <v>4</v>
      </c>
      <c r="B86" s="240">
        <v>1</v>
      </c>
      <c r="C86" s="240" t="s">
        <v>574</v>
      </c>
      <c r="D86" s="240">
        <v>0</v>
      </c>
      <c r="E86" s="240">
        <v>35</v>
      </c>
      <c r="F86" s="242">
        <v>0</v>
      </c>
      <c r="G86" s="234">
        <f>RANK(F86,$F$86:$F$112,1)</f>
        <v>1</v>
      </c>
      <c r="H86" s="234"/>
    </row>
    <row r="87" spans="1:8">
      <c r="A87" s="234"/>
      <c r="B87" s="240">
        <v>2</v>
      </c>
      <c r="C87" s="240" t="s">
        <v>278</v>
      </c>
      <c r="D87" s="240">
        <v>2</v>
      </c>
      <c r="E87" s="240">
        <v>35</v>
      </c>
      <c r="F87" s="242">
        <v>0.0571</v>
      </c>
      <c r="G87" s="234">
        <f t="shared" ref="G87:G113" si="3">RANK(F87,$F$86:$F$112,1)</f>
        <v>24</v>
      </c>
      <c r="H87" s="234"/>
    </row>
    <row r="88" spans="1:8">
      <c r="A88" s="234"/>
      <c r="B88" s="240">
        <v>3</v>
      </c>
      <c r="C88" s="240" t="s">
        <v>292</v>
      </c>
      <c r="D88" s="240">
        <v>2</v>
      </c>
      <c r="E88" s="240">
        <v>38</v>
      </c>
      <c r="F88" s="242">
        <v>0.0526</v>
      </c>
      <c r="G88" s="234">
        <f t="shared" si="3"/>
        <v>22</v>
      </c>
      <c r="H88" s="234"/>
    </row>
    <row r="89" spans="1:8">
      <c r="A89" s="234"/>
      <c r="B89" s="240">
        <v>4</v>
      </c>
      <c r="C89" s="240" t="s">
        <v>289</v>
      </c>
      <c r="D89" s="240">
        <v>2</v>
      </c>
      <c r="E89" s="240">
        <v>37</v>
      </c>
      <c r="F89" s="242">
        <v>0.054</v>
      </c>
      <c r="G89" s="234">
        <f t="shared" si="3"/>
        <v>23</v>
      </c>
      <c r="H89" s="234"/>
    </row>
    <row r="90" spans="1:8">
      <c r="A90" s="234"/>
      <c r="B90" s="240">
        <v>5</v>
      </c>
      <c r="C90" s="240" t="s">
        <v>575</v>
      </c>
      <c r="D90" s="240">
        <v>0</v>
      </c>
      <c r="E90" s="240">
        <v>40</v>
      </c>
      <c r="F90" s="242">
        <v>0</v>
      </c>
      <c r="G90" s="234">
        <f t="shared" si="3"/>
        <v>1</v>
      </c>
      <c r="H90" s="234"/>
    </row>
    <row r="91" spans="1:8">
      <c r="A91" s="234"/>
      <c r="B91" s="240">
        <v>6</v>
      </c>
      <c r="C91" s="240" t="s">
        <v>272</v>
      </c>
      <c r="D91" s="240">
        <v>4</v>
      </c>
      <c r="E91" s="240">
        <v>40</v>
      </c>
      <c r="F91" s="242">
        <v>0.1</v>
      </c>
      <c r="G91" s="234">
        <f t="shared" si="3"/>
        <v>27</v>
      </c>
      <c r="H91" s="234"/>
    </row>
    <row r="92" spans="1:8">
      <c r="A92" s="234"/>
      <c r="B92" s="240">
        <v>7</v>
      </c>
      <c r="C92" s="240" t="s">
        <v>282</v>
      </c>
      <c r="D92" s="240">
        <v>1</v>
      </c>
      <c r="E92" s="240">
        <v>40</v>
      </c>
      <c r="F92" s="242">
        <v>0.025</v>
      </c>
      <c r="G92" s="234">
        <f t="shared" si="3"/>
        <v>18</v>
      </c>
      <c r="H92" s="234"/>
    </row>
    <row r="93" spans="1:8">
      <c r="A93" s="234"/>
      <c r="B93" s="240">
        <v>8</v>
      </c>
      <c r="C93" s="240" t="s">
        <v>270</v>
      </c>
      <c r="D93" s="240">
        <v>1</v>
      </c>
      <c r="E93" s="240">
        <v>40</v>
      </c>
      <c r="F93" s="242">
        <v>0.025</v>
      </c>
      <c r="G93" s="234">
        <f t="shared" si="3"/>
        <v>18</v>
      </c>
      <c r="H93" s="234"/>
    </row>
    <row r="94" spans="1:8">
      <c r="A94" s="234"/>
      <c r="B94" s="240">
        <v>9</v>
      </c>
      <c r="C94" s="240" t="s">
        <v>576</v>
      </c>
      <c r="D94" s="240">
        <v>0</v>
      </c>
      <c r="E94" s="240">
        <v>45</v>
      </c>
      <c r="F94" s="242">
        <v>0</v>
      </c>
      <c r="G94" s="234">
        <f t="shared" si="3"/>
        <v>1</v>
      </c>
      <c r="H94" s="234"/>
    </row>
    <row r="95" spans="1:8">
      <c r="A95" s="234"/>
      <c r="B95" s="240">
        <v>10</v>
      </c>
      <c r="C95" s="240" t="s">
        <v>284</v>
      </c>
      <c r="D95" s="240">
        <v>2</v>
      </c>
      <c r="E95" s="240">
        <v>45</v>
      </c>
      <c r="F95" s="242">
        <v>0.0444</v>
      </c>
      <c r="G95" s="234">
        <f t="shared" si="3"/>
        <v>21</v>
      </c>
      <c r="H95" s="234"/>
    </row>
    <row r="96" spans="1:8">
      <c r="A96" s="234"/>
      <c r="B96" s="232">
        <v>11</v>
      </c>
      <c r="C96" s="240" t="s">
        <v>303</v>
      </c>
      <c r="D96" s="232">
        <v>2</v>
      </c>
      <c r="E96" s="232">
        <v>33</v>
      </c>
      <c r="F96" s="243">
        <v>0.0606</v>
      </c>
      <c r="G96" s="234">
        <f t="shared" si="3"/>
        <v>25</v>
      </c>
      <c r="H96" s="234"/>
    </row>
    <row r="97" spans="1:8">
      <c r="A97" s="234"/>
      <c r="B97" s="232">
        <v>12</v>
      </c>
      <c r="C97" s="240" t="s">
        <v>295</v>
      </c>
      <c r="D97" s="232">
        <v>1</v>
      </c>
      <c r="E97" s="232">
        <v>35</v>
      </c>
      <c r="F97" s="243">
        <v>0.0285</v>
      </c>
      <c r="G97" s="234">
        <f t="shared" si="3"/>
        <v>20</v>
      </c>
      <c r="H97" s="234"/>
    </row>
    <row r="98" spans="1:8">
      <c r="A98" s="234"/>
      <c r="B98" s="232">
        <v>13</v>
      </c>
      <c r="C98" s="240" t="s">
        <v>577</v>
      </c>
      <c r="D98" s="232">
        <v>0</v>
      </c>
      <c r="E98" s="232">
        <v>43</v>
      </c>
      <c r="F98" s="243">
        <v>0</v>
      </c>
      <c r="G98" s="234">
        <f t="shared" si="3"/>
        <v>1</v>
      </c>
      <c r="H98" s="234"/>
    </row>
    <row r="99" spans="1:8">
      <c r="A99" s="234"/>
      <c r="B99" s="232">
        <v>14</v>
      </c>
      <c r="C99" s="240" t="s">
        <v>578</v>
      </c>
      <c r="D99" s="232">
        <v>0</v>
      </c>
      <c r="E99" s="232">
        <v>40</v>
      </c>
      <c r="F99" s="243">
        <v>0</v>
      </c>
      <c r="G99" s="234">
        <f t="shared" si="3"/>
        <v>1</v>
      </c>
      <c r="H99" s="234"/>
    </row>
    <row r="100" spans="1:8">
      <c r="A100" s="234"/>
      <c r="B100" s="232">
        <v>15</v>
      </c>
      <c r="C100" s="240" t="s">
        <v>579</v>
      </c>
      <c r="D100" s="232">
        <v>0</v>
      </c>
      <c r="E100" s="232">
        <v>48</v>
      </c>
      <c r="F100" s="243">
        <v>0</v>
      </c>
      <c r="G100" s="234">
        <f t="shared" si="3"/>
        <v>1</v>
      </c>
      <c r="H100" s="234"/>
    </row>
    <row r="101" spans="1:8">
      <c r="A101" s="234"/>
      <c r="B101" s="232">
        <v>16</v>
      </c>
      <c r="C101" s="240" t="s">
        <v>580</v>
      </c>
      <c r="D101" s="232">
        <v>0</v>
      </c>
      <c r="E101" s="232">
        <v>45</v>
      </c>
      <c r="F101" s="243">
        <v>0</v>
      </c>
      <c r="G101" s="234">
        <f t="shared" si="3"/>
        <v>1</v>
      </c>
      <c r="H101" s="234"/>
    </row>
    <row r="102" spans="1:8">
      <c r="A102" s="234"/>
      <c r="B102" s="232">
        <v>17</v>
      </c>
      <c r="C102" s="240" t="s">
        <v>581</v>
      </c>
      <c r="D102" s="232">
        <v>0</v>
      </c>
      <c r="E102" s="232">
        <v>45</v>
      </c>
      <c r="F102" s="243">
        <v>0</v>
      </c>
      <c r="G102" s="234">
        <f t="shared" si="3"/>
        <v>1</v>
      </c>
      <c r="H102" s="234"/>
    </row>
    <row r="103" ht="18.75" customHeight="1" spans="1:8">
      <c r="A103" s="234"/>
      <c r="B103" s="232">
        <v>18</v>
      </c>
      <c r="C103" s="240" t="s">
        <v>582</v>
      </c>
      <c r="D103" s="232">
        <v>0</v>
      </c>
      <c r="E103" s="232">
        <v>42</v>
      </c>
      <c r="F103" s="243">
        <v>0</v>
      </c>
      <c r="G103" s="234">
        <f t="shared" si="3"/>
        <v>1</v>
      </c>
      <c r="H103" s="234"/>
    </row>
    <row r="104" spans="1:8">
      <c r="A104" s="234"/>
      <c r="B104" s="232">
        <v>19</v>
      </c>
      <c r="C104" s="240" t="s">
        <v>308</v>
      </c>
      <c r="D104" s="232">
        <v>3</v>
      </c>
      <c r="E104" s="232">
        <v>35</v>
      </c>
      <c r="F104" s="243">
        <v>0.08</v>
      </c>
      <c r="G104" s="234">
        <f t="shared" si="3"/>
        <v>26</v>
      </c>
      <c r="H104" s="234"/>
    </row>
    <row r="105" spans="1:8">
      <c r="A105" s="234"/>
      <c r="B105" s="232">
        <v>20</v>
      </c>
      <c r="C105" s="240" t="s">
        <v>583</v>
      </c>
      <c r="D105" s="232">
        <v>0</v>
      </c>
      <c r="E105" s="232">
        <v>35</v>
      </c>
      <c r="F105" s="243">
        <v>0</v>
      </c>
      <c r="G105" s="234">
        <f t="shared" si="3"/>
        <v>1</v>
      </c>
      <c r="H105" s="234"/>
    </row>
    <row r="106" spans="1:8">
      <c r="A106" s="234"/>
      <c r="B106" s="232">
        <v>21</v>
      </c>
      <c r="C106" s="240" t="s">
        <v>584</v>
      </c>
      <c r="D106" s="232">
        <v>0</v>
      </c>
      <c r="E106" s="232">
        <v>45</v>
      </c>
      <c r="F106" s="243">
        <v>0</v>
      </c>
      <c r="G106" s="234">
        <f t="shared" si="3"/>
        <v>1</v>
      </c>
      <c r="H106" s="234"/>
    </row>
    <row r="107" spans="1:8">
      <c r="A107" s="234"/>
      <c r="B107" s="232">
        <v>22</v>
      </c>
      <c r="C107" s="240" t="s">
        <v>585</v>
      </c>
      <c r="D107" s="232">
        <v>0</v>
      </c>
      <c r="E107" s="232">
        <v>40</v>
      </c>
      <c r="F107" s="243">
        <v>0</v>
      </c>
      <c r="G107" s="234">
        <f t="shared" si="3"/>
        <v>1</v>
      </c>
      <c r="H107" s="234"/>
    </row>
    <row r="108" spans="1:8">
      <c r="A108" s="234"/>
      <c r="B108" s="232">
        <v>23</v>
      </c>
      <c r="C108" s="240" t="s">
        <v>586</v>
      </c>
      <c r="D108" s="232">
        <v>0</v>
      </c>
      <c r="E108" s="232">
        <v>50</v>
      </c>
      <c r="F108" s="243">
        <v>0</v>
      </c>
      <c r="G108" s="234">
        <f t="shared" si="3"/>
        <v>1</v>
      </c>
      <c r="H108" s="234"/>
    </row>
    <row r="109" spans="1:8">
      <c r="A109" s="234"/>
      <c r="B109" s="232">
        <v>24</v>
      </c>
      <c r="C109" s="240" t="s">
        <v>316</v>
      </c>
      <c r="D109" s="232">
        <v>1</v>
      </c>
      <c r="E109" s="232">
        <v>45</v>
      </c>
      <c r="F109" s="243">
        <v>0.02</v>
      </c>
      <c r="G109" s="234">
        <f t="shared" si="3"/>
        <v>15</v>
      </c>
      <c r="H109" s="234"/>
    </row>
    <row r="110" spans="1:8">
      <c r="A110" s="234"/>
      <c r="B110" s="232">
        <v>25</v>
      </c>
      <c r="C110" s="240" t="s">
        <v>587</v>
      </c>
      <c r="D110" s="232">
        <v>0</v>
      </c>
      <c r="E110" s="232">
        <v>45</v>
      </c>
      <c r="F110" s="243">
        <v>0</v>
      </c>
      <c r="G110" s="234">
        <f t="shared" si="3"/>
        <v>1</v>
      </c>
      <c r="H110" s="234"/>
    </row>
    <row r="111" spans="1:8">
      <c r="A111" s="234"/>
      <c r="B111" s="232">
        <v>26</v>
      </c>
      <c r="C111" s="240" t="s">
        <v>323</v>
      </c>
      <c r="D111" s="232">
        <v>1</v>
      </c>
      <c r="E111" s="232">
        <v>45</v>
      </c>
      <c r="F111" s="243">
        <v>0.02</v>
      </c>
      <c r="G111" s="234">
        <f t="shared" si="3"/>
        <v>15</v>
      </c>
      <c r="H111" s="234"/>
    </row>
    <row r="112" spans="1:8">
      <c r="A112" s="234"/>
      <c r="B112" s="232">
        <v>27</v>
      </c>
      <c r="C112" s="240" t="s">
        <v>313</v>
      </c>
      <c r="D112" s="232">
        <v>1</v>
      </c>
      <c r="E112" s="232">
        <v>45</v>
      </c>
      <c r="F112" s="243">
        <v>0.02</v>
      </c>
      <c r="G112" s="234">
        <f t="shared" si="3"/>
        <v>15</v>
      </c>
      <c r="H112" s="234"/>
    </row>
    <row r="113" spans="1:8">
      <c r="A113" s="230" t="s">
        <v>5</v>
      </c>
      <c r="B113" s="232">
        <v>1</v>
      </c>
      <c r="C113" s="232" t="s">
        <v>588</v>
      </c>
      <c r="D113" s="232">
        <v>0</v>
      </c>
      <c r="E113" s="232">
        <v>28</v>
      </c>
      <c r="F113" s="244">
        <f t="shared" ref="F113:F166" si="4">D113/E113</f>
        <v>0</v>
      </c>
      <c r="G113" s="232">
        <f t="shared" ref="G113:G166" si="5">_xlfn.RANK.EQ(F113,F:F,1)</f>
        <v>1</v>
      </c>
      <c r="H113" s="234"/>
    </row>
    <row r="114" spans="1:8">
      <c r="A114" s="235"/>
      <c r="B114" s="232">
        <f t="shared" ref="B114:B152" si="6">B113+1</f>
        <v>2</v>
      </c>
      <c r="C114" s="232" t="s">
        <v>589</v>
      </c>
      <c r="D114" s="232">
        <v>0</v>
      </c>
      <c r="E114" s="245">
        <v>31</v>
      </c>
      <c r="F114" s="244">
        <f t="shared" si="4"/>
        <v>0</v>
      </c>
      <c r="G114" s="232">
        <f t="shared" si="5"/>
        <v>1</v>
      </c>
      <c r="H114" s="234"/>
    </row>
    <row r="115" spans="1:8">
      <c r="A115" s="235"/>
      <c r="B115" s="232">
        <f t="shared" si="6"/>
        <v>3</v>
      </c>
      <c r="C115" s="232" t="s">
        <v>590</v>
      </c>
      <c r="D115" s="232">
        <v>0</v>
      </c>
      <c r="E115" s="245">
        <v>36</v>
      </c>
      <c r="F115" s="244">
        <f t="shared" si="4"/>
        <v>0</v>
      </c>
      <c r="G115" s="232">
        <f t="shared" si="5"/>
        <v>1</v>
      </c>
      <c r="H115" s="234"/>
    </row>
    <row r="116" spans="1:8">
      <c r="A116" s="235"/>
      <c r="B116" s="232">
        <f t="shared" si="6"/>
        <v>4</v>
      </c>
      <c r="C116" s="232" t="s">
        <v>591</v>
      </c>
      <c r="D116" s="232">
        <v>0</v>
      </c>
      <c r="E116" s="245">
        <v>37</v>
      </c>
      <c r="F116" s="244">
        <f t="shared" si="4"/>
        <v>0</v>
      </c>
      <c r="G116" s="232">
        <f t="shared" si="5"/>
        <v>1</v>
      </c>
      <c r="H116" s="234"/>
    </row>
    <row r="117" spans="1:8">
      <c r="A117" s="235"/>
      <c r="B117" s="232">
        <f t="shared" si="6"/>
        <v>5</v>
      </c>
      <c r="C117" s="232" t="s">
        <v>592</v>
      </c>
      <c r="D117" s="232">
        <v>0</v>
      </c>
      <c r="E117" s="245">
        <v>37</v>
      </c>
      <c r="F117" s="244">
        <f t="shared" si="4"/>
        <v>0</v>
      </c>
      <c r="G117" s="232">
        <f t="shared" si="5"/>
        <v>1</v>
      </c>
      <c r="H117" s="234"/>
    </row>
    <row r="118" spans="1:8">
      <c r="A118" s="235"/>
      <c r="B118" s="232">
        <f t="shared" si="6"/>
        <v>6</v>
      </c>
      <c r="C118" s="232" t="s">
        <v>593</v>
      </c>
      <c r="D118" s="232">
        <v>0</v>
      </c>
      <c r="E118" s="232">
        <v>36</v>
      </c>
      <c r="F118" s="244">
        <f t="shared" si="4"/>
        <v>0</v>
      </c>
      <c r="G118" s="232">
        <f t="shared" si="5"/>
        <v>1</v>
      </c>
      <c r="H118" s="234"/>
    </row>
    <row r="119" spans="1:8">
      <c r="A119" s="235"/>
      <c r="B119" s="232">
        <f t="shared" si="6"/>
        <v>7</v>
      </c>
      <c r="C119" s="232" t="s">
        <v>594</v>
      </c>
      <c r="D119" s="232">
        <v>0</v>
      </c>
      <c r="E119" s="232">
        <v>29</v>
      </c>
      <c r="F119" s="244">
        <f t="shared" si="4"/>
        <v>0</v>
      </c>
      <c r="G119" s="232">
        <f t="shared" si="5"/>
        <v>1</v>
      </c>
      <c r="H119" s="234"/>
    </row>
    <row r="120" spans="1:8">
      <c r="A120" s="235"/>
      <c r="B120" s="232">
        <f t="shared" si="6"/>
        <v>8</v>
      </c>
      <c r="C120" s="232" t="s">
        <v>595</v>
      </c>
      <c r="D120" s="232">
        <v>0</v>
      </c>
      <c r="E120" s="232">
        <v>35</v>
      </c>
      <c r="F120" s="244">
        <f t="shared" si="4"/>
        <v>0</v>
      </c>
      <c r="G120" s="232">
        <f t="shared" si="5"/>
        <v>1</v>
      </c>
      <c r="H120" s="234"/>
    </row>
    <row r="121" spans="1:8">
      <c r="A121" s="235"/>
      <c r="B121" s="232">
        <f t="shared" si="6"/>
        <v>9</v>
      </c>
      <c r="C121" s="232" t="s">
        <v>596</v>
      </c>
      <c r="D121" s="232">
        <v>0</v>
      </c>
      <c r="E121" s="232">
        <v>10</v>
      </c>
      <c r="F121" s="244">
        <f t="shared" si="4"/>
        <v>0</v>
      </c>
      <c r="G121" s="232">
        <f t="shared" si="5"/>
        <v>1</v>
      </c>
      <c r="H121" s="234"/>
    </row>
    <row r="122" spans="1:8">
      <c r="A122" s="235"/>
      <c r="B122" s="232">
        <f t="shared" si="6"/>
        <v>10</v>
      </c>
      <c r="C122" s="232" t="s">
        <v>597</v>
      </c>
      <c r="D122" s="232">
        <v>0</v>
      </c>
      <c r="E122" s="232">
        <v>10</v>
      </c>
      <c r="F122" s="244">
        <f t="shared" si="4"/>
        <v>0</v>
      </c>
      <c r="G122" s="232">
        <f t="shared" si="5"/>
        <v>1</v>
      </c>
      <c r="H122" s="234"/>
    </row>
    <row r="123" spans="1:8">
      <c r="A123" s="235"/>
      <c r="B123" s="232">
        <f t="shared" si="6"/>
        <v>11</v>
      </c>
      <c r="C123" s="232" t="s">
        <v>598</v>
      </c>
      <c r="D123" s="232">
        <v>0</v>
      </c>
      <c r="E123" s="232">
        <v>9</v>
      </c>
      <c r="F123" s="244">
        <f t="shared" si="4"/>
        <v>0</v>
      </c>
      <c r="G123" s="232">
        <f t="shared" si="5"/>
        <v>1</v>
      </c>
      <c r="H123" s="234"/>
    </row>
    <row r="124" spans="1:8">
      <c r="A124" s="235"/>
      <c r="B124" s="232">
        <f t="shared" si="6"/>
        <v>12</v>
      </c>
      <c r="C124" s="232" t="s">
        <v>599</v>
      </c>
      <c r="D124" s="232">
        <v>0</v>
      </c>
      <c r="E124" s="232">
        <v>37</v>
      </c>
      <c r="F124" s="244">
        <f t="shared" si="4"/>
        <v>0</v>
      </c>
      <c r="G124" s="232">
        <f t="shared" si="5"/>
        <v>1</v>
      </c>
      <c r="H124" s="234"/>
    </row>
    <row r="125" spans="1:8">
      <c r="A125" s="235"/>
      <c r="B125" s="232">
        <f t="shared" si="6"/>
        <v>13</v>
      </c>
      <c r="C125" s="232" t="s">
        <v>600</v>
      </c>
      <c r="D125" s="232">
        <v>0</v>
      </c>
      <c r="E125" s="232">
        <v>38</v>
      </c>
      <c r="F125" s="244">
        <f t="shared" si="4"/>
        <v>0</v>
      </c>
      <c r="G125" s="232">
        <f t="shared" si="5"/>
        <v>1</v>
      </c>
      <c r="H125" s="234"/>
    </row>
    <row r="126" spans="1:8">
      <c r="A126" s="235"/>
      <c r="B126" s="232">
        <f t="shared" si="6"/>
        <v>14</v>
      </c>
      <c r="C126" s="232" t="s">
        <v>601</v>
      </c>
      <c r="D126" s="232">
        <v>0</v>
      </c>
      <c r="E126" s="232">
        <v>29</v>
      </c>
      <c r="F126" s="244">
        <f t="shared" si="4"/>
        <v>0</v>
      </c>
      <c r="G126" s="232">
        <f t="shared" si="5"/>
        <v>1</v>
      </c>
      <c r="H126" s="234"/>
    </row>
    <row r="127" spans="1:8">
      <c r="A127" s="235"/>
      <c r="B127" s="232">
        <f t="shared" si="6"/>
        <v>15</v>
      </c>
      <c r="C127" s="232" t="s">
        <v>602</v>
      </c>
      <c r="D127" s="232">
        <v>0</v>
      </c>
      <c r="E127" s="232">
        <v>37</v>
      </c>
      <c r="F127" s="244">
        <f t="shared" si="4"/>
        <v>0</v>
      </c>
      <c r="G127" s="232">
        <f t="shared" si="5"/>
        <v>1</v>
      </c>
      <c r="H127" s="234"/>
    </row>
    <row r="128" spans="1:8">
      <c r="A128" s="235"/>
      <c r="B128" s="232">
        <f t="shared" si="6"/>
        <v>16</v>
      </c>
      <c r="C128" s="232" t="s">
        <v>603</v>
      </c>
      <c r="D128" s="232">
        <v>0</v>
      </c>
      <c r="E128" s="232">
        <v>36</v>
      </c>
      <c r="F128" s="244">
        <f t="shared" si="4"/>
        <v>0</v>
      </c>
      <c r="G128" s="232">
        <f t="shared" si="5"/>
        <v>1</v>
      </c>
      <c r="H128" s="234"/>
    </row>
    <row r="129" spans="1:8">
      <c r="A129" s="235"/>
      <c r="B129" s="232">
        <f t="shared" si="6"/>
        <v>17</v>
      </c>
      <c r="C129" s="232" t="s">
        <v>604</v>
      </c>
      <c r="D129" s="232">
        <v>0</v>
      </c>
      <c r="E129" s="232">
        <v>29</v>
      </c>
      <c r="F129" s="244">
        <f t="shared" si="4"/>
        <v>0</v>
      </c>
      <c r="G129" s="232">
        <f t="shared" si="5"/>
        <v>1</v>
      </c>
      <c r="H129" s="234"/>
    </row>
    <row r="130" spans="1:8">
      <c r="A130" s="235"/>
      <c r="B130" s="232">
        <f t="shared" si="6"/>
        <v>18</v>
      </c>
      <c r="C130" s="232" t="s">
        <v>605</v>
      </c>
      <c r="D130" s="232">
        <v>0</v>
      </c>
      <c r="E130" s="232">
        <v>34</v>
      </c>
      <c r="F130" s="244">
        <f t="shared" si="4"/>
        <v>0</v>
      </c>
      <c r="G130" s="232">
        <f t="shared" si="5"/>
        <v>1</v>
      </c>
      <c r="H130" s="234"/>
    </row>
    <row r="131" spans="1:8">
      <c r="A131" s="235"/>
      <c r="B131" s="232">
        <f t="shared" si="6"/>
        <v>19</v>
      </c>
      <c r="C131" s="232" t="s">
        <v>606</v>
      </c>
      <c r="D131" s="232">
        <v>0</v>
      </c>
      <c r="E131" s="232">
        <v>42</v>
      </c>
      <c r="F131" s="244">
        <f t="shared" si="4"/>
        <v>0</v>
      </c>
      <c r="G131" s="232">
        <f t="shared" si="5"/>
        <v>1</v>
      </c>
      <c r="H131" s="234"/>
    </row>
    <row r="132" spans="1:8">
      <c r="A132" s="235"/>
      <c r="B132" s="232">
        <f t="shared" si="6"/>
        <v>20</v>
      </c>
      <c r="C132" s="232" t="s">
        <v>607</v>
      </c>
      <c r="D132" s="232">
        <v>0</v>
      </c>
      <c r="E132" s="232">
        <v>42</v>
      </c>
      <c r="F132" s="244">
        <f t="shared" si="4"/>
        <v>0</v>
      </c>
      <c r="G132" s="232">
        <f t="shared" si="5"/>
        <v>1</v>
      </c>
      <c r="H132" s="234"/>
    </row>
    <row r="133" spans="1:8">
      <c r="A133" s="235"/>
      <c r="B133" s="232">
        <f t="shared" si="6"/>
        <v>21</v>
      </c>
      <c r="C133" s="232" t="s">
        <v>608</v>
      </c>
      <c r="D133" s="232">
        <v>0</v>
      </c>
      <c r="E133" s="232">
        <v>45</v>
      </c>
      <c r="F133" s="244">
        <f t="shared" si="4"/>
        <v>0</v>
      </c>
      <c r="G133" s="232">
        <f t="shared" si="5"/>
        <v>1</v>
      </c>
      <c r="H133" s="234"/>
    </row>
    <row r="134" spans="1:8">
      <c r="A134" s="235"/>
      <c r="B134" s="232">
        <f t="shared" si="6"/>
        <v>22</v>
      </c>
      <c r="C134" s="232" t="s">
        <v>609</v>
      </c>
      <c r="D134" s="232">
        <v>0</v>
      </c>
      <c r="E134" s="232">
        <v>44</v>
      </c>
      <c r="F134" s="244">
        <f t="shared" si="4"/>
        <v>0</v>
      </c>
      <c r="G134" s="232">
        <f t="shared" si="5"/>
        <v>1</v>
      </c>
      <c r="H134" s="234"/>
    </row>
    <row r="135" spans="1:8">
      <c r="A135" s="235"/>
      <c r="B135" s="232">
        <f t="shared" si="6"/>
        <v>23</v>
      </c>
      <c r="C135" s="232" t="s">
        <v>610</v>
      </c>
      <c r="D135" s="232">
        <v>0</v>
      </c>
      <c r="E135" s="232">
        <v>40</v>
      </c>
      <c r="F135" s="244">
        <f t="shared" si="4"/>
        <v>0</v>
      </c>
      <c r="G135" s="232">
        <f t="shared" si="5"/>
        <v>1</v>
      </c>
      <c r="H135" s="234"/>
    </row>
    <row r="136" spans="1:8">
      <c r="A136" s="235"/>
      <c r="B136" s="232">
        <f t="shared" si="6"/>
        <v>24</v>
      </c>
      <c r="C136" s="232" t="s">
        <v>327</v>
      </c>
      <c r="D136" s="232">
        <v>4</v>
      </c>
      <c r="E136" s="232">
        <v>40</v>
      </c>
      <c r="F136" s="244">
        <f t="shared" si="4"/>
        <v>0.1</v>
      </c>
      <c r="G136" s="232">
        <v>51</v>
      </c>
      <c r="H136" s="234"/>
    </row>
    <row r="137" spans="1:8">
      <c r="A137" s="235"/>
      <c r="B137" s="232">
        <f t="shared" si="6"/>
        <v>25</v>
      </c>
      <c r="C137" s="232" t="s">
        <v>611</v>
      </c>
      <c r="D137" s="232">
        <v>0</v>
      </c>
      <c r="E137" s="232">
        <v>40</v>
      </c>
      <c r="F137" s="244">
        <f t="shared" si="4"/>
        <v>0</v>
      </c>
      <c r="G137" s="232">
        <f t="shared" si="5"/>
        <v>1</v>
      </c>
      <c r="H137" s="234"/>
    </row>
    <row r="138" spans="1:8">
      <c r="A138" s="235"/>
      <c r="B138" s="232">
        <f t="shared" si="6"/>
        <v>26</v>
      </c>
      <c r="C138" s="232" t="s">
        <v>612</v>
      </c>
      <c r="D138" s="232">
        <v>0</v>
      </c>
      <c r="E138" s="232">
        <v>40</v>
      </c>
      <c r="F138" s="244">
        <f t="shared" si="4"/>
        <v>0</v>
      </c>
      <c r="G138" s="232">
        <f t="shared" si="5"/>
        <v>1</v>
      </c>
      <c r="H138" s="234"/>
    </row>
    <row r="139" spans="1:8">
      <c r="A139" s="235"/>
      <c r="B139" s="232">
        <f t="shared" si="6"/>
        <v>27</v>
      </c>
      <c r="C139" s="232" t="s">
        <v>613</v>
      </c>
      <c r="D139" s="232">
        <v>0</v>
      </c>
      <c r="E139" s="232">
        <v>40</v>
      </c>
      <c r="F139" s="244">
        <f t="shared" si="4"/>
        <v>0</v>
      </c>
      <c r="G139" s="232">
        <f t="shared" si="5"/>
        <v>1</v>
      </c>
      <c r="H139" s="234"/>
    </row>
    <row r="140" spans="1:8">
      <c r="A140" s="235"/>
      <c r="B140" s="232">
        <f t="shared" si="6"/>
        <v>28</v>
      </c>
      <c r="C140" s="232" t="s">
        <v>614</v>
      </c>
      <c r="D140" s="232">
        <v>0</v>
      </c>
      <c r="E140" s="232">
        <v>45</v>
      </c>
      <c r="F140" s="244">
        <f t="shared" si="4"/>
        <v>0</v>
      </c>
      <c r="G140" s="232">
        <f t="shared" si="5"/>
        <v>1</v>
      </c>
      <c r="H140" s="234"/>
    </row>
    <row r="141" spans="1:8">
      <c r="A141" s="235"/>
      <c r="B141" s="232">
        <f t="shared" si="6"/>
        <v>29</v>
      </c>
      <c r="C141" s="232" t="s">
        <v>615</v>
      </c>
      <c r="D141" s="232">
        <v>0</v>
      </c>
      <c r="E141" s="232">
        <v>51</v>
      </c>
      <c r="F141" s="244">
        <f t="shared" si="4"/>
        <v>0</v>
      </c>
      <c r="G141" s="232">
        <f t="shared" si="5"/>
        <v>1</v>
      </c>
      <c r="H141" s="234"/>
    </row>
    <row r="142" spans="1:8">
      <c r="A142" s="235"/>
      <c r="B142" s="232">
        <f t="shared" si="6"/>
        <v>30</v>
      </c>
      <c r="C142" s="232" t="s">
        <v>616</v>
      </c>
      <c r="D142" s="232">
        <v>0</v>
      </c>
      <c r="E142" s="232">
        <v>51</v>
      </c>
      <c r="F142" s="244">
        <f t="shared" si="4"/>
        <v>0</v>
      </c>
      <c r="G142" s="232">
        <f t="shared" si="5"/>
        <v>1</v>
      </c>
      <c r="H142" s="234"/>
    </row>
    <row r="143" spans="1:8">
      <c r="A143" s="235"/>
      <c r="B143" s="232">
        <f t="shared" si="6"/>
        <v>31</v>
      </c>
      <c r="C143" s="232" t="s">
        <v>617</v>
      </c>
      <c r="D143" s="232">
        <v>0</v>
      </c>
      <c r="E143" s="232">
        <v>35</v>
      </c>
      <c r="F143" s="244">
        <f t="shared" si="4"/>
        <v>0</v>
      </c>
      <c r="G143" s="232">
        <f t="shared" si="5"/>
        <v>1</v>
      </c>
      <c r="H143" s="234"/>
    </row>
    <row r="144" spans="1:8">
      <c r="A144" s="235"/>
      <c r="B144" s="232">
        <f t="shared" si="6"/>
        <v>32</v>
      </c>
      <c r="C144" s="232" t="s">
        <v>618</v>
      </c>
      <c r="D144" s="232">
        <v>0</v>
      </c>
      <c r="E144" s="232">
        <v>40</v>
      </c>
      <c r="F144" s="244">
        <f t="shared" si="4"/>
        <v>0</v>
      </c>
      <c r="G144" s="232">
        <f t="shared" si="5"/>
        <v>1</v>
      </c>
      <c r="H144" s="234"/>
    </row>
    <row r="145" spans="1:8">
      <c r="A145" s="235"/>
      <c r="B145" s="232">
        <f t="shared" si="6"/>
        <v>33</v>
      </c>
      <c r="C145" s="232" t="s">
        <v>619</v>
      </c>
      <c r="D145" s="232">
        <v>0</v>
      </c>
      <c r="E145" s="232">
        <v>40</v>
      </c>
      <c r="F145" s="244">
        <f t="shared" si="4"/>
        <v>0</v>
      </c>
      <c r="G145" s="232">
        <f t="shared" si="5"/>
        <v>1</v>
      </c>
      <c r="H145" s="234"/>
    </row>
    <row r="146" spans="1:8">
      <c r="A146" s="235"/>
      <c r="B146" s="232">
        <f t="shared" si="6"/>
        <v>34</v>
      </c>
      <c r="C146" s="232" t="s">
        <v>620</v>
      </c>
      <c r="D146" s="232">
        <v>0</v>
      </c>
      <c r="E146" s="232">
        <v>40</v>
      </c>
      <c r="F146" s="244">
        <f t="shared" si="4"/>
        <v>0</v>
      </c>
      <c r="G146" s="232">
        <f t="shared" si="5"/>
        <v>1</v>
      </c>
      <c r="H146" s="234"/>
    </row>
    <row r="147" spans="1:8">
      <c r="A147" s="235"/>
      <c r="B147" s="232">
        <f t="shared" si="6"/>
        <v>35</v>
      </c>
      <c r="C147" s="232" t="s">
        <v>344</v>
      </c>
      <c r="D147" s="232">
        <v>3</v>
      </c>
      <c r="E147" s="232">
        <v>40</v>
      </c>
      <c r="F147" s="244">
        <f t="shared" si="4"/>
        <v>0.075</v>
      </c>
      <c r="G147" s="232">
        <v>49</v>
      </c>
      <c r="H147" s="234"/>
    </row>
    <row r="148" spans="1:8">
      <c r="A148" s="235"/>
      <c r="B148" s="232">
        <f t="shared" si="6"/>
        <v>36</v>
      </c>
      <c r="C148" s="232" t="s">
        <v>621</v>
      </c>
      <c r="D148" s="232">
        <v>0</v>
      </c>
      <c r="E148" s="232">
        <v>45</v>
      </c>
      <c r="F148" s="244">
        <f t="shared" si="4"/>
        <v>0</v>
      </c>
      <c r="G148" s="232">
        <f t="shared" si="5"/>
        <v>1</v>
      </c>
      <c r="H148" s="234"/>
    </row>
    <row r="149" spans="1:8">
      <c r="A149" s="235"/>
      <c r="B149" s="232">
        <f t="shared" si="6"/>
        <v>37</v>
      </c>
      <c r="C149" s="232" t="s">
        <v>622</v>
      </c>
      <c r="D149" s="232">
        <v>0</v>
      </c>
      <c r="E149" s="232">
        <v>40</v>
      </c>
      <c r="F149" s="244">
        <f t="shared" si="4"/>
        <v>0</v>
      </c>
      <c r="G149" s="232">
        <f t="shared" si="5"/>
        <v>1</v>
      </c>
      <c r="H149" s="234"/>
    </row>
    <row r="150" spans="1:8">
      <c r="A150" s="235"/>
      <c r="B150" s="232">
        <f t="shared" si="6"/>
        <v>38</v>
      </c>
      <c r="C150" s="232" t="s">
        <v>623</v>
      </c>
      <c r="D150" s="232">
        <v>0</v>
      </c>
      <c r="E150" s="232">
        <v>40</v>
      </c>
      <c r="F150" s="244">
        <f t="shared" si="4"/>
        <v>0</v>
      </c>
      <c r="G150" s="232">
        <f t="shared" si="5"/>
        <v>1</v>
      </c>
      <c r="H150" s="234"/>
    </row>
    <row r="151" spans="1:8">
      <c r="A151" s="235"/>
      <c r="B151" s="232">
        <f t="shared" si="6"/>
        <v>39</v>
      </c>
      <c r="C151" s="232" t="s">
        <v>624</v>
      </c>
      <c r="D151" s="232">
        <v>0</v>
      </c>
      <c r="E151" s="232">
        <v>41</v>
      </c>
      <c r="F151" s="244">
        <f t="shared" si="4"/>
        <v>0</v>
      </c>
      <c r="G151" s="232">
        <f t="shared" si="5"/>
        <v>1</v>
      </c>
      <c r="H151" s="234"/>
    </row>
    <row r="152" spans="1:8">
      <c r="A152" s="235"/>
      <c r="B152" s="232">
        <f t="shared" si="6"/>
        <v>40</v>
      </c>
      <c r="C152" s="232" t="s">
        <v>625</v>
      </c>
      <c r="D152" s="232">
        <v>0</v>
      </c>
      <c r="E152" s="232">
        <v>41</v>
      </c>
      <c r="F152" s="244">
        <f t="shared" si="4"/>
        <v>0</v>
      </c>
      <c r="G152" s="232">
        <f t="shared" si="5"/>
        <v>1</v>
      </c>
      <c r="H152" s="234"/>
    </row>
    <row r="153" spans="1:8">
      <c r="A153" s="235"/>
      <c r="B153" s="232">
        <v>41</v>
      </c>
      <c r="C153" s="232" t="s">
        <v>626</v>
      </c>
      <c r="D153" s="232">
        <v>0</v>
      </c>
      <c r="E153" s="232">
        <v>40</v>
      </c>
      <c r="F153" s="244">
        <f t="shared" si="4"/>
        <v>0</v>
      </c>
      <c r="G153" s="232">
        <f t="shared" si="5"/>
        <v>1</v>
      </c>
      <c r="H153" s="234"/>
    </row>
    <row r="154" spans="1:8">
      <c r="A154" s="235"/>
      <c r="B154" s="232">
        <v>42</v>
      </c>
      <c r="C154" s="232" t="s">
        <v>627</v>
      </c>
      <c r="D154" s="232">
        <v>0</v>
      </c>
      <c r="E154" s="232">
        <v>45</v>
      </c>
      <c r="F154" s="244">
        <f t="shared" si="4"/>
        <v>0</v>
      </c>
      <c r="G154" s="232">
        <f t="shared" si="5"/>
        <v>1</v>
      </c>
      <c r="H154" s="234"/>
    </row>
    <row r="155" spans="1:8">
      <c r="A155" s="235"/>
      <c r="B155" s="232">
        <v>43</v>
      </c>
      <c r="C155" s="232" t="s">
        <v>334</v>
      </c>
      <c r="D155" s="232">
        <v>5</v>
      </c>
      <c r="E155" s="232">
        <v>43</v>
      </c>
      <c r="F155" s="244">
        <f t="shared" si="4"/>
        <v>0.116279069767442</v>
      </c>
      <c r="G155" s="232">
        <v>52</v>
      </c>
      <c r="H155" s="234"/>
    </row>
    <row r="156" spans="1:8">
      <c r="A156" s="235"/>
      <c r="B156" s="232">
        <v>44</v>
      </c>
      <c r="C156" s="232" t="s">
        <v>628</v>
      </c>
      <c r="D156" s="232">
        <v>0</v>
      </c>
      <c r="E156" s="232">
        <v>42</v>
      </c>
      <c r="F156" s="244">
        <f t="shared" si="4"/>
        <v>0</v>
      </c>
      <c r="G156" s="232">
        <f t="shared" si="5"/>
        <v>1</v>
      </c>
      <c r="H156" s="234"/>
    </row>
    <row r="157" spans="1:8">
      <c r="A157" s="235"/>
      <c r="B157" s="232">
        <v>45</v>
      </c>
      <c r="C157" s="232" t="s">
        <v>354</v>
      </c>
      <c r="D157" s="232">
        <v>7</v>
      </c>
      <c r="E157" s="232">
        <v>40</v>
      </c>
      <c r="F157" s="244">
        <f t="shared" si="4"/>
        <v>0.175</v>
      </c>
      <c r="G157" s="232">
        <v>54</v>
      </c>
      <c r="H157" s="234"/>
    </row>
    <row r="158" spans="1:8">
      <c r="A158" s="235"/>
      <c r="B158" s="232">
        <v>46</v>
      </c>
      <c r="C158" s="232" t="s">
        <v>629</v>
      </c>
      <c r="D158" s="232">
        <v>0</v>
      </c>
      <c r="E158" s="232">
        <v>40</v>
      </c>
      <c r="F158" s="244">
        <f t="shared" si="4"/>
        <v>0</v>
      </c>
      <c r="G158" s="232">
        <f t="shared" si="5"/>
        <v>1</v>
      </c>
      <c r="H158" s="234"/>
    </row>
    <row r="159" spans="1:8">
      <c r="A159" s="235"/>
      <c r="B159" s="232">
        <v>47</v>
      </c>
      <c r="C159" s="232" t="s">
        <v>630</v>
      </c>
      <c r="D159" s="232">
        <v>0</v>
      </c>
      <c r="E159" s="232">
        <v>45</v>
      </c>
      <c r="F159" s="244">
        <f t="shared" si="4"/>
        <v>0</v>
      </c>
      <c r="G159" s="232">
        <f t="shared" si="5"/>
        <v>1</v>
      </c>
      <c r="H159" s="234"/>
    </row>
    <row r="160" spans="1:8">
      <c r="A160" s="235"/>
      <c r="B160" s="232">
        <v>48</v>
      </c>
      <c r="C160" s="232" t="s">
        <v>363</v>
      </c>
      <c r="D160" s="232">
        <v>1</v>
      </c>
      <c r="E160" s="232">
        <v>40</v>
      </c>
      <c r="F160" s="244">
        <f t="shared" si="4"/>
        <v>0.025</v>
      </c>
      <c r="G160" s="232">
        <v>47</v>
      </c>
      <c r="H160" s="234"/>
    </row>
    <row r="161" spans="1:8">
      <c r="A161" s="235"/>
      <c r="B161" s="232">
        <v>49</v>
      </c>
      <c r="C161" s="232" t="s">
        <v>631</v>
      </c>
      <c r="D161" s="232">
        <v>0</v>
      </c>
      <c r="E161" s="232">
        <v>39</v>
      </c>
      <c r="F161" s="244">
        <f t="shared" si="4"/>
        <v>0</v>
      </c>
      <c r="G161" s="232">
        <f t="shared" si="5"/>
        <v>1</v>
      </c>
      <c r="H161" s="234"/>
    </row>
    <row r="162" spans="1:8">
      <c r="A162" s="235"/>
      <c r="B162" s="232">
        <v>50</v>
      </c>
      <c r="C162" s="232" t="s">
        <v>632</v>
      </c>
      <c r="D162" s="232">
        <v>0</v>
      </c>
      <c r="E162" s="232">
        <v>20</v>
      </c>
      <c r="F162" s="244">
        <f t="shared" si="4"/>
        <v>0</v>
      </c>
      <c r="G162" s="232">
        <f t="shared" si="5"/>
        <v>1</v>
      </c>
      <c r="H162" s="234"/>
    </row>
    <row r="163" spans="1:8">
      <c r="A163" s="235"/>
      <c r="B163" s="232">
        <v>51</v>
      </c>
      <c r="C163" s="232" t="s">
        <v>633</v>
      </c>
      <c r="D163" s="232">
        <v>0</v>
      </c>
      <c r="E163" s="232">
        <v>30</v>
      </c>
      <c r="F163" s="244">
        <f t="shared" si="4"/>
        <v>0</v>
      </c>
      <c r="G163" s="232">
        <f t="shared" si="5"/>
        <v>1</v>
      </c>
      <c r="H163" s="234"/>
    </row>
    <row r="164" spans="1:8">
      <c r="A164" s="235"/>
      <c r="B164" s="232">
        <v>52</v>
      </c>
      <c r="C164" s="232" t="s">
        <v>351</v>
      </c>
      <c r="D164" s="232">
        <v>5</v>
      </c>
      <c r="E164" s="232">
        <v>29</v>
      </c>
      <c r="F164" s="244">
        <f t="shared" si="4"/>
        <v>0.172413793103448</v>
      </c>
      <c r="G164" s="232">
        <v>53</v>
      </c>
      <c r="H164" s="234"/>
    </row>
    <row r="165" spans="1:8">
      <c r="A165" s="235"/>
      <c r="B165" s="232">
        <v>53</v>
      </c>
      <c r="C165" s="232" t="s">
        <v>634</v>
      </c>
      <c r="D165" s="232">
        <v>2</v>
      </c>
      <c r="E165" s="232">
        <v>41</v>
      </c>
      <c r="F165" s="244">
        <f t="shared" si="4"/>
        <v>0.0487804878048781</v>
      </c>
      <c r="G165" s="232">
        <v>48</v>
      </c>
      <c r="H165" s="234"/>
    </row>
    <row r="166" spans="1:8">
      <c r="A166" s="237"/>
      <c r="B166" s="232">
        <v>54</v>
      </c>
      <c r="C166" s="232" t="s">
        <v>341</v>
      </c>
      <c r="D166" s="232">
        <v>4</v>
      </c>
      <c r="E166" s="232">
        <v>41</v>
      </c>
      <c r="F166" s="244">
        <f t="shared" si="4"/>
        <v>0.0975609756097561</v>
      </c>
      <c r="G166" s="232">
        <v>50</v>
      </c>
      <c r="H166" s="234"/>
    </row>
    <row r="167" spans="1:8">
      <c r="A167" s="246" t="s">
        <v>6</v>
      </c>
      <c r="B167" s="247">
        <v>1</v>
      </c>
      <c r="C167" s="248" t="s">
        <v>635</v>
      </c>
      <c r="D167" s="247">
        <v>0</v>
      </c>
      <c r="E167" s="247">
        <v>34</v>
      </c>
      <c r="F167" s="249">
        <v>0</v>
      </c>
      <c r="G167" s="250">
        <v>1</v>
      </c>
      <c r="H167" s="251"/>
    </row>
    <row r="168" spans="1:8">
      <c r="A168" s="252"/>
      <c r="B168" s="247">
        <v>2</v>
      </c>
      <c r="C168" s="248" t="s">
        <v>366</v>
      </c>
      <c r="D168" s="247">
        <v>8</v>
      </c>
      <c r="E168" s="247">
        <v>34</v>
      </c>
      <c r="F168" s="249">
        <f>D168/E168</f>
        <v>0.235294117647059</v>
      </c>
      <c r="G168" s="250">
        <v>41</v>
      </c>
      <c r="H168" s="251"/>
    </row>
    <row r="169" spans="1:8">
      <c r="A169" s="252"/>
      <c r="B169" s="247">
        <v>3</v>
      </c>
      <c r="C169" s="248" t="s">
        <v>375</v>
      </c>
      <c r="D169" s="247">
        <v>23</v>
      </c>
      <c r="E169" s="247">
        <v>34</v>
      </c>
      <c r="F169" s="249">
        <f t="shared" ref="F169:F210" si="7">D169/E169</f>
        <v>0.676470588235294</v>
      </c>
      <c r="G169" s="253">
        <v>44</v>
      </c>
      <c r="H169" s="251"/>
    </row>
    <row r="170" spans="1:8">
      <c r="A170" s="252"/>
      <c r="B170" s="247">
        <v>4</v>
      </c>
      <c r="C170" s="248" t="s">
        <v>636</v>
      </c>
      <c r="D170" s="247">
        <v>0</v>
      </c>
      <c r="E170" s="247">
        <v>33</v>
      </c>
      <c r="F170" s="249">
        <f t="shared" si="7"/>
        <v>0</v>
      </c>
      <c r="G170" s="250">
        <v>1</v>
      </c>
      <c r="H170" s="251"/>
    </row>
    <row r="171" spans="1:8">
      <c r="A171" s="252"/>
      <c r="B171" s="247">
        <v>5</v>
      </c>
      <c r="C171" s="248" t="s">
        <v>637</v>
      </c>
      <c r="D171" s="247">
        <v>0</v>
      </c>
      <c r="E171" s="247">
        <v>45</v>
      </c>
      <c r="F171" s="249">
        <f t="shared" si="7"/>
        <v>0</v>
      </c>
      <c r="G171" s="254">
        <v>1</v>
      </c>
      <c r="H171" s="251"/>
    </row>
    <row r="172" spans="1:8">
      <c r="A172" s="252"/>
      <c r="B172" s="247">
        <v>6</v>
      </c>
      <c r="C172" s="248" t="s">
        <v>638</v>
      </c>
      <c r="D172" s="247">
        <v>0</v>
      </c>
      <c r="E172" s="247">
        <v>45</v>
      </c>
      <c r="F172" s="249">
        <f t="shared" si="7"/>
        <v>0</v>
      </c>
      <c r="G172" s="254">
        <v>1</v>
      </c>
      <c r="H172" s="251"/>
    </row>
    <row r="173" spans="1:8">
      <c r="A173" s="252"/>
      <c r="B173" s="247">
        <v>7</v>
      </c>
      <c r="C173" s="248" t="s">
        <v>385</v>
      </c>
      <c r="D173" s="247">
        <v>5</v>
      </c>
      <c r="E173" s="247">
        <v>35</v>
      </c>
      <c r="F173" s="249">
        <f t="shared" si="7"/>
        <v>0.142857142857143</v>
      </c>
      <c r="G173" s="254">
        <v>36</v>
      </c>
      <c r="H173" s="251"/>
    </row>
    <row r="174" spans="1:8">
      <c r="A174" s="252"/>
      <c r="B174" s="247">
        <v>8</v>
      </c>
      <c r="C174" s="248" t="s">
        <v>639</v>
      </c>
      <c r="D174" s="247">
        <v>0</v>
      </c>
      <c r="E174" s="247">
        <v>35</v>
      </c>
      <c r="F174" s="249">
        <f t="shared" si="7"/>
        <v>0</v>
      </c>
      <c r="G174" s="254">
        <v>1</v>
      </c>
      <c r="H174" s="251"/>
    </row>
    <row r="175" spans="1:8">
      <c r="A175" s="252"/>
      <c r="B175" s="247">
        <v>9</v>
      </c>
      <c r="C175" s="248" t="s">
        <v>640</v>
      </c>
      <c r="D175" s="247">
        <v>0</v>
      </c>
      <c r="E175" s="247">
        <v>35</v>
      </c>
      <c r="F175" s="249">
        <f t="shared" si="7"/>
        <v>0</v>
      </c>
      <c r="G175" s="254">
        <v>1</v>
      </c>
      <c r="H175" s="251"/>
    </row>
    <row r="176" spans="1:8">
      <c r="A176" s="252"/>
      <c r="B176" s="247">
        <v>10</v>
      </c>
      <c r="C176" s="255" t="s">
        <v>392</v>
      </c>
      <c r="D176" s="247">
        <v>6</v>
      </c>
      <c r="E176" s="256">
        <v>30</v>
      </c>
      <c r="F176" s="249">
        <f t="shared" si="7"/>
        <v>0.2</v>
      </c>
      <c r="G176" s="254">
        <v>38</v>
      </c>
      <c r="H176" s="251"/>
    </row>
    <row r="177" spans="1:8">
      <c r="A177" s="252"/>
      <c r="B177" s="247">
        <v>11</v>
      </c>
      <c r="C177" s="255" t="s">
        <v>641</v>
      </c>
      <c r="D177" s="247">
        <v>0</v>
      </c>
      <c r="E177" s="256">
        <v>30</v>
      </c>
      <c r="F177" s="249">
        <f t="shared" si="7"/>
        <v>0</v>
      </c>
      <c r="G177" s="254">
        <v>1</v>
      </c>
      <c r="H177" s="251"/>
    </row>
    <row r="178" spans="1:8">
      <c r="A178" s="252"/>
      <c r="B178" s="247">
        <v>12</v>
      </c>
      <c r="C178" s="255" t="s">
        <v>642</v>
      </c>
      <c r="D178" s="247">
        <v>0</v>
      </c>
      <c r="E178" s="256">
        <v>30</v>
      </c>
      <c r="F178" s="249">
        <f t="shared" si="7"/>
        <v>0</v>
      </c>
      <c r="G178" s="254">
        <v>1</v>
      </c>
      <c r="H178" s="251"/>
    </row>
    <row r="179" spans="1:8">
      <c r="A179" s="252"/>
      <c r="B179" s="247">
        <v>13</v>
      </c>
      <c r="C179" s="255" t="s">
        <v>398</v>
      </c>
      <c r="D179" s="247">
        <v>15</v>
      </c>
      <c r="E179" s="256">
        <v>30</v>
      </c>
      <c r="F179" s="249">
        <f t="shared" si="7"/>
        <v>0.5</v>
      </c>
      <c r="G179" s="254">
        <v>43</v>
      </c>
      <c r="H179" s="251"/>
    </row>
    <row r="180" spans="1:8">
      <c r="A180" s="252"/>
      <c r="B180" s="247">
        <v>14</v>
      </c>
      <c r="C180" s="255" t="s">
        <v>405</v>
      </c>
      <c r="D180" s="247">
        <v>12</v>
      </c>
      <c r="E180" s="256">
        <v>30</v>
      </c>
      <c r="F180" s="249">
        <f t="shared" si="7"/>
        <v>0.4</v>
      </c>
      <c r="G180" s="254">
        <v>42</v>
      </c>
      <c r="H180" s="251"/>
    </row>
    <row r="181" spans="1:8">
      <c r="A181" s="252"/>
      <c r="B181" s="247">
        <v>15</v>
      </c>
      <c r="C181" s="255" t="s">
        <v>419</v>
      </c>
      <c r="D181" s="247">
        <v>1</v>
      </c>
      <c r="E181" s="256">
        <v>30</v>
      </c>
      <c r="F181" s="249">
        <f t="shared" si="7"/>
        <v>0.0333333333333333</v>
      </c>
      <c r="G181" s="254">
        <v>22</v>
      </c>
      <c r="H181" s="251"/>
    </row>
    <row r="182" spans="1:8">
      <c r="A182" s="252"/>
      <c r="B182" s="247">
        <v>16</v>
      </c>
      <c r="C182" s="255" t="s">
        <v>643</v>
      </c>
      <c r="D182" s="247">
        <v>0</v>
      </c>
      <c r="E182" s="256">
        <v>30</v>
      </c>
      <c r="F182" s="249">
        <f t="shared" si="7"/>
        <v>0</v>
      </c>
      <c r="G182" s="254">
        <v>1</v>
      </c>
      <c r="H182" s="251"/>
    </row>
    <row r="183" spans="1:8">
      <c r="A183" s="252"/>
      <c r="B183" s="247">
        <v>17</v>
      </c>
      <c r="C183" s="255" t="s">
        <v>422</v>
      </c>
      <c r="D183" s="247">
        <v>3</v>
      </c>
      <c r="E183" s="256">
        <v>30</v>
      </c>
      <c r="F183" s="249">
        <f t="shared" si="7"/>
        <v>0.1</v>
      </c>
      <c r="G183" s="254">
        <v>31</v>
      </c>
      <c r="H183" s="251"/>
    </row>
    <row r="184" spans="1:8">
      <c r="A184" s="252"/>
      <c r="B184" s="247">
        <v>18</v>
      </c>
      <c r="C184" s="255" t="s">
        <v>644</v>
      </c>
      <c r="D184" s="247">
        <v>0</v>
      </c>
      <c r="E184" s="257">
        <v>42</v>
      </c>
      <c r="F184" s="249">
        <f t="shared" si="7"/>
        <v>0</v>
      </c>
      <c r="G184" s="254">
        <v>1</v>
      </c>
      <c r="H184" s="251"/>
    </row>
    <row r="185" spans="1:8">
      <c r="A185" s="252"/>
      <c r="B185" s="247">
        <v>19</v>
      </c>
      <c r="C185" s="255" t="s">
        <v>427</v>
      </c>
      <c r="D185" s="247">
        <v>5</v>
      </c>
      <c r="E185" s="256">
        <v>30</v>
      </c>
      <c r="F185" s="249">
        <f t="shared" si="7"/>
        <v>0.166666666666667</v>
      </c>
      <c r="G185" s="254">
        <v>37</v>
      </c>
      <c r="H185" s="251"/>
    </row>
    <row r="186" spans="1:8">
      <c r="A186" s="252"/>
      <c r="B186" s="247">
        <v>20</v>
      </c>
      <c r="C186" s="255" t="s">
        <v>434</v>
      </c>
      <c r="D186" s="247">
        <v>4</v>
      </c>
      <c r="E186" s="257">
        <v>30</v>
      </c>
      <c r="F186" s="249">
        <f t="shared" si="7"/>
        <v>0.133333333333333</v>
      </c>
      <c r="G186" s="254">
        <v>34</v>
      </c>
      <c r="H186" s="251"/>
    </row>
    <row r="187" spans="1:8">
      <c r="A187" s="252"/>
      <c r="B187" s="247">
        <v>21</v>
      </c>
      <c r="C187" s="257" t="s">
        <v>439</v>
      </c>
      <c r="D187" s="247">
        <v>2</v>
      </c>
      <c r="E187" s="257">
        <v>28</v>
      </c>
      <c r="F187" s="249">
        <f t="shared" si="7"/>
        <v>0.0714285714285714</v>
      </c>
      <c r="G187" s="254">
        <v>28</v>
      </c>
      <c r="H187" s="251"/>
    </row>
    <row r="188" spans="1:8">
      <c r="A188" s="252"/>
      <c r="B188" s="247">
        <v>22</v>
      </c>
      <c r="C188" s="257" t="s">
        <v>443</v>
      </c>
      <c r="D188" s="247">
        <v>7</v>
      </c>
      <c r="E188" s="257">
        <v>32</v>
      </c>
      <c r="F188" s="249">
        <f t="shared" si="7"/>
        <v>0.21875</v>
      </c>
      <c r="G188" s="254">
        <v>40</v>
      </c>
      <c r="H188" s="251"/>
    </row>
    <row r="189" spans="1:8">
      <c r="A189" s="252"/>
      <c r="B189" s="247">
        <v>23</v>
      </c>
      <c r="C189" s="257" t="s">
        <v>645</v>
      </c>
      <c r="D189" s="247">
        <v>0</v>
      </c>
      <c r="E189" s="257">
        <v>32</v>
      </c>
      <c r="F189" s="249">
        <f t="shared" si="7"/>
        <v>0</v>
      </c>
      <c r="G189" s="254">
        <v>1</v>
      </c>
      <c r="H189" s="251"/>
    </row>
    <row r="190" spans="1:8">
      <c r="A190" s="252"/>
      <c r="B190" s="247">
        <v>24</v>
      </c>
      <c r="C190" s="257" t="s">
        <v>447</v>
      </c>
      <c r="D190" s="247">
        <v>4</v>
      </c>
      <c r="E190" s="257">
        <v>32</v>
      </c>
      <c r="F190" s="249">
        <f t="shared" si="7"/>
        <v>0.125</v>
      </c>
      <c r="G190" s="254">
        <v>33</v>
      </c>
      <c r="H190" s="251"/>
    </row>
    <row r="191" spans="1:8">
      <c r="A191" s="252"/>
      <c r="B191" s="247">
        <v>25</v>
      </c>
      <c r="C191" s="257" t="s">
        <v>449</v>
      </c>
      <c r="D191" s="247">
        <v>3</v>
      </c>
      <c r="E191" s="257">
        <v>38</v>
      </c>
      <c r="F191" s="249">
        <f t="shared" si="7"/>
        <v>0.0789473684210526</v>
      </c>
      <c r="G191" s="254">
        <v>29</v>
      </c>
      <c r="H191" s="251"/>
    </row>
    <row r="192" spans="1:8">
      <c r="A192" s="252"/>
      <c r="B192" s="247">
        <v>26</v>
      </c>
      <c r="C192" s="257" t="s">
        <v>453</v>
      </c>
      <c r="D192" s="247">
        <v>2</v>
      </c>
      <c r="E192" s="257">
        <v>37</v>
      </c>
      <c r="F192" s="249">
        <f t="shared" si="7"/>
        <v>0.0540540540540541</v>
      </c>
      <c r="G192" s="254">
        <v>23</v>
      </c>
      <c r="H192" s="251"/>
    </row>
    <row r="193" spans="1:8">
      <c r="A193" s="252"/>
      <c r="B193" s="247">
        <v>27</v>
      </c>
      <c r="C193" s="257" t="s">
        <v>456</v>
      </c>
      <c r="D193" s="247">
        <v>4</v>
      </c>
      <c r="E193" s="257">
        <v>30</v>
      </c>
      <c r="F193" s="249">
        <f t="shared" si="7"/>
        <v>0.133333333333333</v>
      </c>
      <c r="G193" s="254">
        <v>34</v>
      </c>
      <c r="H193" s="251"/>
    </row>
    <row r="194" spans="1:8">
      <c r="A194" s="252"/>
      <c r="B194" s="247">
        <v>28</v>
      </c>
      <c r="C194" s="257" t="s">
        <v>646</v>
      </c>
      <c r="D194" s="247">
        <v>0</v>
      </c>
      <c r="E194" s="257">
        <v>30</v>
      </c>
      <c r="F194" s="249">
        <f t="shared" si="7"/>
        <v>0</v>
      </c>
      <c r="G194" s="254">
        <v>1</v>
      </c>
      <c r="H194" s="251"/>
    </row>
    <row r="195" spans="1:8">
      <c r="A195" s="252"/>
      <c r="B195" s="247">
        <v>29</v>
      </c>
      <c r="C195" s="257" t="s">
        <v>461</v>
      </c>
      <c r="D195" s="247">
        <v>6</v>
      </c>
      <c r="E195" s="257">
        <v>30</v>
      </c>
      <c r="F195" s="249">
        <f t="shared" si="7"/>
        <v>0.2</v>
      </c>
      <c r="G195" s="254">
        <v>38</v>
      </c>
      <c r="H195" s="251"/>
    </row>
    <row r="196" spans="1:8">
      <c r="A196" s="252"/>
      <c r="B196" s="247">
        <v>30</v>
      </c>
      <c r="C196" s="257" t="s">
        <v>647</v>
      </c>
      <c r="D196" s="247">
        <v>0</v>
      </c>
      <c r="E196" s="257">
        <v>45</v>
      </c>
      <c r="F196" s="249">
        <f t="shared" si="7"/>
        <v>0</v>
      </c>
      <c r="G196" s="254">
        <v>1</v>
      </c>
      <c r="H196" s="251"/>
    </row>
    <row r="197" spans="1:8">
      <c r="A197" s="252"/>
      <c r="B197" s="247">
        <v>31</v>
      </c>
      <c r="C197" s="257" t="s">
        <v>648</v>
      </c>
      <c r="D197" s="247">
        <v>0</v>
      </c>
      <c r="E197" s="257">
        <v>35</v>
      </c>
      <c r="F197" s="249">
        <f t="shared" si="7"/>
        <v>0</v>
      </c>
      <c r="G197" s="254">
        <v>1</v>
      </c>
      <c r="H197" s="251"/>
    </row>
    <row r="198" spans="1:8">
      <c r="A198" s="252"/>
      <c r="B198" s="247">
        <v>32</v>
      </c>
      <c r="C198" s="257" t="s">
        <v>649</v>
      </c>
      <c r="D198" s="247">
        <v>0</v>
      </c>
      <c r="E198" s="257">
        <v>35</v>
      </c>
      <c r="F198" s="249">
        <f t="shared" si="7"/>
        <v>0</v>
      </c>
      <c r="G198" s="254">
        <v>1</v>
      </c>
      <c r="H198" s="251"/>
    </row>
    <row r="199" spans="1:8">
      <c r="A199" s="252"/>
      <c r="B199" s="247">
        <v>33</v>
      </c>
      <c r="C199" s="255" t="s">
        <v>464</v>
      </c>
      <c r="D199" s="247">
        <v>2</v>
      </c>
      <c r="E199" s="256">
        <v>32</v>
      </c>
      <c r="F199" s="249">
        <f t="shared" si="7"/>
        <v>0.0625</v>
      </c>
      <c r="G199" s="254">
        <v>26</v>
      </c>
      <c r="H199" s="251"/>
    </row>
    <row r="200" spans="1:8">
      <c r="A200" s="252"/>
      <c r="B200" s="247">
        <v>34</v>
      </c>
      <c r="C200" s="255" t="s">
        <v>467</v>
      </c>
      <c r="D200" s="247">
        <v>2</v>
      </c>
      <c r="E200" s="256">
        <v>31</v>
      </c>
      <c r="F200" s="249">
        <f t="shared" si="7"/>
        <v>0.0645161290322581</v>
      </c>
      <c r="G200" s="254">
        <v>27</v>
      </c>
      <c r="H200" s="251"/>
    </row>
    <row r="201" spans="1:8">
      <c r="A201" s="252"/>
      <c r="B201" s="247">
        <v>35</v>
      </c>
      <c r="C201" s="255" t="s">
        <v>650</v>
      </c>
      <c r="D201" s="247">
        <v>0</v>
      </c>
      <c r="E201" s="256">
        <v>31</v>
      </c>
      <c r="F201" s="249">
        <f t="shared" si="7"/>
        <v>0</v>
      </c>
      <c r="G201" s="254">
        <v>1</v>
      </c>
      <c r="H201" s="251"/>
    </row>
    <row r="202" spans="1:8">
      <c r="A202" s="252"/>
      <c r="B202" s="247">
        <v>36</v>
      </c>
      <c r="C202" s="255" t="s">
        <v>651</v>
      </c>
      <c r="D202" s="247">
        <v>0</v>
      </c>
      <c r="E202" s="256">
        <v>31</v>
      </c>
      <c r="F202" s="249">
        <f t="shared" si="7"/>
        <v>0</v>
      </c>
      <c r="G202" s="254">
        <v>1</v>
      </c>
      <c r="H202" s="251"/>
    </row>
    <row r="203" spans="1:8">
      <c r="A203" s="252"/>
      <c r="B203" s="247">
        <v>37</v>
      </c>
      <c r="C203" s="255" t="s">
        <v>470</v>
      </c>
      <c r="D203" s="247">
        <v>2</v>
      </c>
      <c r="E203" s="256">
        <v>36</v>
      </c>
      <c r="F203" s="249">
        <f t="shared" si="7"/>
        <v>0.0555555555555556</v>
      </c>
      <c r="G203" s="254">
        <v>24</v>
      </c>
      <c r="H203" s="251"/>
    </row>
    <row r="204" spans="1:8">
      <c r="A204" s="252"/>
      <c r="B204" s="247">
        <v>38</v>
      </c>
      <c r="C204" s="258" t="s">
        <v>652</v>
      </c>
      <c r="D204" s="247">
        <v>0</v>
      </c>
      <c r="E204" s="256">
        <v>35</v>
      </c>
      <c r="F204" s="249">
        <f t="shared" si="7"/>
        <v>0</v>
      </c>
      <c r="G204" s="254">
        <v>1</v>
      </c>
      <c r="H204" s="251"/>
    </row>
    <row r="205" spans="1:8">
      <c r="A205" s="252"/>
      <c r="B205" s="247">
        <v>39</v>
      </c>
      <c r="C205" s="255" t="s">
        <v>474</v>
      </c>
      <c r="D205" s="247">
        <v>1</v>
      </c>
      <c r="E205" s="256">
        <v>35</v>
      </c>
      <c r="F205" s="249">
        <f t="shared" si="7"/>
        <v>0.0285714285714286</v>
      </c>
      <c r="G205" s="254">
        <v>20</v>
      </c>
      <c r="H205" s="251"/>
    </row>
    <row r="206" spans="1:8">
      <c r="A206" s="252"/>
      <c r="B206" s="247">
        <v>40</v>
      </c>
      <c r="C206" s="255" t="s">
        <v>653</v>
      </c>
      <c r="D206" s="247">
        <v>0</v>
      </c>
      <c r="E206" s="256">
        <v>35</v>
      </c>
      <c r="F206" s="249">
        <f t="shared" si="7"/>
        <v>0</v>
      </c>
      <c r="G206" s="254">
        <v>1</v>
      </c>
      <c r="H206" s="251"/>
    </row>
    <row r="207" spans="1:8">
      <c r="A207" s="252"/>
      <c r="B207" s="247">
        <v>41</v>
      </c>
      <c r="C207" s="255" t="s">
        <v>476</v>
      </c>
      <c r="D207" s="247">
        <v>1</v>
      </c>
      <c r="E207" s="256">
        <v>34</v>
      </c>
      <c r="F207" s="249">
        <f t="shared" si="7"/>
        <v>0.0294117647058824</v>
      </c>
      <c r="G207" s="254">
        <v>21</v>
      </c>
      <c r="H207" s="251"/>
    </row>
    <row r="208" spans="1:8">
      <c r="A208" s="252"/>
      <c r="B208" s="247">
        <v>42</v>
      </c>
      <c r="C208" s="255" t="s">
        <v>479</v>
      </c>
      <c r="D208" s="247">
        <v>4</v>
      </c>
      <c r="E208" s="256">
        <v>34</v>
      </c>
      <c r="F208" s="249">
        <f t="shared" si="7"/>
        <v>0.117647058823529</v>
      </c>
      <c r="G208" s="254">
        <v>32</v>
      </c>
      <c r="H208" s="251"/>
    </row>
    <row r="209" spans="1:8">
      <c r="A209" s="252"/>
      <c r="B209" s="247">
        <v>43</v>
      </c>
      <c r="C209" s="247" t="s">
        <v>484</v>
      </c>
      <c r="D209" s="247">
        <v>2</v>
      </c>
      <c r="E209" s="115">
        <v>35</v>
      </c>
      <c r="F209" s="249">
        <f t="shared" si="7"/>
        <v>0.0571428571428571</v>
      </c>
      <c r="G209" s="254">
        <v>25</v>
      </c>
      <c r="H209" s="251"/>
    </row>
    <row r="210" spans="1:8">
      <c r="A210" s="259"/>
      <c r="B210" s="247">
        <v>44</v>
      </c>
      <c r="C210" s="247" t="s">
        <v>487</v>
      </c>
      <c r="D210" s="247">
        <v>3</v>
      </c>
      <c r="E210" s="115">
        <v>36</v>
      </c>
      <c r="F210" s="249">
        <f t="shared" si="7"/>
        <v>0.0833333333333333</v>
      </c>
      <c r="G210" s="254">
        <v>30</v>
      </c>
      <c r="H210" s="251"/>
    </row>
    <row r="211" spans="1:8">
      <c r="A211" s="230" t="s">
        <v>7</v>
      </c>
      <c r="B211" s="231">
        <v>1</v>
      </c>
      <c r="C211" s="260" t="s">
        <v>654</v>
      </c>
      <c r="D211" s="231">
        <v>0</v>
      </c>
      <c r="E211" s="260">
        <v>36</v>
      </c>
      <c r="F211" s="233">
        <f t="shared" ref="F211:F236" si="8">D211/E211</f>
        <v>0</v>
      </c>
      <c r="G211" s="7">
        <v>1</v>
      </c>
      <c r="H211" s="261"/>
    </row>
    <row r="212" spans="1:8">
      <c r="A212" s="235"/>
      <c r="B212" s="231">
        <v>2</v>
      </c>
      <c r="C212" s="260" t="s">
        <v>655</v>
      </c>
      <c r="D212" s="231">
        <v>0</v>
      </c>
      <c r="E212" s="260">
        <v>36</v>
      </c>
      <c r="F212" s="233">
        <f t="shared" si="8"/>
        <v>0</v>
      </c>
      <c r="G212" s="7">
        <v>1</v>
      </c>
      <c r="H212" s="234"/>
    </row>
    <row r="213" spans="1:8">
      <c r="A213" s="235"/>
      <c r="B213" s="231">
        <v>3</v>
      </c>
      <c r="C213" s="260" t="s">
        <v>656</v>
      </c>
      <c r="D213" s="231">
        <v>0</v>
      </c>
      <c r="E213" s="260">
        <v>36</v>
      </c>
      <c r="F213" s="233">
        <f t="shared" si="8"/>
        <v>0</v>
      </c>
      <c r="G213" s="7">
        <v>1</v>
      </c>
      <c r="H213" s="234"/>
    </row>
    <row r="214" spans="1:8">
      <c r="A214" s="235"/>
      <c r="B214" s="231">
        <v>4</v>
      </c>
      <c r="C214" s="260" t="s">
        <v>657</v>
      </c>
      <c r="D214" s="231">
        <v>0</v>
      </c>
      <c r="E214" s="260">
        <v>36</v>
      </c>
      <c r="F214" s="233">
        <f t="shared" si="8"/>
        <v>0</v>
      </c>
      <c r="G214" s="7">
        <v>1</v>
      </c>
      <c r="H214" s="234"/>
    </row>
    <row r="215" spans="1:8">
      <c r="A215" s="235"/>
      <c r="B215" s="231">
        <v>5</v>
      </c>
      <c r="C215" s="260" t="s">
        <v>658</v>
      </c>
      <c r="D215" s="231">
        <v>0</v>
      </c>
      <c r="E215" s="260">
        <v>35</v>
      </c>
      <c r="F215" s="233">
        <f t="shared" si="8"/>
        <v>0</v>
      </c>
      <c r="G215" s="7">
        <v>1</v>
      </c>
      <c r="H215" s="234"/>
    </row>
    <row r="216" spans="1:8">
      <c r="A216" s="235"/>
      <c r="B216" s="231">
        <v>6</v>
      </c>
      <c r="C216" s="260" t="s">
        <v>659</v>
      </c>
      <c r="D216" s="231">
        <v>0</v>
      </c>
      <c r="E216" s="260">
        <v>44</v>
      </c>
      <c r="F216" s="233">
        <f t="shared" si="8"/>
        <v>0</v>
      </c>
      <c r="G216" s="7">
        <v>1</v>
      </c>
      <c r="H216" s="234"/>
    </row>
    <row r="217" spans="1:8">
      <c r="A217" s="235"/>
      <c r="B217" s="231">
        <v>7</v>
      </c>
      <c r="C217" s="260" t="s">
        <v>660</v>
      </c>
      <c r="D217" s="231">
        <v>0</v>
      </c>
      <c r="E217" s="260">
        <v>37</v>
      </c>
      <c r="F217" s="233">
        <f t="shared" si="8"/>
        <v>0</v>
      </c>
      <c r="G217" s="7">
        <v>1</v>
      </c>
      <c r="H217" s="261"/>
    </row>
    <row r="218" spans="1:8">
      <c r="A218" s="235"/>
      <c r="B218" s="231">
        <v>8</v>
      </c>
      <c r="C218" s="260" t="s">
        <v>661</v>
      </c>
      <c r="D218" s="231">
        <v>0</v>
      </c>
      <c r="E218" s="231">
        <v>33</v>
      </c>
      <c r="F218" s="233">
        <f t="shared" si="8"/>
        <v>0</v>
      </c>
      <c r="G218" s="7">
        <v>1</v>
      </c>
      <c r="H218" s="234"/>
    </row>
    <row r="219" spans="1:8">
      <c r="A219" s="235"/>
      <c r="B219" s="231">
        <v>9</v>
      </c>
      <c r="C219" s="260" t="s">
        <v>662</v>
      </c>
      <c r="D219" s="231">
        <v>0</v>
      </c>
      <c r="E219" s="231">
        <v>33</v>
      </c>
      <c r="F219" s="233">
        <f t="shared" si="8"/>
        <v>0</v>
      </c>
      <c r="G219" s="7">
        <v>1</v>
      </c>
      <c r="H219" s="234"/>
    </row>
    <row r="220" spans="1:8">
      <c r="A220" s="235"/>
      <c r="B220" s="231">
        <v>10</v>
      </c>
      <c r="C220" s="260" t="s">
        <v>663</v>
      </c>
      <c r="D220" s="231">
        <v>0</v>
      </c>
      <c r="E220" s="231">
        <v>32</v>
      </c>
      <c r="F220" s="233">
        <f t="shared" si="8"/>
        <v>0</v>
      </c>
      <c r="G220" s="7">
        <v>1</v>
      </c>
      <c r="H220" s="234"/>
    </row>
    <row r="221" spans="1:8">
      <c r="A221" s="235"/>
      <c r="B221" s="231">
        <v>11</v>
      </c>
      <c r="C221" s="260" t="s">
        <v>664</v>
      </c>
      <c r="D221" s="231">
        <v>0</v>
      </c>
      <c r="E221" s="231">
        <v>33</v>
      </c>
      <c r="F221" s="233">
        <f t="shared" si="8"/>
        <v>0</v>
      </c>
      <c r="G221" s="7">
        <v>1</v>
      </c>
      <c r="H221" s="261"/>
    </row>
    <row r="222" spans="1:8">
      <c r="A222" s="235"/>
      <c r="B222" s="231">
        <v>12</v>
      </c>
      <c r="C222" s="260" t="s">
        <v>665</v>
      </c>
      <c r="D222" s="231">
        <v>0</v>
      </c>
      <c r="E222" s="231">
        <v>33</v>
      </c>
      <c r="F222" s="233">
        <f t="shared" si="8"/>
        <v>0</v>
      </c>
      <c r="G222" s="7">
        <v>1</v>
      </c>
      <c r="H222" s="234"/>
    </row>
    <row r="223" spans="1:8">
      <c r="A223" s="235"/>
      <c r="B223" s="231">
        <v>13</v>
      </c>
      <c r="C223" s="260" t="s">
        <v>666</v>
      </c>
      <c r="D223" s="231">
        <v>0</v>
      </c>
      <c r="E223" s="231">
        <v>30</v>
      </c>
      <c r="F223" s="233">
        <f t="shared" si="8"/>
        <v>0</v>
      </c>
      <c r="G223" s="7">
        <v>1</v>
      </c>
      <c r="H223" s="234"/>
    </row>
    <row r="224" spans="1:8">
      <c r="A224" s="235"/>
      <c r="B224" s="231">
        <v>14</v>
      </c>
      <c r="C224" s="260" t="s">
        <v>667</v>
      </c>
      <c r="D224" s="231">
        <v>0</v>
      </c>
      <c r="E224" s="231">
        <v>34</v>
      </c>
      <c r="F224" s="233">
        <f t="shared" si="8"/>
        <v>0</v>
      </c>
      <c r="G224" s="7">
        <v>1</v>
      </c>
      <c r="H224" s="234"/>
    </row>
    <row r="225" spans="1:8">
      <c r="A225" s="235"/>
      <c r="B225" s="231">
        <v>15</v>
      </c>
      <c r="C225" s="260" t="s">
        <v>668</v>
      </c>
      <c r="D225" s="231">
        <v>0</v>
      </c>
      <c r="E225" s="231">
        <v>33</v>
      </c>
      <c r="F225" s="233">
        <f t="shared" si="8"/>
        <v>0</v>
      </c>
      <c r="G225" s="7">
        <v>1</v>
      </c>
      <c r="H225" s="234"/>
    </row>
    <row r="226" spans="1:8">
      <c r="A226" s="235"/>
      <c r="B226" s="231">
        <v>16</v>
      </c>
      <c r="C226" s="260" t="s">
        <v>493</v>
      </c>
      <c r="D226" s="231">
        <v>2</v>
      </c>
      <c r="E226" s="231">
        <v>33</v>
      </c>
      <c r="F226" s="233">
        <f t="shared" si="8"/>
        <v>0.0606060606060606</v>
      </c>
      <c r="G226" s="7">
        <v>25</v>
      </c>
      <c r="H226" s="234"/>
    </row>
    <row r="227" spans="1:8">
      <c r="A227" s="235"/>
      <c r="B227" s="231">
        <v>17</v>
      </c>
      <c r="C227" s="260" t="s">
        <v>669</v>
      </c>
      <c r="D227" s="231">
        <v>0</v>
      </c>
      <c r="E227" s="231">
        <v>32</v>
      </c>
      <c r="F227" s="233">
        <f t="shared" si="8"/>
        <v>0</v>
      </c>
      <c r="G227" s="7">
        <v>1</v>
      </c>
      <c r="H227" s="234"/>
    </row>
    <row r="228" spans="1:8">
      <c r="A228" s="235"/>
      <c r="B228" s="231">
        <v>18</v>
      </c>
      <c r="C228" s="260" t="s">
        <v>670</v>
      </c>
      <c r="D228" s="231">
        <v>0</v>
      </c>
      <c r="E228" s="231">
        <v>32</v>
      </c>
      <c r="F228" s="233">
        <f t="shared" si="8"/>
        <v>0</v>
      </c>
      <c r="G228" s="7">
        <v>1</v>
      </c>
      <c r="H228" s="234"/>
    </row>
    <row r="229" spans="1:8">
      <c r="A229" s="235"/>
      <c r="B229" s="231">
        <v>19</v>
      </c>
      <c r="C229" s="231" t="s">
        <v>496</v>
      </c>
      <c r="D229" s="231">
        <v>1</v>
      </c>
      <c r="E229" s="231">
        <v>36</v>
      </c>
      <c r="F229" s="233">
        <f t="shared" si="8"/>
        <v>0.0277777777777778</v>
      </c>
      <c r="G229" s="7">
        <v>24</v>
      </c>
      <c r="H229" s="234"/>
    </row>
    <row r="230" spans="1:8">
      <c r="A230" s="235"/>
      <c r="B230" s="231">
        <v>20</v>
      </c>
      <c r="C230" s="231" t="s">
        <v>671</v>
      </c>
      <c r="D230" s="231">
        <v>0</v>
      </c>
      <c r="E230" s="231">
        <v>34</v>
      </c>
      <c r="F230" s="233">
        <f t="shared" si="8"/>
        <v>0</v>
      </c>
      <c r="G230" s="7">
        <v>1</v>
      </c>
      <c r="H230" s="234"/>
    </row>
    <row r="231" spans="1:8">
      <c r="A231" s="235"/>
      <c r="B231" s="231">
        <v>21</v>
      </c>
      <c r="C231" s="231" t="s">
        <v>672</v>
      </c>
      <c r="D231" s="231">
        <v>0</v>
      </c>
      <c r="E231" s="231">
        <v>33</v>
      </c>
      <c r="F231" s="233">
        <f t="shared" si="8"/>
        <v>0</v>
      </c>
      <c r="G231" s="7">
        <v>1</v>
      </c>
      <c r="H231" s="234"/>
    </row>
    <row r="232" spans="1:8">
      <c r="A232" s="235"/>
      <c r="B232" s="231">
        <v>22</v>
      </c>
      <c r="C232" s="231" t="s">
        <v>673</v>
      </c>
      <c r="D232" s="231">
        <v>0</v>
      </c>
      <c r="E232" s="231">
        <v>33</v>
      </c>
      <c r="F232" s="233">
        <f t="shared" si="8"/>
        <v>0</v>
      </c>
      <c r="G232" s="7">
        <v>1</v>
      </c>
      <c r="H232" s="234"/>
    </row>
    <row r="233" spans="1:8">
      <c r="A233" s="235"/>
      <c r="B233" s="231">
        <v>23</v>
      </c>
      <c r="C233" s="231" t="s">
        <v>674</v>
      </c>
      <c r="D233" s="231">
        <v>0</v>
      </c>
      <c r="E233" s="231">
        <v>34</v>
      </c>
      <c r="F233" s="233">
        <f t="shared" si="8"/>
        <v>0</v>
      </c>
      <c r="G233" s="7">
        <v>1</v>
      </c>
      <c r="H233" s="234"/>
    </row>
    <row r="234" spans="1:8">
      <c r="A234" s="235"/>
      <c r="B234" s="231">
        <v>24</v>
      </c>
      <c r="C234" s="231" t="s">
        <v>675</v>
      </c>
      <c r="D234" s="231">
        <v>0</v>
      </c>
      <c r="E234" s="231">
        <v>33</v>
      </c>
      <c r="F234" s="233">
        <f t="shared" si="8"/>
        <v>0</v>
      </c>
      <c r="G234" s="7">
        <v>1</v>
      </c>
      <c r="H234" s="234"/>
    </row>
    <row r="235" spans="1:8">
      <c r="A235" s="237"/>
      <c r="B235" s="231">
        <v>25</v>
      </c>
      <c r="C235" s="231" t="s">
        <v>676</v>
      </c>
      <c r="D235" s="231">
        <v>0</v>
      </c>
      <c r="E235" s="231">
        <v>35</v>
      </c>
      <c r="F235" s="233">
        <f t="shared" si="8"/>
        <v>0</v>
      </c>
      <c r="G235" s="7">
        <v>1</v>
      </c>
      <c r="H235" s="234"/>
    </row>
    <row r="236" spans="1:8">
      <c r="A236" s="234" t="s">
        <v>677</v>
      </c>
      <c r="B236" s="262">
        <v>1</v>
      </c>
      <c r="C236" s="232" t="s">
        <v>498</v>
      </c>
      <c r="D236" s="232">
        <v>15</v>
      </c>
      <c r="E236" s="232">
        <v>46</v>
      </c>
      <c r="F236" s="244">
        <f t="shared" si="8"/>
        <v>0.326086956521739</v>
      </c>
      <c r="G236" s="263">
        <v>4</v>
      </c>
      <c r="H236" s="263"/>
    </row>
    <row r="237" spans="1:8">
      <c r="A237" s="234"/>
      <c r="B237" s="262">
        <v>2</v>
      </c>
      <c r="C237" s="232" t="s">
        <v>506</v>
      </c>
      <c r="D237" s="232">
        <v>11</v>
      </c>
      <c r="E237" s="232">
        <v>45</v>
      </c>
      <c r="F237" s="244">
        <v>0.244</v>
      </c>
      <c r="G237" s="263">
        <v>3</v>
      </c>
      <c r="H237" s="263"/>
    </row>
    <row r="238" spans="1:8">
      <c r="A238" s="234"/>
      <c r="B238" s="262">
        <v>3</v>
      </c>
      <c r="C238" s="232" t="s">
        <v>519</v>
      </c>
      <c r="D238" s="232">
        <v>1</v>
      </c>
      <c r="E238" s="232">
        <v>45</v>
      </c>
      <c r="F238" s="264">
        <v>0.0222</v>
      </c>
      <c r="G238" s="263">
        <v>1</v>
      </c>
      <c r="H238" s="263"/>
    </row>
    <row r="239" spans="1:8">
      <c r="A239" s="234"/>
      <c r="B239" s="262">
        <v>4</v>
      </c>
      <c r="C239" s="232" t="s">
        <v>522</v>
      </c>
      <c r="D239" s="232">
        <v>5</v>
      </c>
      <c r="E239" s="232">
        <v>45</v>
      </c>
      <c r="F239" s="243">
        <v>0.1111</v>
      </c>
      <c r="G239" s="263">
        <v>2</v>
      </c>
      <c r="H239" s="263"/>
    </row>
  </sheetData>
  <mergeCells count="8">
    <mergeCell ref="A1:H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zoomScale="55" zoomScaleNormal="55" workbookViewId="0">
      <selection activeCell="F55" sqref="F55"/>
    </sheetView>
  </sheetViews>
  <sheetFormatPr defaultColWidth="9" defaultRowHeight="15.6"/>
  <cols>
    <col min="1" max="2" width="18.3796296296296" style="202" customWidth="1"/>
    <col min="3" max="3" width="15.5" style="202" customWidth="1"/>
    <col min="4" max="4" width="29.4907407407407" style="202" customWidth="1"/>
    <col min="5" max="6" width="52.9259259259259" style="202" customWidth="1"/>
    <col min="7" max="9" width="15.25" style="202" customWidth="1"/>
    <col min="10" max="16384" width="9" style="202"/>
  </cols>
  <sheetData>
    <row r="1" ht="22.2" spans="1:9">
      <c r="A1" s="50" t="s">
        <v>678</v>
      </c>
      <c r="B1" s="50"/>
      <c r="C1" s="50"/>
      <c r="D1" s="50"/>
      <c r="E1" s="50"/>
      <c r="F1" s="50"/>
      <c r="G1" s="50"/>
      <c r="H1" s="50"/>
      <c r="I1" s="50"/>
    </row>
    <row r="2" s="48" customFormat="1" ht="20.4" spans="1:9">
      <c r="A2" s="203" t="s">
        <v>22</v>
      </c>
      <c r="B2" s="203" t="s">
        <v>42</v>
      </c>
      <c r="C2" s="203" t="s">
        <v>24</v>
      </c>
      <c r="D2" s="203" t="s">
        <v>25</v>
      </c>
      <c r="E2" s="203" t="s">
        <v>26</v>
      </c>
      <c r="F2" s="204" t="s">
        <v>679</v>
      </c>
      <c r="G2" s="203" t="s">
        <v>44</v>
      </c>
      <c r="H2" s="205" t="s">
        <v>680</v>
      </c>
      <c r="I2" s="203" t="s">
        <v>681</v>
      </c>
    </row>
    <row r="3" s="48" customFormat="1" ht="20.4" spans="1:9">
      <c r="A3" s="29" t="s">
        <v>2</v>
      </c>
      <c r="B3" s="206" t="s">
        <v>121</v>
      </c>
      <c r="C3" s="207">
        <v>2024363109</v>
      </c>
      <c r="D3" s="206" t="s">
        <v>682</v>
      </c>
      <c r="E3" s="206" t="s">
        <v>125</v>
      </c>
      <c r="F3" s="208" t="s">
        <v>683</v>
      </c>
      <c r="G3" s="206">
        <v>10</v>
      </c>
      <c r="H3" s="205"/>
      <c r="I3" s="203"/>
    </row>
    <row r="4" s="48" customFormat="1" ht="20.4" spans="1:9">
      <c r="A4" s="31"/>
      <c r="B4" s="206"/>
      <c r="C4" s="207">
        <v>2024363127</v>
      </c>
      <c r="D4" s="209" t="s">
        <v>684</v>
      </c>
      <c r="E4" s="206" t="s">
        <v>125</v>
      </c>
      <c r="F4" s="208" t="s">
        <v>683</v>
      </c>
      <c r="G4" s="206"/>
      <c r="H4" s="205"/>
      <c r="I4" s="203"/>
    </row>
    <row r="5" s="48" customFormat="1" ht="20.4" spans="1:9">
      <c r="A5" s="31"/>
      <c r="B5" s="206"/>
      <c r="C5" s="208">
        <v>2024363132</v>
      </c>
      <c r="D5" s="209" t="s">
        <v>685</v>
      </c>
      <c r="E5" s="206" t="s">
        <v>125</v>
      </c>
      <c r="F5" s="208" t="s">
        <v>683</v>
      </c>
      <c r="G5" s="206"/>
      <c r="H5" s="205"/>
      <c r="I5" s="203"/>
    </row>
    <row r="6" s="48" customFormat="1" ht="20.4" spans="1:9">
      <c r="A6" s="31"/>
      <c r="B6" s="70"/>
      <c r="C6" s="210">
        <v>2024363118</v>
      </c>
      <c r="D6" s="209" t="s">
        <v>686</v>
      </c>
      <c r="E6" s="209" t="s">
        <v>113</v>
      </c>
      <c r="F6" s="209" t="s">
        <v>687</v>
      </c>
      <c r="G6" s="209"/>
      <c r="H6" s="205"/>
      <c r="I6" s="203"/>
    </row>
    <row r="7" s="48" customFormat="1" ht="20.4" spans="1:9">
      <c r="A7" s="31"/>
      <c r="B7" s="70"/>
      <c r="C7" s="210">
        <v>2024363103</v>
      </c>
      <c r="D7" s="209" t="s">
        <v>688</v>
      </c>
      <c r="E7" s="209" t="s">
        <v>129</v>
      </c>
      <c r="F7" s="209" t="s">
        <v>689</v>
      </c>
      <c r="G7" s="209"/>
      <c r="H7" s="205"/>
      <c r="I7" s="203"/>
    </row>
    <row r="8" s="48" customFormat="1" ht="20.4" spans="1:9">
      <c r="A8" s="31"/>
      <c r="B8" s="70" t="s">
        <v>84</v>
      </c>
      <c r="C8" s="210">
        <v>2025363419</v>
      </c>
      <c r="D8" s="209" t="s">
        <v>690</v>
      </c>
      <c r="E8" s="209" t="s">
        <v>86</v>
      </c>
      <c r="F8" s="209" t="s">
        <v>88</v>
      </c>
      <c r="G8" s="210">
        <v>2</v>
      </c>
      <c r="H8" s="205"/>
      <c r="I8" s="203"/>
    </row>
    <row r="9" s="48" customFormat="1" ht="20.4" spans="1:9">
      <c r="A9" s="31"/>
      <c r="B9" s="70" t="s">
        <v>141</v>
      </c>
      <c r="C9" s="210">
        <v>2023363127</v>
      </c>
      <c r="D9" s="209" t="s">
        <v>691</v>
      </c>
      <c r="E9" s="209" t="s">
        <v>146</v>
      </c>
      <c r="F9" s="209" t="s">
        <v>79</v>
      </c>
      <c r="G9" s="210">
        <v>6</v>
      </c>
      <c r="H9" s="205"/>
      <c r="I9" s="203"/>
    </row>
    <row r="10" s="48" customFormat="1" ht="20.4" spans="1:9">
      <c r="A10" s="31"/>
      <c r="B10" s="70"/>
      <c r="C10" s="210">
        <v>2023363122</v>
      </c>
      <c r="D10" s="209" t="s">
        <v>692</v>
      </c>
      <c r="E10" s="209"/>
      <c r="F10" s="209"/>
      <c r="G10" s="210"/>
      <c r="H10" s="205"/>
      <c r="I10" s="203"/>
    </row>
    <row r="11" s="48" customFormat="1" ht="20.4" spans="1:9">
      <c r="A11" s="31"/>
      <c r="B11" s="70"/>
      <c r="C11" s="210">
        <v>2023363124</v>
      </c>
      <c r="D11" s="209" t="s">
        <v>693</v>
      </c>
      <c r="E11" s="209"/>
      <c r="F11" s="209"/>
      <c r="G11" s="210"/>
      <c r="H11" s="205"/>
      <c r="I11" s="203"/>
    </row>
    <row r="12" s="48" customFormat="1" ht="20.4" spans="1:9">
      <c r="A12" s="31"/>
      <c r="B12" s="70" t="s">
        <v>121</v>
      </c>
      <c r="C12" s="210">
        <v>2024363120</v>
      </c>
      <c r="D12" s="209" t="s">
        <v>694</v>
      </c>
      <c r="E12" s="209" t="s">
        <v>695</v>
      </c>
      <c r="F12" s="209" t="s">
        <v>88</v>
      </c>
      <c r="G12" s="210">
        <v>6</v>
      </c>
      <c r="H12" s="205"/>
      <c r="I12" s="203"/>
    </row>
    <row r="13" s="48" customFormat="1" ht="20.4" spans="1:9">
      <c r="A13" s="31"/>
      <c r="B13" s="70"/>
      <c r="C13" s="210">
        <v>2024363109</v>
      </c>
      <c r="D13" s="209" t="s">
        <v>682</v>
      </c>
      <c r="E13" s="209"/>
      <c r="F13" s="209"/>
      <c r="G13" s="210"/>
      <c r="H13" s="205"/>
      <c r="I13" s="203"/>
    </row>
    <row r="14" s="48" customFormat="1" ht="20.4" spans="1:9">
      <c r="A14" s="31"/>
      <c r="B14" s="70"/>
      <c r="C14" s="210">
        <v>2024363137</v>
      </c>
      <c r="D14" s="209" t="s">
        <v>122</v>
      </c>
      <c r="E14" s="209"/>
      <c r="F14" s="209"/>
      <c r="G14" s="210"/>
      <c r="H14" s="205"/>
      <c r="I14" s="203"/>
    </row>
    <row r="15" ht="17.4" spans="1:9">
      <c r="A15" s="211" t="s">
        <v>3</v>
      </c>
      <c r="B15" s="212" t="s">
        <v>157</v>
      </c>
      <c r="C15" s="213">
        <v>2025273134</v>
      </c>
      <c r="D15" s="213" t="s">
        <v>696</v>
      </c>
      <c r="E15" s="214" t="s">
        <v>159</v>
      </c>
      <c r="F15" s="213" t="s">
        <v>697</v>
      </c>
      <c r="G15" s="215">
        <v>1</v>
      </c>
      <c r="H15" s="213" t="s">
        <v>698</v>
      </c>
      <c r="I15" s="214"/>
    </row>
    <row r="16" ht="17.4" spans="1:9">
      <c r="A16" s="216"/>
      <c r="B16" s="217"/>
      <c r="C16" s="213">
        <v>2025273135</v>
      </c>
      <c r="D16" s="34" t="s">
        <v>699</v>
      </c>
      <c r="E16" s="214" t="s">
        <v>159</v>
      </c>
      <c r="F16" s="213" t="s">
        <v>697</v>
      </c>
      <c r="G16" s="215">
        <v>1</v>
      </c>
      <c r="H16" s="213" t="s">
        <v>698</v>
      </c>
      <c r="I16" s="214"/>
    </row>
    <row r="17" ht="17.4" spans="1:9">
      <c r="A17" s="216"/>
      <c r="B17" s="217"/>
      <c r="C17" s="213">
        <v>2025273138</v>
      </c>
      <c r="D17" s="34" t="s">
        <v>700</v>
      </c>
      <c r="E17" s="214" t="s">
        <v>159</v>
      </c>
      <c r="F17" s="213" t="s">
        <v>697</v>
      </c>
      <c r="G17" s="215">
        <v>1</v>
      </c>
      <c r="H17" s="213" t="s">
        <v>698</v>
      </c>
      <c r="I17" s="214"/>
    </row>
    <row r="18" ht="17.4" spans="1:9">
      <c r="A18" s="216"/>
      <c r="B18" s="218"/>
      <c r="C18" s="213">
        <v>2025273140</v>
      </c>
      <c r="D18" s="34" t="s">
        <v>701</v>
      </c>
      <c r="E18" s="214" t="s">
        <v>159</v>
      </c>
      <c r="F18" s="213" t="s">
        <v>697</v>
      </c>
      <c r="G18" s="215">
        <v>1</v>
      </c>
      <c r="H18" s="213" t="s">
        <v>698</v>
      </c>
      <c r="I18" s="214"/>
    </row>
    <row r="19" ht="17.4" spans="1:9">
      <c r="A19" s="216"/>
      <c r="B19" s="213" t="s">
        <v>212</v>
      </c>
      <c r="C19" s="34">
        <v>2024284239</v>
      </c>
      <c r="D19" s="34" t="s">
        <v>702</v>
      </c>
      <c r="E19" s="213" t="s">
        <v>215</v>
      </c>
      <c r="F19" s="213" t="s">
        <v>79</v>
      </c>
      <c r="G19" s="219">
        <v>2</v>
      </c>
      <c r="H19" s="213" t="s">
        <v>698</v>
      </c>
      <c r="I19" s="214"/>
    </row>
    <row r="20" ht="18.75" customHeight="1" spans="1:9">
      <c r="A20" s="216"/>
      <c r="B20" s="220" t="s">
        <v>565</v>
      </c>
      <c r="C20" s="213">
        <v>2023283343</v>
      </c>
      <c r="D20" s="213" t="s">
        <v>703</v>
      </c>
      <c r="E20" s="213" t="s">
        <v>183</v>
      </c>
      <c r="F20" s="213" t="s">
        <v>105</v>
      </c>
      <c r="G20" s="215">
        <v>3</v>
      </c>
      <c r="H20" s="213" t="s">
        <v>698</v>
      </c>
      <c r="I20" s="116"/>
    </row>
    <row r="21" ht="18.75" customHeight="1" spans="1:9">
      <c r="A21" s="216"/>
      <c r="B21" s="221"/>
      <c r="C21" s="213">
        <v>2023283343</v>
      </c>
      <c r="D21" s="213" t="s">
        <v>703</v>
      </c>
      <c r="E21" s="213" t="s">
        <v>704</v>
      </c>
      <c r="F21" s="213" t="s">
        <v>88</v>
      </c>
      <c r="G21" s="215">
        <v>2</v>
      </c>
      <c r="H21" s="213" t="s">
        <v>698</v>
      </c>
      <c r="I21" s="116"/>
    </row>
    <row r="22" ht="18.75" customHeight="1" spans="1:9">
      <c r="A22" s="216"/>
      <c r="B22" s="220" t="s">
        <v>232</v>
      </c>
      <c r="C22" s="213">
        <v>2024283337</v>
      </c>
      <c r="D22" s="213" t="s">
        <v>705</v>
      </c>
      <c r="E22" s="213" t="s">
        <v>234</v>
      </c>
      <c r="F22" s="213" t="s">
        <v>88</v>
      </c>
      <c r="G22" s="213">
        <v>2</v>
      </c>
      <c r="H22" s="222" t="s">
        <v>698</v>
      </c>
      <c r="I22" s="116"/>
    </row>
    <row r="23" ht="18.75" customHeight="1" spans="1:9">
      <c r="A23" s="216"/>
      <c r="B23" s="221"/>
      <c r="C23" s="213">
        <v>2024283321</v>
      </c>
      <c r="D23" s="213" t="s">
        <v>706</v>
      </c>
      <c r="E23" s="213" t="s">
        <v>234</v>
      </c>
      <c r="F23" s="213" t="s">
        <v>88</v>
      </c>
      <c r="G23" s="215">
        <v>2</v>
      </c>
      <c r="H23" s="222" t="s">
        <v>698</v>
      </c>
      <c r="I23" s="116"/>
    </row>
    <row r="24" ht="18.75" customHeight="1" spans="1:9">
      <c r="A24" s="216"/>
      <c r="B24" s="34" t="s">
        <v>264</v>
      </c>
      <c r="C24" s="223">
        <v>2022283328</v>
      </c>
      <c r="D24" s="223" t="s">
        <v>707</v>
      </c>
      <c r="E24" s="223" t="s">
        <v>266</v>
      </c>
      <c r="F24" s="223" t="s">
        <v>88</v>
      </c>
      <c r="G24" s="224">
        <v>2</v>
      </c>
      <c r="H24" s="222" t="s">
        <v>698</v>
      </c>
      <c r="I24" s="116"/>
    </row>
    <row r="25" ht="18.75" customHeight="1" spans="1:9">
      <c r="A25" s="225"/>
      <c r="B25" s="213" t="s">
        <v>174</v>
      </c>
      <c r="C25" s="213">
        <v>2024273215</v>
      </c>
      <c r="D25" s="213" t="s">
        <v>177</v>
      </c>
      <c r="E25" s="213" t="s">
        <v>708</v>
      </c>
      <c r="F25" s="213" t="s">
        <v>112</v>
      </c>
      <c r="G25" s="215">
        <v>3</v>
      </c>
      <c r="H25" s="213" t="s">
        <v>698</v>
      </c>
      <c r="I25" s="116"/>
    </row>
    <row r="26" ht="18.75" customHeight="1" spans="1:9">
      <c r="A26" s="7" t="s">
        <v>4</v>
      </c>
      <c r="B26" s="14" t="s">
        <v>272</v>
      </c>
      <c r="C26" s="14">
        <v>2025293312</v>
      </c>
      <c r="D26" s="14" t="s">
        <v>159</v>
      </c>
      <c r="E26" s="14" t="s">
        <v>709</v>
      </c>
      <c r="F26" s="14" t="s">
        <v>87</v>
      </c>
      <c r="G26" s="14">
        <v>2</v>
      </c>
      <c r="H26" s="116"/>
      <c r="I26" s="116"/>
    </row>
    <row r="27" ht="18.75" customHeight="1" spans="1:9">
      <c r="A27" s="18" t="s">
        <v>5</v>
      </c>
      <c r="B27" s="18" t="s">
        <v>40</v>
      </c>
      <c r="C27" s="18"/>
      <c r="D27" s="18"/>
      <c r="E27" s="18"/>
      <c r="F27" s="18"/>
      <c r="G27" s="18"/>
      <c r="H27" s="18"/>
      <c r="I27" s="18"/>
    </row>
    <row r="28" ht="14" customHeight="1" spans="1:9">
      <c r="A28" s="7" t="s">
        <v>6</v>
      </c>
      <c r="B28" s="32" t="s">
        <v>40</v>
      </c>
      <c r="C28" s="32"/>
      <c r="D28" s="32"/>
      <c r="E28" s="32"/>
      <c r="F28" s="32"/>
      <c r="G28" s="32"/>
      <c r="H28" s="32"/>
      <c r="I28" s="32"/>
    </row>
    <row r="29" ht="17.4" hidden="1" spans="1:9">
      <c r="A29" s="7"/>
      <c r="B29" s="96"/>
      <c r="C29" s="97"/>
      <c r="D29" s="97"/>
      <c r="E29" s="97"/>
      <c r="F29" s="97"/>
      <c r="G29" s="97"/>
      <c r="H29" s="97"/>
      <c r="I29" s="97"/>
    </row>
    <row r="30" ht="17.4" hidden="1" spans="1:9">
      <c r="A30" s="7"/>
      <c r="B30" s="96"/>
      <c r="C30" s="97"/>
      <c r="D30" s="97"/>
      <c r="E30" s="97"/>
      <c r="F30" s="97"/>
      <c r="G30" s="97"/>
      <c r="H30" s="97"/>
      <c r="I30" s="97"/>
    </row>
    <row r="31" ht="17.4" hidden="1" spans="1:9">
      <c r="A31" s="7"/>
      <c r="B31" s="96"/>
      <c r="C31" s="97"/>
      <c r="D31" s="97"/>
      <c r="E31" s="97"/>
      <c r="F31" s="97"/>
      <c r="G31" s="97"/>
      <c r="H31" s="97"/>
      <c r="I31" s="97"/>
    </row>
    <row r="32" ht="17.4" hidden="1" spans="1:9">
      <c r="A32" s="7"/>
      <c r="B32" s="96"/>
      <c r="C32" s="97"/>
      <c r="D32" s="97"/>
      <c r="E32" s="97"/>
      <c r="F32" s="97"/>
      <c r="G32" s="97"/>
      <c r="H32" s="97"/>
      <c r="I32" s="97"/>
    </row>
    <row r="33" ht="17.4" hidden="1" spans="1:9">
      <c r="A33" s="7"/>
      <c r="B33" s="96"/>
      <c r="C33" s="97"/>
      <c r="D33" s="97"/>
      <c r="E33" s="97"/>
      <c r="F33" s="97"/>
      <c r="G33" s="97"/>
      <c r="H33" s="97"/>
      <c r="I33" s="97"/>
    </row>
    <row r="34" ht="17.4" hidden="1" spans="1:9">
      <c r="A34" s="7"/>
      <c r="B34" s="96"/>
      <c r="C34" s="97"/>
      <c r="D34" s="97"/>
      <c r="E34" s="97"/>
      <c r="F34" s="97"/>
      <c r="G34" s="97"/>
      <c r="H34" s="97"/>
      <c r="I34" s="97"/>
    </row>
    <row r="35" ht="17.4" hidden="1" spans="1:9">
      <c r="A35" s="7"/>
      <c r="B35" s="96"/>
      <c r="C35" s="97"/>
      <c r="D35" s="97"/>
      <c r="E35" s="97"/>
      <c r="F35" s="97"/>
      <c r="G35" s="97"/>
      <c r="H35" s="97"/>
      <c r="I35" s="97"/>
    </row>
    <row r="36" ht="17.4" hidden="1" spans="1:9">
      <c r="A36" s="7"/>
      <c r="B36" s="99"/>
      <c r="C36" s="100"/>
      <c r="D36" s="100"/>
      <c r="E36" s="100"/>
      <c r="F36" s="100"/>
      <c r="G36" s="100"/>
      <c r="H36" s="100"/>
      <c r="I36" s="100"/>
    </row>
    <row r="37" ht="17.4" spans="1:9">
      <c r="A37" s="7" t="s">
        <v>7</v>
      </c>
      <c r="B37" s="7" t="s">
        <v>40</v>
      </c>
      <c r="C37" s="7"/>
      <c r="D37" s="7"/>
      <c r="E37" s="7"/>
      <c r="F37" s="7"/>
      <c r="G37" s="7"/>
      <c r="H37" s="7"/>
      <c r="I37" s="7"/>
    </row>
    <row r="38" ht="17.4" spans="1:9">
      <c r="A38" s="7" t="s">
        <v>8</v>
      </c>
      <c r="B38" s="7" t="s">
        <v>40</v>
      </c>
      <c r="C38" s="7"/>
      <c r="D38" s="7"/>
      <c r="E38" s="7"/>
      <c r="F38" s="7"/>
      <c r="G38" s="7"/>
      <c r="H38" s="7"/>
      <c r="I38" s="7"/>
    </row>
  </sheetData>
  <mergeCells count="21">
    <mergeCell ref="A1:I1"/>
    <mergeCell ref="B27:I27"/>
    <mergeCell ref="B28:I28"/>
    <mergeCell ref="B37:I37"/>
    <mergeCell ref="B38:I38"/>
    <mergeCell ref="A3:A14"/>
    <mergeCell ref="A15:A25"/>
    <mergeCell ref="A28:A36"/>
    <mergeCell ref="B3:B7"/>
    <mergeCell ref="B9:B11"/>
    <mergeCell ref="B12:B14"/>
    <mergeCell ref="B15:B18"/>
    <mergeCell ref="B20:B21"/>
    <mergeCell ref="B22:B23"/>
    <mergeCell ref="E9:E11"/>
    <mergeCell ref="E12:E14"/>
    <mergeCell ref="F9:F11"/>
    <mergeCell ref="F12:F14"/>
    <mergeCell ref="G3:G7"/>
    <mergeCell ref="G9:G11"/>
    <mergeCell ref="G12:G1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7"/>
  <sheetViews>
    <sheetView zoomScale="70" zoomScaleNormal="70" workbookViewId="0">
      <selection activeCell="G217" sqref="G217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89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188" customFormat="1" ht="22.2" spans="1:8">
      <c r="A1" s="3" t="s">
        <v>710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528</v>
      </c>
      <c r="C2" s="4" t="s">
        <v>23</v>
      </c>
      <c r="D2" s="4" t="s">
        <v>711</v>
      </c>
      <c r="E2" s="4" t="s">
        <v>530</v>
      </c>
      <c r="F2" s="190" t="s">
        <v>712</v>
      </c>
      <c r="G2" s="4" t="s">
        <v>713</v>
      </c>
      <c r="H2" s="4" t="s">
        <v>29</v>
      </c>
    </row>
    <row r="3" spans="1:8">
      <c r="A3" s="5" t="s">
        <v>2</v>
      </c>
      <c r="B3" s="191">
        <v>1</v>
      </c>
      <c r="C3" s="27" t="s">
        <v>533</v>
      </c>
      <c r="D3" s="192">
        <v>0</v>
      </c>
      <c r="E3" s="7">
        <v>39</v>
      </c>
      <c r="F3" s="193">
        <f t="shared" ref="F3:F66" si="0">D3/E3</f>
        <v>0</v>
      </c>
      <c r="G3" s="27">
        <f t="shared" ref="G3:G29" si="1">RANK(F3,$F$3:$F$66,1)</f>
        <v>1</v>
      </c>
      <c r="H3" s="8"/>
    </row>
    <row r="4" spans="1:8">
      <c r="A4" s="9"/>
      <c r="B4" s="191">
        <v>2</v>
      </c>
      <c r="C4" s="27" t="s">
        <v>116</v>
      </c>
      <c r="D4" s="7">
        <v>0</v>
      </c>
      <c r="E4" s="7">
        <v>40</v>
      </c>
      <c r="F4" s="193">
        <f t="shared" si="0"/>
        <v>0</v>
      </c>
      <c r="G4" s="27">
        <f t="shared" si="1"/>
        <v>1</v>
      </c>
      <c r="H4" s="8"/>
    </row>
    <row r="5" spans="1:8">
      <c r="A5" s="9"/>
      <c r="B5" s="191">
        <v>3</v>
      </c>
      <c r="C5" s="27" t="s">
        <v>534</v>
      </c>
      <c r="D5" s="7">
        <v>0</v>
      </c>
      <c r="E5" s="7">
        <v>42</v>
      </c>
      <c r="F5" s="193">
        <f t="shared" si="0"/>
        <v>0</v>
      </c>
      <c r="G5" s="27">
        <f t="shared" si="1"/>
        <v>1</v>
      </c>
      <c r="H5" s="8"/>
    </row>
    <row r="6" spans="1:8">
      <c r="A6" s="9"/>
      <c r="B6" s="191">
        <v>4</v>
      </c>
      <c r="C6" s="27" t="s">
        <v>535</v>
      </c>
      <c r="D6" s="7">
        <v>0</v>
      </c>
      <c r="E6" s="7">
        <v>40</v>
      </c>
      <c r="F6" s="193">
        <f t="shared" si="0"/>
        <v>0</v>
      </c>
      <c r="G6" s="27">
        <f t="shared" si="1"/>
        <v>1</v>
      </c>
      <c r="H6" s="8"/>
    </row>
    <row r="7" spans="1:8">
      <c r="A7" s="9"/>
      <c r="B7" s="191">
        <v>5</v>
      </c>
      <c r="C7" s="27" t="s">
        <v>536</v>
      </c>
      <c r="D7" s="7">
        <v>0</v>
      </c>
      <c r="E7" s="7">
        <v>43</v>
      </c>
      <c r="F7" s="193">
        <f t="shared" si="0"/>
        <v>0</v>
      </c>
      <c r="G7" s="27">
        <f t="shared" si="1"/>
        <v>1</v>
      </c>
      <c r="H7" s="8"/>
    </row>
    <row r="8" spans="1:8">
      <c r="A8" s="9"/>
      <c r="B8" s="191">
        <v>6</v>
      </c>
      <c r="C8" s="27" t="s">
        <v>537</v>
      </c>
      <c r="D8" s="7">
        <v>0</v>
      </c>
      <c r="E8" s="7">
        <v>43</v>
      </c>
      <c r="F8" s="193">
        <f t="shared" si="0"/>
        <v>0</v>
      </c>
      <c r="G8" s="27">
        <f t="shared" si="1"/>
        <v>1</v>
      </c>
      <c r="H8" s="8"/>
    </row>
    <row r="9" spans="1:8">
      <c r="A9" s="9"/>
      <c r="B9" s="191">
        <v>7</v>
      </c>
      <c r="C9" s="27" t="s">
        <v>76</v>
      </c>
      <c r="D9" s="7">
        <v>0</v>
      </c>
      <c r="E9" s="7">
        <v>41</v>
      </c>
      <c r="F9" s="193">
        <f t="shared" si="0"/>
        <v>0</v>
      </c>
      <c r="G9" s="27">
        <f t="shared" si="1"/>
        <v>1</v>
      </c>
      <c r="H9" s="8"/>
    </row>
    <row r="10" spans="1:8">
      <c r="A10" s="9"/>
      <c r="B10" s="191">
        <v>8</v>
      </c>
      <c r="C10" s="27" t="s">
        <v>141</v>
      </c>
      <c r="D10" s="7">
        <v>3</v>
      </c>
      <c r="E10" s="7">
        <v>43</v>
      </c>
      <c r="F10" s="193">
        <f t="shared" si="0"/>
        <v>0.0697674418604651</v>
      </c>
      <c r="G10" s="27">
        <v>40</v>
      </c>
      <c r="H10" s="8"/>
    </row>
    <row r="11" spans="1:8">
      <c r="A11" s="9"/>
      <c r="B11" s="191">
        <v>9</v>
      </c>
      <c r="C11" s="27" t="s">
        <v>538</v>
      </c>
      <c r="D11" s="7">
        <v>0</v>
      </c>
      <c r="E11" s="7">
        <v>42</v>
      </c>
      <c r="F11" s="193">
        <f t="shared" si="0"/>
        <v>0</v>
      </c>
      <c r="G11" s="27">
        <f t="shared" si="1"/>
        <v>1</v>
      </c>
      <c r="H11" s="8"/>
    </row>
    <row r="12" spans="1:8">
      <c r="A12" s="9"/>
      <c r="B12" s="191">
        <v>10</v>
      </c>
      <c r="C12" s="27" t="s">
        <v>539</v>
      </c>
      <c r="D12" s="7">
        <v>0</v>
      </c>
      <c r="E12" s="27">
        <v>43</v>
      </c>
      <c r="F12" s="193">
        <f t="shared" si="0"/>
        <v>0</v>
      </c>
      <c r="G12" s="27">
        <f t="shared" si="1"/>
        <v>1</v>
      </c>
      <c r="H12" s="8"/>
    </row>
    <row r="13" spans="1:8">
      <c r="A13" s="9"/>
      <c r="B13" s="191">
        <v>11</v>
      </c>
      <c r="C13" s="27" t="s">
        <v>540</v>
      </c>
      <c r="D13" s="7">
        <v>0</v>
      </c>
      <c r="E13" s="27">
        <v>42</v>
      </c>
      <c r="F13" s="193">
        <f t="shared" si="0"/>
        <v>0</v>
      </c>
      <c r="G13" s="27">
        <f t="shared" si="1"/>
        <v>1</v>
      </c>
      <c r="H13" s="8"/>
    </row>
    <row r="14" spans="1:8">
      <c r="A14" s="9"/>
      <c r="B14" s="191">
        <v>12</v>
      </c>
      <c r="C14" s="27" t="s">
        <v>541</v>
      </c>
      <c r="D14" s="7">
        <v>0</v>
      </c>
      <c r="E14" s="27">
        <v>45</v>
      </c>
      <c r="F14" s="193">
        <f t="shared" si="0"/>
        <v>0</v>
      </c>
      <c r="G14" s="27">
        <f t="shared" si="1"/>
        <v>1</v>
      </c>
      <c r="H14" s="8"/>
    </row>
    <row r="15" spans="1:8">
      <c r="A15" s="9"/>
      <c r="B15" s="191">
        <v>13</v>
      </c>
      <c r="C15" s="27" t="s">
        <v>542</v>
      </c>
      <c r="D15" s="7">
        <v>0</v>
      </c>
      <c r="E15" s="27">
        <v>43</v>
      </c>
      <c r="F15" s="193">
        <f t="shared" si="0"/>
        <v>0</v>
      </c>
      <c r="G15" s="27">
        <f t="shared" si="1"/>
        <v>1</v>
      </c>
      <c r="H15" s="8"/>
    </row>
    <row r="16" spans="1:8">
      <c r="A16" s="9"/>
      <c r="B16" s="191">
        <v>14</v>
      </c>
      <c r="C16" s="27" t="s">
        <v>101</v>
      </c>
      <c r="D16" s="7">
        <v>0</v>
      </c>
      <c r="E16" s="27">
        <v>42</v>
      </c>
      <c r="F16" s="193">
        <f t="shared" si="0"/>
        <v>0</v>
      </c>
      <c r="G16" s="27">
        <f t="shared" si="1"/>
        <v>1</v>
      </c>
      <c r="H16" s="8"/>
    </row>
    <row r="17" spans="1:8">
      <c r="A17" s="9"/>
      <c r="B17" s="191">
        <v>15</v>
      </c>
      <c r="C17" s="27" t="s">
        <v>543</v>
      </c>
      <c r="D17" s="7">
        <v>0</v>
      </c>
      <c r="E17" s="27">
        <v>40</v>
      </c>
      <c r="F17" s="193">
        <f t="shared" si="0"/>
        <v>0</v>
      </c>
      <c r="G17" s="27">
        <f t="shared" si="1"/>
        <v>1</v>
      </c>
      <c r="H17" s="8"/>
    </row>
    <row r="18" spans="1:8">
      <c r="A18" s="9"/>
      <c r="B18" s="191">
        <v>16</v>
      </c>
      <c r="C18" s="27" t="s">
        <v>121</v>
      </c>
      <c r="D18" s="7">
        <v>7</v>
      </c>
      <c r="E18" s="27">
        <v>43</v>
      </c>
      <c r="F18" s="193">
        <f t="shared" si="0"/>
        <v>0.162790697674419</v>
      </c>
      <c r="G18" s="27">
        <v>41</v>
      </c>
      <c r="H18" s="8"/>
    </row>
    <row r="19" spans="1:8">
      <c r="A19" s="9"/>
      <c r="B19" s="191">
        <v>17</v>
      </c>
      <c r="C19" s="27" t="s">
        <v>107</v>
      </c>
      <c r="D19" s="7">
        <v>0</v>
      </c>
      <c r="E19" s="27">
        <v>42</v>
      </c>
      <c r="F19" s="193">
        <f t="shared" si="0"/>
        <v>0</v>
      </c>
      <c r="G19" s="27">
        <f t="shared" si="1"/>
        <v>1</v>
      </c>
      <c r="H19" s="8"/>
    </row>
    <row r="20" spans="1:8">
      <c r="A20" s="9"/>
      <c r="B20" s="191">
        <v>18</v>
      </c>
      <c r="C20" s="27" t="s">
        <v>127</v>
      </c>
      <c r="D20" s="7">
        <v>0</v>
      </c>
      <c r="E20" s="27">
        <v>43</v>
      </c>
      <c r="F20" s="193">
        <f t="shared" si="0"/>
        <v>0</v>
      </c>
      <c r="G20" s="27">
        <f t="shared" si="1"/>
        <v>1</v>
      </c>
      <c r="H20" s="8"/>
    </row>
    <row r="21" spans="1:8">
      <c r="A21" s="9"/>
      <c r="B21" s="191">
        <v>19</v>
      </c>
      <c r="C21" s="27" t="s">
        <v>544</v>
      </c>
      <c r="D21" s="7">
        <v>0</v>
      </c>
      <c r="E21" s="27">
        <v>42</v>
      </c>
      <c r="F21" s="193">
        <f t="shared" si="0"/>
        <v>0</v>
      </c>
      <c r="G21" s="27">
        <f t="shared" si="1"/>
        <v>1</v>
      </c>
      <c r="H21" s="8"/>
    </row>
    <row r="22" spans="1:8">
      <c r="A22" s="9"/>
      <c r="B22" s="191">
        <v>20</v>
      </c>
      <c r="C22" s="27" t="s">
        <v>545</v>
      </c>
      <c r="D22" s="7">
        <v>0</v>
      </c>
      <c r="E22" s="27">
        <v>45</v>
      </c>
      <c r="F22" s="193">
        <f t="shared" si="0"/>
        <v>0</v>
      </c>
      <c r="G22" s="27">
        <f t="shared" si="1"/>
        <v>1</v>
      </c>
      <c r="H22" s="8"/>
    </row>
    <row r="23" spans="1:8">
      <c r="A23" s="9"/>
      <c r="B23" s="191">
        <v>21</v>
      </c>
      <c r="C23" s="27" t="s">
        <v>546</v>
      </c>
      <c r="D23" s="7">
        <v>0</v>
      </c>
      <c r="E23" s="27">
        <v>43</v>
      </c>
      <c r="F23" s="193">
        <f t="shared" si="0"/>
        <v>0</v>
      </c>
      <c r="G23" s="27">
        <f t="shared" si="1"/>
        <v>1</v>
      </c>
      <c r="H23" s="8"/>
    </row>
    <row r="24" spans="1:8">
      <c r="A24" s="9"/>
      <c r="B24" s="191">
        <v>22</v>
      </c>
      <c r="C24" s="27" t="s">
        <v>547</v>
      </c>
      <c r="D24" s="7">
        <v>0</v>
      </c>
      <c r="E24" s="27">
        <v>42</v>
      </c>
      <c r="F24" s="193">
        <f t="shared" si="0"/>
        <v>0</v>
      </c>
      <c r="G24" s="27">
        <f t="shared" si="1"/>
        <v>1</v>
      </c>
      <c r="H24" s="8"/>
    </row>
    <row r="25" spans="1:8">
      <c r="A25" s="9"/>
      <c r="B25" s="191">
        <v>23</v>
      </c>
      <c r="C25" s="27" t="s">
        <v>548</v>
      </c>
      <c r="D25" s="7">
        <v>0</v>
      </c>
      <c r="E25" s="27">
        <v>40</v>
      </c>
      <c r="F25" s="193">
        <f t="shared" si="0"/>
        <v>0</v>
      </c>
      <c r="G25" s="27">
        <f t="shared" si="1"/>
        <v>1</v>
      </c>
      <c r="H25" s="8"/>
    </row>
    <row r="26" spans="1:8">
      <c r="A26" s="9"/>
      <c r="B26" s="191">
        <v>24</v>
      </c>
      <c r="C26" s="27" t="s">
        <v>549</v>
      </c>
      <c r="D26" s="7">
        <v>0</v>
      </c>
      <c r="E26" s="27">
        <v>40</v>
      </c>
      <c r="F26" s="193">
        <f t="shared" si="0"/>
        <v>0</v>
      </c>
      <c r="G26" s="27">
        <f t="shared" si="1"/>
        <v>1</v>
      </c>
      <c r="H26" s="8"/>
    </row>
    <row r="27" spans="1:8">
      <c r="A27" s="9"/>
      <c r="B27" s="191">
        <v>25</v>
      </c>
      <c r="C27" s="27" t="s">
        <v>132</v>
      </c>
      <c r="D27" s="7">
        <v>0</v>
      </c>
      <c r="E27" s="27">
        <v>41</v>
      </c>
      <c r="F27" s="193">
        <f t="shared" si="0"/>
        <v>0</v>
      </c>
      <c r="G27" s="27">
        <f t="shared" si="1"/>
        <v>1</v>
      </c>
      <c r="H27" s="8"/>
    </row>
    <row r="28" spans="1:8">
      <c r="A28" s="9"/>
      <c r="B28" s="191">
        <v>26</v>
      </c>
      <c r="C28" s="27" t="s">
        <v>550</v>
      </c>
      <c r="D28" s="7">
        <v>0</v>
      </c>
      <c r="E28" s="27">
        <v>41</v>
      </c>
      <c r="F28" s="193">
        <f t="shared" si="0"/>
        <v>0</v>
      </c>
      <c r="G28" s="27">
        <f t="shared" si="1"/>
        <v>1</v>
      </c>
      <c r="H28" s="8"/>
    </row>
    <row r="29" spans="1:8">
      <c r="A29" s="9"/>
      <c r="B29" s="191">
        <v>27</v>
      </c>
      <c r="C29" s="27" t="s">
        <v>91</v>
      </c>
      <c r="D29" s="7">
        <v>0</v>
      </c>
      <c r="E29" s="27">
        <v>40</v>
      </c>
      <c r="F29" s="193">
        <f t="shared" si="0"/>
        <v>0</v>
      </c>
      <c r="G29" s="27">
        <f t="shared" si="1"/>
        <v>1</v>
      </c>
      <c r="H29" s="8"/>
    </row>
    <row r="30" spans="1:8">
      <c r="A30" s="9"/>
      <c r="B30" s="194">
        <v>28</v>
      </c>
      <c r="C30" s="195" t="s">
        <v>63</v>
      </c>
      <c r="D30" s="195">
        <v>0</v>
      </c>
      <c r="E30" s="195">
        <v>41</v>
      </c>
      <c r="F30" s="196">
        <f t="shared" si="0"/>
        <v>0</v>
      </c>
      <c r="G30" s="195">
        <f t="shared" ref="G30:G43" si="2">RANK(F30,$F$3:$F$61,1)</f>
        <v>1</v>
      </c>
      <c r="H30" s="7"/>
    </row>
    <row r="31" spans="1:8">
      <c r="A31" s="9"/>
      <c r="B31" s="194">
        <v>29</v>
      </c>
      <c r="C31" s="195" t="s">
        <v>45</v>
      </c>
      <c r="D31" s="195">
        <v>0</v>
      </c>
      <c r="E31" s="195">
        <v>41</v>
      </c>
      <c r="F31" s="196">
        <f t="shared" si="0"/>
        <v>0</v>
      </c>
      <c r="G31" s="195">
        <f t="shared" si="2"/>
        <v>1</v>
      </c>
      <c r="H31" s="7"/>
    </row>
    <row r="32" spans="1:8">
      <c r="A32" s="9"/>
      <c r="B32" s="194">
        <v>30</v>
      </c>
      <c r="C32" s="195" t="s">
        <v>551</v>
      </c>
      <c r="D32" s="195">
        <v>0</v>
      </c>
      <c r="E32" s="195">
        <v>40</v>
      </c>
      <c r="F32" s="196">
        <f t="shared" si="0"/>
        <v>0</v>
      </c>
      <c r="G32" s="195">
        <f t="shared" si="2"/>
        <v>1</v>
      </c>
      <c r="H32" s="7"/>
    </row>
    <row r="33" spans="1:8">
      <c r="A33" s="9"/>
      <c r="B33" s="194">
        <v>31</v>
      </c>
      <c r="C33" s="195" t="s">
        <v>552</v>
      </c>
      <c r="D33" s="195">
        <v>0</v>
      </c>
      <c r="E33" s="195">
        <v>39</v>
      </c>
      <c r="F33" s="196">
        <f t="shared" si="0"/>
        <v>0</v>
      </c>
      <c r="G33" s="195">
        <f t="shared" si="2"/>
        <v>1</v>
      </c>
      <c r="H33" s="7"/>
    </row>
    <row r="34" spans="1:8">
      <c r="A34" s="9"/>
      <c r="B34" s="194">
        <v>32</v>
      </c>
      <c r="C34" s="195" t="s">
        <v>84</v>
      </c>
      <c r="D34" s="195">
        <v>1</v>
      </c>
      <c r="E34" s="195">
        <v>40</v>
      </c>
      <c r="F34" s="196">
        <f t="shared" si="0"/>
        <v>0.025</v>
      </c>
      <c r="G34" s="195">
        <v>39</v>
      </c>
      <c r="H34" s="7"/>
    </row>
    <row r="35" spans="1:8">
      <c r="A35" s="9"/>
      <c r="B35" s="194">
        <v>33</v>
      </c>
      <c r="C35" s="195" t="s">
        <v>553</v>
      </c>
      <c r="D35" s="195">
        <v>0</v>
      </c>
      <c r="E35" s="195">
        <v>40</v>
      </c>
      <c r="F35" s="196">
        <f t="shared" si="0"/>
        <v>0</v>
      </c>
      <c r="G35" s="195">
        <f t="shared" si="2"/>
        <v>1</v>
      </c>
      <c r="H35" s="7"/>
    </row>
    <row r="36" spans="1:8">
      <c r="A36" s="9"/>
      <c r="B36" s="194">
        <v>34</v>
      </c>
      <c r="C36" s="195" t="s">
        <v>137</v>
      </c>
      <c r="D36" s="195">
        <v>0</v>
      </c>
      <c r="E36" s="195">
        <v>39</v>
      </c>
      <c r="F36" s="196">
        <f t="shared" si="0"/>
        <v>0</v>
      </c>
      <c r="G36" s="195">
        <f t="shared" si="2"/>
        <v>1</v>
      </c>
      <c r="H36" s="7"/>
    </row>
    <row r="37" spans="1:8">
      <c r="A37" s="9"/>
      <c r="B37" s="194">
        <v>35</v>
      </c>
      <c r="C37" s="195" t="s">
        <v>554</v>
      </c>
      <c r="D37" s="195">
        <v>0</v>
      </c>
      <c r="E37" s="195">
        <v>40</v>
      </c>
      <c r="F37" s="196">
        <f t="shared" si="0"/>
        <v>0</v>
      </c>
      <c r="G37" s="195">
        <f t="shared" si="2"/>
        <v>1</v>
      </c>
      <c r="H37" s="7"/>
    </row>
    <row r="38" spans="1:8">
      <c r="A38" s="9"/>
      <c r="B38" s="194">
        <v>36</v>
      </c>
      <c r="C38" s="195" t="s">
        <v>555</v>
      </c>
      <c r="D38" s="195">
        <v>0</v>
      </c>
      <c r="E38" s="195">
        <v>40</v>
      </c>
      <c r="F38" s="196">
        <f t="shared" si="0"/>
        <v>0</v>
      </c>
      <c r="G38" s="195">
        <f t="shared" si="2"/>
        <v>1</v>
      </c>
      <c r="H38" s="7"/>
    </row>
    <row r="39" spans="1:8">
      <c r="A39" s="9"/>
      <c r="B39" s="194">
        <v>37</v>
      </c>
      <c r="C39" s="195" t="s">
        <v>30</v>
      </c>
      <c r="D39" s="195">
        <v>0</v>
      </c>
      <c r="E39" s="195">
        <v>40</v>
      </c>
      <c r="F39" s="196">
        <f t="shared" si="0"/>
        <v>0</v>
      </c>
      <c r="G39" s="195">
        <f t="shared" si="2"/>
        <v>1</v>
      </c>
      <c r="H39" s="7"/>
    </row>
    <row r="40" spans="1:8">
      <c r="A40" s="9"/>
      <c r="B40" s="194">
        <v>38</v>
      </c>
      <c r="C40" s="195" t="s">
        <v>556</v>
      </c>
      <c r="D40" s="195">
        <v>0</v>
      </c>
      <c r="E40" s="195">
        <v>43</v>
      </c>
      <c r="F40" s="196">
        <f t="shared" si="0"/>
        <v>0</v>
      </c>
      <c r="G40" s="195">
        <f t="shared" si="2"/>
        <v>1</v>
      </c>
      <c r="H40" s="7"/>
    </row>
    <row r="41" spans="1:8">
      <c r="A41" s="9"/>
      <c r="B41" s="194">
        <v>39</v>
      </c>
      <c r="C41" s="195" t="s">
        <v>55</v>
      </c>
      <c r="D41" s="195">
        <v>0</v>
      </c>
      <c r="E41" s="195">
        <v>42</v>
      </c>
      <c r="F41" s="196">
        <f t="shared" si="0"/>
        <v>0</v>
      </c>
      <c r="G41" s="195">
        <f t="shared" si="2"/>
        <v>1</v>
      </c>
      <c r="H41" s="7"/>
    </row>
    <row r="42" spans="1:8">
      <c r="A42" s="9"/>
      <c r="B42" s="194">
        <v>40</v>
      </c>
      <c r="C42" s="195" t="s">
        <v>95</v>
      </c>
      <c r="D42" s="195">
        <v>0</v>
      </c>
      <c r="E42" s="195">
        <v>44</v>
      </c>
      <c r="F42" s="196">
        <f t="shared" si="0"/>
        <v>0</v>
      </c>
      <c r="G42" s="195">
        <f t="shared" si="2"/>
        <v>1</v>
      </c>
      <c r="H42" s="7"/>
    </row>
    <row r="43" spans="1:8">
      <c r="A43" s="12"/>
      <c r="B43" s="194">
        <v>41</v>
      </c>
      <c r="C43" s="195" t="s">
        <v>557</v>
      </c>
      <c r="D43" s="195">
        <v>0</v>
      </c>
      <c r="E43" s="195">
        <v>43</v>
      </c>
      <c r="F43" s="196">
        <f t="shared" si="0"/>
        <v>0</v>
      </c>
      <c r="G43" s="195">
        <f t="shared" si="2"/>
        <v>1</v>
      </c>
      <c r="H43" s="7"/>
    </row>
    <row r="44" spans="1:8">
      <c r="A44" s="5" t="s">
        <v>3</v>
      </c>
      <c r="B44" s="34">
        <v>1</v>
      </c>
      <c r="C44" s="55" t="s">
        <v>558</v>
      </c>
      <c r="D44" s="14">
        <v>0</v>
      </c>
      <c r="E44" s="18">
        <v>36</v>
      </c>
      <c r="F44" s="196">
        <f t="shared" si="0"/>
        <v>0</v>
      </c>
      <c r="G44" s="34">
        <f t="shared" ref="G44:G85" si="3">RANK(F44,$F$3:$F$44,1)</f>
        <v>1</v>
      </c>
      <c r="H44" s="14"/>
    </row>
    <row r="45" spans="1:8">
      <c r="A45" s="9"/>
      <c r="B45" s="34">
        <v>2</v>
      </c>
      <c r="C45" s="55" t="s">
        <v>559</v>
      </c>
      <c r="D45" s="14">
        <v>0</v>
      </c>
      <c r="E45" s="18">
        <v>38</v>
      </c>
      <c r="F45" s="196">
        <f t="shared" si="0"/>
        <v>0</v>
      </c>
      <c r="G45" s="34">
        <f t="shared" si="3"/>
        <v>1</v>
      </c>
      <c r="H45" s="14"/>
    </row>
    <row r="46" spans="1:8">
      <c r="A46" s="9"/>
      <c r="B46" s="34">
        <v>3</v>
      </c>
      <c r="C46" s="55" t="s">
        <v>259</v>
      </c>
      <c r="D46" s="14">
        <v>0</v>
      </c>
      <c r="E46" s="18">
        <v>48</v>
      </c>
      <c r="F46" s="196">
        <f t="shared" si="0"/>
        <v>0</v>
      </c>
      <c r="G46" s="34">
        <f t="shared" si="3"/>
        <v>1</v>
      </c>
      <c r="H46" s="14"/>
    </row>
    <row r="47" spans="1:8">
      <c r="A47" s="9"/>
      <c r="B47" s="34">
        <v>4</v>
      </c>
      <c r="C47" s="55" t="s">
        <v>268</v>
      </c>
      <c r="D47" s="14">
        <v>0</v>
      </c>
      <c r="E47" s="18">
        <v>49</v>
      </c>
      <c r="F47" s="196">
        <f t="shared" si="0"/>
        <v>0</v>
      </c>
      <c r="G47" s="34">
        <f t="shared" si="3"/>
        <v>1</v>
      </c>
      <c r="H47" s="14"/>
    </row>
    <row r="48" spans="1:8">
      <c r="A48" s="9"/>
      <c r="B48" s="34">
        <v>5</v>
      </c>
      <c r="C48" s="55" t="s">
        <v>264</v>
      </c>
      <c r="D48" s="14">
        <v>1</v>
      </c>
      <c r="E48" s="18">
        <v>45</v>
      </c>
      <c r="F48" s="196">
        <f t="shared" si="0"/>
        <v>0.0222222222222222</v>
      </c>
      <c r="G48" s="34">
        <v>37</v>
      </c>
      <c r="H48" s="197"/>
    </row>
    <row r="49" spans="1:8">
      <c r="A49" s="9"/>
      <c r="B49" s="34">
        <v>6</v>
      </c>
      <c r="C49" s="55" t="s">
        <v>560</v>
      </c>
      <c r="D49" s="14">
        <v>0</v>
      </c>
      <c r="E49" s="18">
        <v>43</v>
      </c>
      <c r="F49" s="196">
        <f t="shared" si="0"/>
        <v>0</v>
      </c>
      <c r="G49" s="34">
        <f t="shared" si="3"/>
        <v>1</v>
      </c>
      <c r="H49" s="197"/>
    </row>
    <row r="50" spans="1:8">
      <c r="A50" s="9"/>
      <c r="B50" s="34">
        <v>7</v>
      </c>
      <c r="C50" s="55" t="s">
        <v>561</v>
      </c>
      <c r="D50" s="14">
        <v>0</v>
      </c>
      <c r="E50" s="18">
        <v>41</v>
      </c>
      <c r="F50" s="196">
        <f t="shared" si="0"/>
        <v>0</v>
      </c>
      <c r="G50" s="34">
        <f t="shared" si="3"/>
        <v>1</v>
      </c>
      <c r="H50" s="197"/>
    </row>
    <row r="51" spans="1:8">
      <c r="A51" s="9"/>
      <c r="B51" s="34">
        <v>8</v>
      </c>
      <c r="C51" s="55" t="s">
        <v>562</v>
      </c>
      <c r="D51" s="34">
        <v>0</v>
      </c>
      <c r="E51" s="18">
        <v>42</v>
      </c>
      <c r="F51" s="196">
        <f t="shared" si="0"/>
        <v>0</v>
      </c>
      <c r="G51" s="34">
        <f t="shared" si="3"/>
        <v>1</v>
      </c>
      <c r="H51" s="34" t="s">
        <v>563</v>
      </c>
    </row>
    <row r="52" spans="1:8">
      <c r="A52" s="9"/>
      <c r="B52" s="34">
        <v>9</v>
      </c>
      <c r="C52" s="55" t="s">
        <v>564</v>
      </c>
      <c r="D52" s="34">
        <v>0</v>
      </c>
      <c r="E52" s="18">
        <v>42</v>
      </c>
      <c r="F52" s="196">
        <f t="shared" si="0"/>
        <v>0</v>
      </c>
      <c r="G52" s="34">
        <f t="shared" si="3"/>
        <v>1</v>
      </c>
      <c r="H52" s="34" t="s">
        <v>563</v>
      </c>
    </row>
    <row r="53" spans="1:8">
      <c r="A53" s="9"/>
      <c r="B53" s="34">
        <v>10</v>
      </c>
      <c r="C53" s="55" t="s">
        <v>191</v>
      </c>
      <c r="D53" s="34">
        <v>0</v>
      </c>
      <c r="E53" s="18">
        <v>40</v>
      </c>
      <c r="F53" s="196">
        <f t="shared" si="0"/>
        <v>0</v>
      </c>
      <c r="G53" s="34">
        <f t="shared" si="3"/>
        <v>1</v>
      </c>
      <c r="H53" s="34"/>
    </row>
    <row r="54" spans="1:8">
      <c r="A54" s="9"/>
      <c r="B54" s="34">
        <v>11</v>
      </c>
      <c r="C54" s="55" t="s">
        <v>249</v>
      </c>
      <c r="D54" s="34">
        <v>0</v>
      </c>
      <c r="E54" s="18">
        <v>41</v>
      </c>
      <c r="F54" s="196">
        <f t="shared" si="0"/>
        <v>0</v>
      </c>
      <c r="G54" s="34">
        <f t="shared" si="3"/>
        <v>1</v>
      </c>
      <c r="H54" s="34"/>
    </row>
    <row r="55" spans="1:8">
      <c r="A55" s="9"/>
      <c r="B55" s="34">
        <v>12</v>
      </c>
      <c r="C55" s="55" t="s">
        <v>252</v>
      </c>
      <c r="D55" s="34">
        <v>0</v>
      </c>
      <c r="E55" s="18">
        <v>46</v>
      </c>
      <c r="F55" s="196">
        <f t="shared" si="0"/>
        <v>0</v>
      </c>
      <c r="G55" s="34">
        <f t="shared" si="3"/>
        <v>1</v>
      </c>
      <c r="H55" s="34"/>
    </row>
    <row r="56" spans="1:8">
      <c r="A56" s="9"/>
      <c r="B56" s="34">
        <v>13</v>
      </c>
      <c r="C56" s="55" t="s">
        <v>255</v>
      </c>
      <c r="D56" s="14">
        <v>0</v>
      </c>
      <c r="E56" s="18">
        <v>42</v>
      </c>
      <c r="F56" s="196">
        <f t="shared" si="0"/>
        <v>0</v>
      </c>
      <c r="G56" s="34">
        <f t="shared" si="3"/>
        <v>1</v>
      </c>
      <c r="H56" s="34"/>
    </row>
    <row r="57" spans="1:8">
      <c r="A57" s="9"/>
      <c r="B57" s="34">
        <v>14</v>
      </c>
      <c r="C57" s="55" t="s">
        <v>565</v>
      </c>
      <c r="D57" s="14">
        <v>2</v>
      </c>
      <c r="E57" s="18">
        <v>46</v>
      </c>
      <c r="F57" s="196">
        <f t="shared" si="0"/>
        <v>0.0434782608695652</v>
      </c>
      <c r="G57" s="34">
        <v>40</v>
      </c>
      <c r="H57" s="34"/>
    </row>
    <row r="58" spans="1:8">
      <c r="A58" s="9"/>
      <c r="B58" s="34">
        <v>15</v>
      </c>
      <c r="C58" s="55" t="s">
        <v>180</v>
      </c>
      <c r="D58" s="14">
        <v>0</v>
      </c>
      <c r="E58" s="18">
        <v>46</v>
      </c>
      <c r="F58" s="196">
        <f t="shared" si="0"/>
        <v>0</v>
      </c>
      <c r="G58" s="34">
        <f t="shared" si="3"/>
        <v>1</v>
      </c>
      <c r="H58" s="34"/>
    </row>
    <row r="59" spans="1:8">
      <c r="A59" s="9"/>
      <c r="B59" s="34">
        <v>16</v>
      </c>
      <c r="C59" s="55" t="s">
        <v>188</v>
      </c>
      <c r="D59" s="14">
        <v>0</v>
      </c>
      <c r="E59" s="18">
        <v>45</v>
      </c>
      <c r="F59" s="196">
        <f t="shared" si="0"/>
        <v>0</v>
      </c>
      <c r="G59" s="34">
        <f t="shared" si="3"/>
        <v>1</v>
      </c>
      <c r="H59" s="34"/>
    </row>
    <row r="60" spans="1:8">
      <c r="A60" s="9"/>
      <c r="B60" s="34">
        <v>17</v>
      </c>
      <c r="C60" s="55" t="s">
        <v>566</v>
      </c>
      <c r="D60" s="34">
        <v>0</v>
      </c>
      <c r="E60" s="18">
        <v>45</v>
      </c>
      <c r="F60" s="196">
        <f t="shared" si="0"/>
        <v>0</v>
      </c>
      <c r="G60" s="34">
        <f t="shared" si="3"/>
        <v>1</v>
      </c>
      <c r="H60" s="34"/>
    </row>
    <row r="61" spans="1:8">
      <c r="A61" s="9"/>
      <c r="B61" s="34">
        <v>18</v>
      </c>
      <c r="C61" s="55" t="s">
        <v>160</v>
      </c>
      <c r="D61" s="14">
        <v>0</v>
      </c>
      <c r="E61" s="18">
        <v>42</v>
      </c>
      <c r="F61" s="196">
        <f t="shared" si="0"/>
        <v>0</v>
      </c>
      <c r="G61" s="34">
        <f t="shared" si="3"/>
        <v>1</v>
      </c>
      <c r="H61" s="34"/>
    </row>
    <row r="62" spans="1:8">
      <c r="A62" s="9"/>
      <c r="B62" s="34">
        <v>19</v>
      </c>
      <c r="C62" s="18" t="s">
        <v>171</v>
      </c>
      <c r="D62" s="34">
        <v>0</v>
      </c>
      <c r="E62" s="18">
        <v>42</v>
      </c>
      <c r="F62" s="196">
        <f t="shared" si="0"/>
        <v>0</v>
      </c>
      <c r="G62" s="34">
        <f t="shared" si="3"/>
        <v>1</v>
      </c>
      <c r="H62" s="16"/>
    </row>
    <row r="63" spans="1:8">
      <c r="A63" s="9"/>
      <c r="B63" s="34">
        <v>20</v>
      </c>
      <c r="C63" s="18" t="s">
        <v>174</v>
      </c>
      <c r="D63" s="34">
        <v>1</v>
      </c>
      <c r="E63" s="18">
        <v>41</v>
      </c>
      <c r="F63" s="196">
        <f t="shared" si="0"/>
        <v>0.024390243902439</v>
      </c>
      <c r="G63" s="34">
        <v>39</v>
      </c>
      <c r="H63" s="16"/>
    </row>
    <row r="64" spans="1:8">
      <c r="A64" s="9"/>
      <c r="B64" s="34">
        <v>21</v>
      </c>
      <c r="C64" s="18" t="s">
        <v>567</v>
      </c>
      <c r="D64" s="34">
        <v>0</v>
      </c>
      <c r="E64" s="18">
        <v>50</v>
      </c>
      <c r="F64" s="196">
        <f t="shared" si="0"/>
        <v>0</v>
      </c>
      <c r="G64" s="34">
        <f t="shared" si="3"/>
        <v>1</v>
      </c>
      <c r="H64" s="16"/>
    </row>
    <row r="65" spans="1:8">
      <c r="A65" s="9"/>
      <c r="B65" s="34">
        <v>22</v>
      </c>
      <c r="C65" s="18" t="s">
        <v>568</v>
      </c>
      <c r="D65" s="34">
        <v>0</v>
      </c>
      <c r="E65" s="18">
        <v>41</v>
      </c>
      <c r="F65" s="196">
        <f t="shared" si="0"/>
        <v>0</v>
      </c>
      <c r="G65" s="34">
        <f t="shared" si="3"/>
        <v>1</v>
      </c>
      <c r="H65" s="16"/>
    </row>
    <row r="66" spans="1:8">
      <c r="A66" s="9"/>
      <c r="B66" s="34">
        <v>23</v>
      </c>
      <c r="C66" s="18" t="s">
        <v>232</v>
      </c>
      <c r="D66" s="34">
        <v>2</v>
      </c>
      <c r="E66" s="18">
        <v>42</v>
      </c>
      <c r="F66" s="196">
        <f t="shared" si="0"/>
        <v>0.0476190476190476</v>
      </c>
      <c r="G66" s="34">
        <v>47</v>
      </c>
      <c r="H66" s="16"/>
    </row>
    <row r="67" spans="1:8">
      <c r="A67" s="9"/>
      <c r="B67" s="34">
        <v>24</v>
      </c>
      <c r="C67" s="18" t="s">
        <v>228</v>
      </c>
      <c r="D67" s="34">
        <v>0</v>
      </c>
      <c r="E67" s="18">
        <v>42</v>
      </c>
      <c r="F67" s="196">
        <f t="shared" ref="F67:F85" si="4">D67/E67</f>
        <v>0</v>
      </c>
      <c r="G67" s="34">
        <f t="shared" si="3"/>
        <v>1</v>
      </c>
      <c r="H67" s="16"/>
    </row>
    <row r="68" spans="1:8">
      <c r="A68" s="9"/>
      <c r="B68" s="34">
        <v>25</v>
      </c>
      <c r="C68" s="18" t="s">
        <v>569</v>
      </c>
      <c r="D68" s="34">
        <v>0</v>
      </c>
      <c r="E68" s="18">
        <v>39</v>
      </c>
      <c r="F68" s="196">
        <f t="shared" si="4"/>
        <v>0</v>
      </c>
      <c r="G68" s="34">
        <f t="shared" si="3"/>
        <v>1</v>
      </c>
      <c r="H68" s="16"/>
    </row>
    <row r="69" spans="1:8">
      <c r="A69" s="9"/>
      <c r="B69" s="34">
        <v>26</v>
      </c>
      <c r="C69" s="18" t="s">
        <v>570</v>
      </c>
      <c r="D69" s="34">
        <v>0</v>
      </c>
      <c r="E69" s="18">
        <v>44</v>
      </c>
      <c r="F69" s="196">
        <f t="shared" si="4"/>
        <v>0</v>
      </c>
      <c r="G69" s="34">
        <f t="shared" si="3"/>
        <v>1</v>
      </c>
      <c r="H69" s="16"/>
    </row>
    <row r="70" spans="1:8">
      <c r="A70" s="9"/>
      <c r="B70" s="34">
        <v>27</v>
      </c>
      <c r="C70" s="18" t="s">
        <v>212</v>
      </c>
      <c r="D70" s="34">
        <v>1</v>
      </c>
      <c r="E70" s="18">
        <v>44</v>
      </c>
      <c r="F70" s="196">
        <f t="shared" si="4"/>
        <v>0.0227272727272727</v>
      </c>
      <c r="G70" s="34">
        <v>38</v>
      </c>
      <c r="H70" s="16"/>
    </row>
    <row r="71" spans="1:8">
      <c r="A71" s="9"/>
      <c r="B71" s="34">
        <v>28</v>
      </c>
      <c r="C71" s="18" t="s">
        <v>220</v>
      </c>
      <c r="D71" s="34">
        <v>0</v>
      </c>
      <c r="E71" s="18">
        <v>44</v>
      </c>
      <c r="F71" s="196">
        <f t="shared" si="4"/>
        <v>0</v>
      </c>
      <c r="G71" s="34">
        <f t="shared" si="3"/>
        <v>1</v>
      </c>
      <c r="H71" s="16"/>
    </row>
    <row r="72" spans="1:8">
      <c r="A72" s="9"/>
      <c r="B72" s="34">
        <v>29</v>
      </c>
      <c r="C72" s="18" t="s">
        <v>243</v>
      </c>
      <c r="D72" s="34">
        <v>0</v>
      </c>
      <c r="E72" s="18">
        <v>46</v>
      </c>
      <c r="F72" s="196">
        <f t="shared" si="4"/>
        <v>0</v>
      </c>
      <c r="G72" s="34">
        <f t="shared" si="3"/>
        <v>1</v>
      </c>
      <c r="H72" s="16"/>
    </row>
    <row r="73" spans="1:8">
      <c r="A73" s="9"/>
      <c r="B73" s="34">
        <v>30</v>
      </c>
      <c r="C73" s="18" t="s">
        <v>235</v>
      </c>
      <c r="D73" s="34">
        <v>0</v>
      </c>
      <c r="E73" s="18">
        <v>43</v>
      </c>
      <c r="F73" s="196">
        <f t="shared" si="4"/>
        <v>0</v>
      </c>
      <c r="G73" s="34">
        <f t="shared" si="3"/>
        <v>1</v>
      </c>
      <c r="H73" s="16"/>
    </row>
    <row r="74" spans="1:8">
      <c r="A74" s="9"/>
      <c r="B74" s="34">
        <v>31</v>
      </c>
      <c r="C74" s="18" t="s">
        <v>240</v>
      </c>
      <c r="D74" s="34">
        <v>0</v>
      </c>
      <c r="E74" s="18">
        <v>43</v>
      </c>
      <c r="F74" s="196">
        <f t="shared" si="4"/>
        <v>0</v>
      </c>
      <c r="G74" s="34">
        <f t="shared" si="3"/>
        <v>1</v>
      </c>
      <c r="H74" s="16"/>
    </row>
    <row r="75" spans="1:8">
      <c r="A75" s="9"/>
      <c r="B75" s="34">
        <v>32</v>
      </c>
      <c r="C75" s="18" t="s">
        <v>571</v>
      </c>
      <c r="D75" s="34">
        <v>0</v>
      </c>
      <c r="E75" s="18">
        <v>41</v>
      </c>
      <c r="F75" s="196">
        <f t="shared" si="4"/>
        <v>0</v>
      </c>
      <c r="G75" s="34">
        <f t="shared" si="3"/>
        <v>1</v>
      </c>
      <c r="H75" s="16"/>
    </row>
    <row r="76" spans="1:8">
      <c r="A76" s="9"/>
      <c r="B76" s="34">
        <v>33</v>
      </c>
      <c r="C76" s="18" t="s">
        <v>36</v>
      </c>
      <c r="D76" s="34">
        <v>0</v>
      </c>
      <c r="E76" s="18">
        <v>40</v>
      </c>
      <c r="F76" s="196">
        <f t="shared" si="4"/>
        <v>0</v>
      </c>
      <c r="G76" s="34">
        <f t="shared" si="3"/>
        <v>1</v>
      </c>
      <c r="H76" s="16"/>
    </row>
    <row r="77" spans="1:8">
      <c r="A77" s="9"/>
      <c r="B77" s="34">
        <v>34</v>
      </c>
      <c r="C77" s="18" t="s">
        <v>157</v>
      </c>
      <c r="D77" s="34">
        <v>4</v>
      </c>
      <c r="E77" s="18">
        <v>40</v>
      </c>
      <c r="F77" s="196">
        <f t="shared" si="4"/>
        <v>0.1</v>
      </c>
      <c r="G77" s="34">
        <v>42</v>
      </c>
      <c r="H77" s="16"/>
    </row>
    <row r="78" spans="1:8">
      <c r="A78" s="9"/>
      <c r="B78" s="34">
        <v>35</v>
      </c>
      <c r="C78" s="18" t="s">
        <v>205</v>
      </c>
      <c r="D78" s="34">
        <v>0</v>
      </c>
      <c r="E78" s="18">
        <v>40</v>
      </c>
      <c r="F78" s="196">
        <f t="shared" si="4"/>
        <v>0</v>
      </c>
      <c r="G78" s="34">
        <f t="shared" si="3"/>
        <v>1</v>
      </c>
      <c r="H78" s="16"/>
    </row>
    <row r="79" spans="1:8">
      <c r="A79" s="9"/>
      <c r="B79" s="34">
        <v>36</v>
      </c>
      <c r="C79" s="18" t="s">
        <v>196</v>
      </c>
      <c r="D79" s="34">
        <v>0</v>
      </c>
      <c r="E79" s="18">
        <v>40</v>
      </c>
      <c r="F79" s="196">
        <f t="shared" si="4"/>
        <v>0</v>
      </c>
      <c r="G79" s="34">
        <f t="shared" si="3"/>
        <v>1</v>
      </c>
      <c r="H79" s="16"/>
    </row>
    <row r="80" spans="1:8">
      <c r="A80" s="9"/>
      <c r="B80" s="34">
        <v>37</v>
      </c>
      <c r="C80" s="18" t="s">
        <v>198</v>
      </c>
      <c r="D80" s="34">
        <v>0</v>
      </c>
      <c r="E80" s="18">
        <v>40</v>
      </c>
      <c r="F80" s="196">
        <f t="shared" si="4"/>
        <v>0</v>
      </c>
      <c r="G80" s="34">
        <f t="shared" si="3"/>
        <v>1</v>
      </c>
      <c r="H80" s="16"/>
    </row>
    <row r="81" spans="1:8">
      <c r="A81" s="9"/>
      <c r="B81" s="34">
        <v>38</v>
      </c>
      <c r="C81" s="18" t="s">
        <v>572</v>
      </c>
      <c r="D81" s="34">
        <v>0</v>
      </c>
      <c r="E81" s="18">
        <v>39</v>
      </c>
      <c r="F81" s="196">
        <f t="shared" si="4"/>
        <v>0</v>
      </c>
      <c r="G81" s="34">
        <f t="shared" si="3"/>
        <v>1</v>
      </c>
      <c r="H81" s="16"/>
    </row>
    <row r="82" spans="1:8">
      <c r="A82" s="9"/>
      <c r="B82" s="34">
        <v>39</v>
      </c>
      <c r="C82" s="18" t="s">
        <v>225</v>
      </c>
      <c r="D82" s="34">
        <v>0</v>
      </c>
      <c r="E82" s="18">
        <v>42</v>
      </c>
      <c r="F82" s="196">
        <f t="shared" si="4"/>
        <v>0</v>
      </c>
      <c r="G82" s="34">
        <f t="shared" si="3"/>
        <v>1</v>
      </c>
      <c r="H82" s="16"/>
    </row>
    <row r="83" spans="1:8">
      <c r="A83" s="9"/>
      <c r="B83" s="34">
        <v>40</v>
      </c>
      <c r="C83" s="18" t="s">
        <v>573</v>
      </c>
      <c r="D83" s="34">
        <v>0</v>
      </c>
      <c r="E83" s="18">
        <v>40</v>
      </c>
      <c r="F83" s="196">
        <f t="shared" si="4"/>
        <v>0</v>
      </c>
      <c r="G83" s="34">
        <f t="shared" si="3"/>
        <v>1</v>
      </c>
      <c r="H83" s="16"/>
    </row>
    <row r="84" spans="1:8">
      <c r="A84" s="9"/>
      <c r="B84" s="34">
        <v>41</v>
      </c>
      <c r="C84" s="18" t="s">
        <v>150</v>
      </c>
      <c r="D84" s="34">
        <v>0</v>
      </c>
      <c r="E84" s="18">
        <v>40</v>
      </c>
      <c r="F84" s="196">
        <f t="shared" si="4"/>
        <v>0</v>
      </c>
      <c r="G84" s="34">
        <f t="shared" si="3"/>
        <v>1</v>
      </c>
      <c r="H84" s="16"/>
    </row>
    <row r="85" spans="1:8">
      <c r="A85" s="12"/>
      <c r="B85" s="34">
        <v>42</v>
      </c>
      <c r="C85" s="18" t="s">
        <v>147</v>
      </c>
      <c r="D85" s="34">
        <v>0</v>
      </c>
      <c r="E85" s="18">
        <v>40</v>
      </c>
      <c r="F85" s="196">
        <f t="shared" si="4"/>
        <v>0</v>
      </c>
      <c r="G85" s="34">
        <f t="shared" si="3"/>
        <v>1</v>
      </c>
      <c r="H85" s="16"/>
    </row>
    <row r="86" spans="1:8">
      <c r="A86" s="7" t="s">
        <v>4</v>
      </c>
      <c r="B86" s="14">
        <v>1</v>
      </c>
      <c r="C86" s="14" t="s">
        <v>574</v>
      </c>
      <c r="D86" s="14">
        <v>0</v>
      </c>
      <c r="E86" s="14">
        <v>35</v>
      </c>
      <c r="F86" s="198">
        <v>0</v>
      </c>
      <c r="G86" s="8">
        <f>RANK(F86,$F$86:$F$103,1)</f>
        <v>1</v>
      </c>
      <c r="H86" s="8"/>
    </row>
    <row r="87" spans="1:8">
      <c r="A87" s="7"/>
      <c r="B87" s="14">
        <v>2</v>
      </c>
      <c r="C87" s="14" t="s">
        <v>278</v>
      </c>
      <c r="D87" s="14">
        <v>0</v>
      </c>
      <c r="E87" s="14">
        <v>35</v>
      </c>
      <c r="F87" s="198">
        <v>0</v>
      </c>
      <c r="G87" s="8">
        <f t="shared" ref="G87:G113" si="5">RANK(F87,$F$86:$F$103,1)</f>
        <v>1</v>
      </c>
      <c r="H87" s="8"/>
    </row>
    <row r="88" spans="1:8">
      <c r="A88" s="7"/>
      <c r="B88" s="14">
        <v>3</v>
      </c>
      <c r="C88" s="14" t="s">
        <v>292</v>
      </c>
      <c r="D88" s="14">
        <v>0</v>
      </c>
      <c r="E88" s="14">
        <v>38</v>
      </c>
      <c r="F88" s="198">
        <v>0</v>
      </c>
      <c r="G88" s="8">
        <f t="shared" si="5"/>
        <v>1</v>
      </c>
      <c r="H88" s="8"/>
    </row>
    <row r="89" spans="1:8">
      <c r="A89" s="7"/>
      <c r="B89" s="14">
        <v>4</v>
      </c>
      <c r="C89" s="14" t="s">
        <v>289</v>
      </c>
      <c r="D89" s="14">
        <v>0</v>
      </c>
      <c r="E89" s="14">
        <v>37</v>
      </c>
      <c r="F89" s="198">
        <v>0</v>
      </c>
      <c r="G89" s="8">
        <f t="shared" si="5"/>
        <v>1</v>
      </c>
      <c r="H89" s="8"/>
    </row>
    <row r="90" spans="1:8">
      <c r="A90" s="7"/>
      <c r="B90" s="14">
        <v>5</v>
      </c>
      <c r="C90" s="14" t="s">
        <v>575</v>
      </c>
      <c r="D90" s="14">
        <v>0</v>
      </c>
      <c r="E90" s="14">
        <v>40</v>
      </c>
      <c r="F90" s="198">
        <v>0</v>
      </c>
      <c r="G90" s="8">
        <f t="shared" si="5"/>
        <v>1</v>
      </c>
      <c r="H90" s="8"/>
    </row>
    <row r="91" spans="1:8">
      <c r="A91" s="7"/>
      <c r="B91" s="14">
        <v>6</v>
      </c>
      <c r="C91" s="14" t="s">
        <v>272</v>
      </c>
      <c r="D91" s="14">
        <v>1</v>
      </c>
      <c r="E91" s="14">
        <v>39</v>
      </c>
      <c r="F91" s="198">
        <v>0.0256</v>
      </c>
      <c r="G91" s="8">
        <f t="shared" si="5"/>
        <v>18</v>
      </c>
      <c r="H91" s="8"/>
    </row>
    <row r="92" spans="1:8">
      <c r="A92" s="7"/>
      <c r="B92" s="14">
        <v>7</v>
      </c>
      <c r="C92" s="14" t="s">
        <v>282</v>
      </c>
      <c r="D92" s="14">
        <v>0</v>
      </c>
      <c r="E92" s="14">
        <v>40</v>
      </c>
      <c r="F92" s="198">
        <v>0</v>
      </c>
      <c r="G92" s="8">
        <f t="shared" si="5"/>
        <v>1</v>
      </c>
      <c r="H92" s="8"/>
    </row>
    <row r="93" spans="1:8">
      <c r="A93" s="7"/>
      <c r="B93" s="14">
        <v>8</v>
      </c>
      <c r="C93" s="14" t="s">
        <v>270</v>
      </c>
      <c r="D93" s="14">
        <v>0</v>
      </c>
      <c r="E93" s="14">
        <v>40</v>
      </c>
      <c r="F93" s="198">
        <v>0</v>
      </c>
      <c r="G93" s="8">
        <f t="shared" si="5"/>
        <v>1</v>
      </c>
      <c r="H93" s="8"/>
    </row>
    <row r="94" spans="1:8">
      <c r="A94" s="7"/>
      <c r="B94" s="14">
        <v>9</v>
      </c>
      <c r="C94" s="14" t="s">
        <v>576</v>
      </c>
      <c r="D94" s="14">
        <v>0</v>
      </c>
      <c r="E94" s="14">
        <v>45</v>
      </c>
      <c r="F94" s="198">
        <v>0</v>
      </c>
      <c r="G94" s="8">
        <f t="shared" si="5"/>
        <v>1</v>
      </c>
      <c r="H94" s="8"/>
    </row>
    <row r="95" spans="1:8">
      <c r="A95" s="7"/>
      <c r="B95" s="14">
        <v>10</v>
      </c>
      <c r="C95" s="14" t="s">
        <v>284</v>
      </c>
      <c r="D95" s="14">
        <v>0</v>
      </c>
      <c r="E95" s="14">
        <v>45</v>
      </c>
      <c r="F95" s="198">
        <v>0</v>
      </c>
      <c r="G95" s="8">
        <f t="shared" si="5"/>
        <v>1</v>
      </c>
      <c r="H95" s="8"/>
    </row>
    <row r="96" spans="1:8">
      <c r="A96" s="7"/>
      <c r="B96" s="18">
        <v>11</v>
      </c>
      <c r="C96" s="14" t="s">
        <v>303</v>
      </c>
      <c r="D96" s="18">
        <v>0</v>
      </c>
      <c r="E96" s="18">
        <v>33</v>
      </c>
      <c r="F96" s="198">
        <v>0</v>
      </c>
      <c r="G96" s="8">
        <f t="shared" si="5"/>
        <v>1</v>
      </c>
      <c r="H96" s="8"/>
    </row>
    <row r="97" spans="1:8">
      <c r="A97" s="7"/>
      <c r="B97" s="18">
        <v>12</v>
      </c>
      <c r="C97" s="14" t="s">
        <v>295</v>
      </c>
      <c r="D97" s="18">
        <v>0</v>
      </c>
      <c r="E97" s="18">
        <v>35</v>
      </c>
      <c r="F97" s="198">
        <v>0</v>
      </c>
      <c r="G97" s="8">
        <f t="shared" si="5"/>
        <v>1</v>
      </c>
      <c r="H97" s="8"/>
    </row>
    <row r="98" spans="1:8">
      <c r="A98" s="7"/>
      <c r="B98" s="18">
        <v>13</v>
      </c>
      <c r="C98" s="14" t="s">
        <v>577</v>
      </c>
      <c r="D98" s="18">
        <v>0</v>
      </c>
      <c r="E98" s="18">
        <v>43</v>
      </c>
      <c r="F98" s="198">
        <v>0</v>
      </c>
      <c r="G98" s="8">
        <f t="shared" si="5"/>
        <v>1</v>
      </c>
      <c r="H98" s="8"/>
    </row>
    <row r="99" spans="1:8">
      <c r="A99" s="7"/>
      <c r="B99" s="18">
        <v>14</v>
      </c>
      <c r="C99" s="14" t="s">
        <v>578</v>
      </c>
      <c r="D99" s="18">
        <v>0</v>
      </c>
      <c r="E99" s="18">
        <v>40</v>
      </c>
      <c r="F99" s="198">
        <v>0</v>
      </c>
      <c r="G99" s="8">
        <v>1</v>
      </c>
      <c r="H99" s="8"/>
    </row>
    <row r="100" spans="1:8">
      <c r="A100" s="7"/>
      <c r="B100" s="18">
        <v>15</v>
      </c>
      <c r="C100" s="14" t="s">
        <v>579</v>
      </c>
      <c r="D100" s="18">
        <v>0</v>
      </c>
      <c r="E100" s="18">
        <v>48</v>
      </c>
      <c r="F100" s="198">
        <v>0</v>
      </c>
      <c r="G100" s="8">
        <f t="shared" si="5"/>
        <v>1</v>
      </c>
      <c r="H100" s="8"/>
    </row>
    <row r="101" spans="1:8">
      <c r="A101" s="7"/>
      <c r="B101" s="18">
        <v>16</v>
      </c>
      <c r="C101" s="14" t="s">
        <v>580</v>
      </c>
      <c r="D101" s="18">
        <v>0</v>
      </c>
      <c r="E101" s="18">
        <v>45</v>
      </c>
      <c r="F101" s="198">
        <v>0</v>
      </c>
      <c r="G101" s="8">
        <f t="shared" si="5"/>
        <v>1</v>
      </c>
      <c r="H101" s="8"/>
    </row>
    <row r="102" spans="1:8">
      <c r="A102" s="7"/>
      <c r="B102" s="18">
        <v>17</v>
      </c>
      <c r="C102" s="14" t="s">
        <v>581</v>
      </c>
      <c r="D102" s="18">
        <v>0</v>
      </c>
      <c r="E102" s="18">
        <v>45</v>
      </c>
      <c r="F102" s="198">
        <v>0</v>
      </c>
      <c r="G102" s="8">
        <f t="shared" si="5"/>
        <v>1</v>
      </c>
      <c r="H102" s="8"/>
    </row>
    <row r="103" spans="1:8">
      <c r="A103" s="7"/>
      <c r="B103" s="18">
        <v>18</v>
      </c>
      <c r="C103" s="14" t="s">
        <v>714</v>
      </c>
      <c r="D103" s="18">
        <v>0</v>
      </c>
      <c r="E103" s="18">
        <v>42</v>
      </c>
      <c r="F103" s="198">
        <v>0</v>
      </c>
      <c r="G103" s="8">
        <f t="shared" si="5"/>
        <v>1</v>
      </c>
      <c r="H103" s="8"/>
    </row>
    <row r="104" spans="1:8">
      <c r="A104" s="7" t="s">
        <v>5</v>
      </c>
      <c r="B104" s="18">
        <v>1</v>
      </c>
      <c r="C104" s="18" t="s">
        <v>588</v>
      </c>
      <c r="D104" s="18">
        <v>0</v>
      </c>
      <c r="E104" s="18">
        <v>28</v>
      </c>
      <c r="F104" s="199">
        <f t="shared" ref="F104:F167" si="6">D104/E104</f>
        <v>0</v>
      </c>
      <c r="G104" s="18">
        <v>1</v>
      </c>
      <c r="H104" s="8"/>
    </row>
    <row r="105" spans="1:8">
      <c r="A105" s="7"/>
      <c r="B105" s="18">
        <f t="shared" ref="B105:B143" si="7">B104+1</f>
        <v>2</v>
      </c>
      <c r="C105" s="18" t="s">
        <v>589</v>
      </c>
      <c r="D105" s="18">
        <v>0</v>
      </c>
      <c r="E105" s="105">
        <v>31</v>
      </c>
      <c r="F105" s="199">
        <f t="shared" si="6"/>
        <v>0</v>
      </c>
      <c r="G105" s="18">
        <v>1</v>
      </c>
      <c r="H105" s="8"/>
    </row>
    <row r="106" spans="1:8">
      <c r="A106" s="7"/>
      <c r="B106" s="18">
        <f t="shared" si="7"/>
        <v>3</v>
      </c>
      <c r="C106" s="18" t="s">
        <v>590</v>
      </c>
      <c r="D106" s="18">
        <v>0</v>
      </c>
      <c r="E106" s="105">
        <v>36</v>
      </c>
      <c r="F106" s="199">
        <f t="shared" si="6"/>
        <v>0</v>
      </c>
      <c r="G106" s="18">
        <v>1</v>
      </c>
      <c r="H106" s="8"/>
    </row>
    <row r="107" spans="1:8">
      <c r="A107" s="7"/>
      <c r="B107" s="18">
        <f t="shared" si="7"/>
        <v>4</v>
      </c>
      <c r="C107" s="18" t="s">
        <v>591</v>
      </c>
      <c r="D107" s="18">
        <v>0</v>
      </c>
      <c r="E107" s="105">
        <v>35</v>
      </c>
      <c r="F107" s="199">
        <f t="shared" si="6"/>
        <v>0</v>
      </c>
      <c r="G107" s="18">
        <v>1</v>
      </c>
      <c r="H107" s="8"/>
    </row>
    <row r="108" spans="1:8">
      <c r="A108" s="7"/>
      <c r="B108" s="18">
        <f t="shared" si="7"/>
        <v>5</v>
      </c>
      <c r="C108" s="18" t="s">
        <v>592</v>
      </c>
      <c r="D108" s="18">
        <v>0</v>
      </c>
      <c r="E108" s="105">
        <v>37</v>
      </c>
      <c r="F108" s="199">
        <f t="shared" si="6"/>
        <v>0</v>
      </c>
      <c r="G108" s="18">
        <v>1</v>
      </c>
      <c r="H108" s="8"/>
    </row>
    <row r="109" spans="1:8">
      <c r="A109" s="7"/>
      <c r="B109" s="18">
        <f t="shared" si="7"/>
        <v>6</v>
      </c>
      <c r="C109" s="18" t="s">
        <v>593</v>
      </c>
      <c r="D109" s="18">
        <v>0</v>
      </c>
      <c r="E109" s="18">
        <v>36</v>
      </c>
      <c r="F109" s="199">
        <f t="shared" si="6"/>
        <v>0</v>
      </c>
      <c r="G109" s="18">
        <v>1</v>
      </c>
      <c r="H109" s="8"/>
    </row>
    <row r="110" spans="1:8">
      <c r="A110" s="7"/>
      <c r="B110" s="18">
        <f t="shared" si="7"/>
        <v>7</v>
      </c>
      <c r="C110" s="18" t="s">
        <v>594</v>
      </c>
      <c r="D110" s="18">
        <v>0</v>
      </c>
      <c r="E110" s="18">
        <v>29</v>
      </c>
      <c r="F110" s="199">
        <f t="shared" si="6"/>
        <v>0</v>
      </c>
      <c r="G110" s="18">
        <v>1</v>
      </c>
      <c r="H110" s="8"/>
    </row>
    <row r="111" spans="1:8">
      <c r="A111" s="7"/>
      <c r="B111" s="18">
        <f t="shared" si="7"/>
        <v>8</v>
      </c>
      <c r="C111" s="18" t="s">
        <v>595</v>
      </c>
      <c r="D111" s="18">
        <v>0</v>
      </c>
      <c r="E111" s="18">
        <v>35</v>
      </c>
      <c r="F111" s="199">
        <f t="shared" si="6"/>
        <v>0</v>
      </c>
      <c r="G111" s="18">
        <v>1</v>
      </c>
      <c r="H111" s="8"/>
    </row>
    <row r="112" spans="1:8">
      <c r="A112" s="7"/>
      <c r="B112" s="18">
        <f t="shared" si="7"/>
        <v>9</v>
      </c>
      <c r="C112" s="18" t="s">
        <v>596</v>
      </c>
      <c r="D112" s="18">
        <v>0</v>
      </c>
      <c r="E112" s="18">
        <v>10</v>
      </c>
      <c r="F112" s="199">
        <f t="shared" si="6"/>
        <v>0</v>
      </c>
      <c r="G112" s="18">
        <v>1</v>
      </c>
      <c r="H112" s="8"/>
    </row>
    <row r="113" spans="1:8">
      <c r="A113" s="7"/>
      <c r="B113" s="18">
        <f t="shared" si="7"/>
        <v>10</v>
      </c>
      <c r="C113" s="18" t="s">
        <v>597</v>
      </c>
      <c r="D113" s="18">
        <v>0</v>
      </c>
      <c r="E113" s="18">
        <v>10</v>
      </c>
      <c r="F113" s="199">
        <f t="shared" si="6"/>
        <v>0</v>
      </c>
      <c r="G113" s="18">
        <v>1</v>
      </c>
      <c r="H113" s="8"/>
    </row>
    <row r="114" spans="1:8">
      <c r="A114" s="7"/>
      <c r="B114" s="18">
        <f t="shared" si="7"/>
        <v>11</v>
      </c>
      <c r="C114" s="18" t="s">
        <v>598</v>
      </c>
      <c r="D114" s="18">
        <v>0</v>
      </c>
      <c r="E114" s="18">
        <v>9</v>
      </c>
      <c r="F114" s="199">
        <f t="shared" si="6"/>
        <v>0</v>
      </c>
      <c r="G114" s="18">
        <v>1</v>
      </c>
      <c r="H114" s="8"/>
    </row>
    <row r="115" spans="1:8">
      <c r="A115" s="7"/>
      <c r="B115" s="18">
        <f t="shared" si="7"/>
        <v>12</v>
      </c>
      <c r="C115" s="18" t="s">
        <v>599</v>
      </c>
      <c r="D115" s="18">
        <v>0</v>
      </c>
      <c r="E115" s="18">
        <v>41</v>
      </c>
      <c r="F115" s="199">
        <f t="shared" si="6"/>
        <v>0</v>
      </c>
      <c r="G115" s="18">
        <v>1</v>
      </c>
      <c r="H115" s="8"/>
    </row>
    <row r="116" spans="1:8">
      <c r="A116" s="7"/>
      <c r="B116" s="18">
        <f t="shared" si="7"/>
        <v>13</v>
      </c>
      <c r="C116" s="18" t="s">
        <v>600</v>
      </c>
      <c r="D116" s="18">
        <v>0</v>
      </c>
      <c r="E116" s="18">
        <v>38</v>
      </c>
      <c r="F116" s="199">
        <f t="shared" si="6"/>
        <v>0</v>
      </c>
      <c r="G116" s="18">
        <v>1</v>
      </c>
      <c r="H116" s="8"/>
    </row>
    <row r="117" spans="1:8">
      <c r="A117" s="7"/>
      <c r="B117" s="18">
        <f t="shared" si="7"/>
        <v>14</v>
      </c>
      <c r="C117" s="18" t="s">
        <v>601</v>
      </c>
      <c r="D117" s="18">
        <v>0</v>
      </c>
      <c r="E117" s="18">
        <v>29</v>
      </c>
      <c r="F117" s="199">
        <f t="shared" si="6"/>
        <v>0</v>
      </c>
      <c r="G117" s="18">
        <v>1</v>
      </c>
      <c r="H117" s="8"/>
    </row>
    <row r="118" spans="1:8">
      <c r="A118" s="7"/>
      <c r="B118" s="18">
        <f t="shared" si="7"/>
        <v>15</v>
      </c>
      <c r="C118" s="18" t="s">
        <v>602</v>
      </c>
      <c r="D118" s="18">
        <v>0</v>
      </c>
      <c r="E118" s="18">
        <v>37</v>
      </c>
      <c r="F118" s="199">
        <f t="shared" si="6"/>
        <v>0</v>
      </c>
      <c r="G118" s="18">
        <v>1</v>
      </c>
      <c r="H118" s="8"/>
    </row>
    <row r="119" spans="1:8">
      <c r="A119" s="7"/>
      <c r="B119" s="18">
        <f t="shared" si="7"/>
        <v>16</v>
      </c>
      <c r="C119" s="18" t="s">
        <v>603</v>
      </c>
      <c r="D119" s="18">
        <v>0</v>
      </c>
      <c r="E119" s="18">
        <v>36</v>
      </c>
      <c r="F119" s="199">
        <f t="shared" si="6"/>
        <v>0</v>
      </c>
      <c r="G119" s="18">
        <v>1</v>
      </c>
      <c r="H119" s="8"/>
    </row>
    <row r="120" spans="1:8">
      <c r="A120" s="7"/>
      <c r="B120" s="18">
        <f t="shared" si="7"/>
        <v>17</v>
      </c>
      <c r="C120" s="18" t="s">
        <v>604</v>
      </c>
      <c r="D120" s="18">
        <v>0</v>
      </c>
      <c r="E120" s="18">
        <v>29</v>
      </c>
      <c r="F120" s="199">
        <f t="shared" si="6"/>
        <v>0</v>
      </c>
      <c r="G120" s="18">
        <v>1</v>
      </c>
      <c r="H120" s="8"/>
    </row>
    <row r="121" spans="1:8">
      <c r="A121" s="7"/>
      <c r="B121" s="18">
        <f t="shared" si="7"/>
        <v>18</v>
      </c>
      <c r="C121" s="18" t="s">
        <v>605</v>
      </c>
      <c r="D121" s="18">
        <v>0</v>
      </c>
      <c r="E121" s="18">
        <v>34</v>
      </c>
      <c r="F121" s="199">
        <f t="shared" si="6"/>
        <v>0</v>
      </c>
      <c r="G121" s="18">
        <v>1</v>
      </c>
      <c r="H121" s="8"/>
    </row>
    <row r="122" spans="1:8">
      <c r="A122" s="7"/>
      <c r="B122" s="18">
        <f t="shared" si="7"/>
        <v>19</v>
      </c>
      <c r="C122" s="18" t="s">
        <v>606</v>
      </c>
      <c r="D122" s="18">
        <v>0</v>
      </c>
      <c r="E122" s="18">
        <v>42</v>
      </c>
      <c r="F122" s="199">
        <f t="shared" si="6"/>
        <v>0</v>
      </c>
      <c r="G122" s="18">
        <v>1</v>
      </c>
      <c r="H122" s="8"/>
    </row>
    <row r="123" spans="1:8">
      <c r="A123" s="7"/>
      <c r="B123" s="18">
        <f t="shared" si="7"/>
        <v>20</v>
      </c>
      <c r="C123" s="18" t="s">
        <v>607</v>
      </c>
      <c r="D123" s="18">
        <v>0</v>
      </c>
      <c r="E123" s="18">
        <v>42</v>
      </c>
      <c r="F123" s="199">
        <f t="shared" si="6"/>
        <v>0</v>
      </c>
      <c r="G123" s="18">
        <v>1</v>
      </c>
      <c r="H123" s="8"/>
    </row>
    <row r="124" spans="1:8">
      <c r="A124" s="7"/>
      <c r="B124" s="18">
        <f t="shared" si="7"/>
        <v>21</v>
      </c>
      <c r="C124" s="18" t="s">
        <v>608</v>
      </c>
      <c r="D124" s="18">
        <v>0</v>
      </c>
      <c r="E124" s="18">
        <v>45</v>
      </c>
      <c r="F124" s="199">
        <f t="shared" si="6"/>
        <v>0</v>
      </c>
      <c r="G124" s="18">
        <v>1</v>
      </c>
      <c r="H124" s="8"/>
    </row>
    <row r="125" spans="1:8">
      <c r="A125" s="7"/>
      <c r="B125" s="18">
        <f t="shared" si="7"/>
        <v>22</v>
      </c>
      <c r="C125" s="18" t="s">
        <v>609</v>
      </c>
      <c r="D125" s="18">
        <v>0</v>
      </c>
      <c r="E125" s="18">
        <v>44</v>
      </c>
      <c r="F125" s="199">
        <f t="shared" si="6"/>
        <v>0</v>
      </c>
      <c r="G125" s="18">
        <v>1</v>
      </c>
      <c r="H125" s="8"/>
    </row>
    <row r="126" spans="1:8">
      <c r="A126" s="7"/>
      <c r="B126" s="18">
        <f t="shared" si="7"/>
        <v>23</v>
      </c>
      <c r="C126" s="18" t="s">
        <v>610</v>
      </c>
      <c r="D126" s="18">
        <v>0</v>
      </c>
      <c r="E126" s="18">
        <v>40</v>
      </c>
      <c r="F126" s="199">
        <f t="shared" si="6"/>
        <v>0</v>
      </c>
      <c r="G126" s="18">
        <v>1</v>
      </c>
      <c r="H126" s="8"/>
    </row>
    <row r="127" spans="1:8">
      <c r="A127" s="7"/>
      <c r="B127" s="18">
        <f t="shared" si="7"/>
        <v>24</v>
      </c>
      <c r="C127" s="18" t="s">
        <v>327</v>
      </c>
      <c r="D127" s="18">
        <v>0</v>
      </c>
      <c r="E127" s="18">
        <v>40</v>
      </c>
      <c r="F127" s="199">
        <f t="shared" si="6"/>
        <v>0</v>
      </c>
      <c r="G127" s="18">
        <v>1</v>
      </c>
      <c r="H127" s="8"/>
    </row>
    <row r="128" spans="1:8">
      <c r="A128" s="7"/>
      <c r="B128" s="18">
        <f t="shared" si="7"/>
        <v>25</v>
      </c>
      <c r="C128" s="18" t="s">
        <v>611</v>
      </c>
      <c r="D128" s="18">
        <v>0</v>
      </c>
      <c r="E128" s="18">
        <v>40</v>
      </c>
      <c r="F128" s="199">
        <f t="shared" si="6"/>
        <v>0</v>
      </c>
      <c r="G128" s="18">
        <v>1</v>
      </c>
      <c r="H128" s="8"/>
    </row>
    <row r="129" spans="1:8">
      <c r="A129" s="7"/>
      <c r="B129" s="18">
        <f t="shared" si="7"/>
        <v>26</v>
      </c>
      <c r="C129" s="18" t="s">
        <v>612</v>
      </c>
      <c r="D129" s="18">
        <v>0</v>
      </c>
      <c r="E129" s="18">
        <v>40</v>
      </c>
      <c r="F129" s="199">
        <f t="shared" si="6"/>
        <v>0</v>
      </c>
      <c r="G129" s="18">
        <v>1</v>
      </c>
      <c r="H129" s="8"/>
    </row>
    <row r="130" spans="1:8">
      <c r="A130" s="7"/>
      <c r="B130" s="18">
        <f t="shared" si="7"/>
        <v>27</v>
      </c>
      <c r="C130" s="18" t="s">
        <v>613</v>
      </c>
      <c r="D130" s="18">
        <v>0</v>
      </c>
      <c r="E130" s="18">
        <v>40</v>
      </c>
      <c r="F130" s="199">
        <f t="shared" si="6"/>
        <v>0</v>
      </c>
      <c r="G130" s="18">
        <v>1</v>
      </c>
      <c r="H130" s="8"/>
    </row>
    <row r="131" spans="1:8">
      <c r="A131" s="7"/>
      <c r="B131" s="18">
        <f t="shared" si="7"/>
        <v>28</v>
      </c>
      <c r="C131" s="18" t="s">
        <v>614</v>
      </c>
      <c r="D131" s="18">
        <v>0</v>
      </c>
      <c r="E131" s="18">
        <v>45</v>
      </c>
      <c r="F131" s="199">
        <f t="shared" si="6"/>
        <v>0</v>
      </c>
      <c r="G131" s="18">
        <v>1</v>
      </c>
      <c r="H131" s="8"/>
    </row>
    <row r="132" spans="1:8">
      <c r="A132" s="7"/>
      <c r="B132" s="18">
        <f t="shared" si="7"/>
        <v>29</v>
      </c>
      <c r="C132" s="18" t="s">
        <v>615</v>
      </c>
      <c r="D132" s="18">
        <v>0</v>
      </c>
      <c r="E132" s="18">
        <v>51</v>
      </c>
      <c r="F132" s="199">
        <f t="shared" si="6"/>
        <v>0</v>
      </c>
      <c r="G132" s="18">
        <v>1</v>
      </c>
      <c r="H132" s="8"/>
    </row>
    <row r="133" spans="1:8">
      <c r="A133" s="7"/>
      <c r="B133" s="18">
        <f t="shared" si="7"/>
        <v>30</v>
      </c>
      <c r="C133" s="18" t="s">
        <v>616</v>
      </c>
      <c r="D133" s="18">
        <v>0</v>
      </c>
      <c r="E133" s="18">
        <v>51</v>
      </c>
      <c r="F133" s="199">
        <f t="shared" si="6"/>
        <v>0</v>
      </c>
      <c r="G133" s="18">
        <v>1</v>
      </c>
      <c r="H133" s="8"/>
    </row>
    <row r="134" spans="1:8">
      <c r="A134" s="7"/>
      <c r="B134" s="18">
        <f t="shared" si="7"/>
        <v>31</v>
      </c>
      <c r="C134" s="18" t="s">
        <v>617</v>
      </c>
      <c r="D134" s="18">
        <v>0</v>
      </c>
      <c r="E134" s="18">
        <v>35</v>
      </c>
      <c r="F134" s="199">
        <f t="shared" si="6"/>
        <v>0</v>
      </c>
      <c r="G134" s="18">
        <v>1</v>
      </c>
      <c r="H134" s="8"/>
    </row>
    <row r="135" spans="1:8">
      <c r="A135" s="7"/>
      <c r="B135" s="18">
        <f t="shared" si="7"/>
        <v>32</v>
      </c>
      <c r="C135" s="18" t="s">
        <v>618</v>
      </c>
      <c r="D135" s="18">
        <v>0</v>
      </c>
      <c r="E135" s="18">
        <v>40</v>
      </c>
      <c r="F135" s="199">
        <f t="shared" si="6"/>
        <v>0</v>
      </c>
      <c r="G135" s="18">
        <v>1</v>
      </c>
      <c r="H135" s="8"/>
    </row>
    <row r="136" spans="1:8">
      <c r="A136" s="7"/>
      <c r="B136" s="18">
        <f t="shared" si="7"/>
        <v>33</v>
      </c>
      <c r="C136" s="18" t="s">
        <v>619</v>
      </c>
      <c r="D136" s="18">
        <v>0</v>
      </c>
      <c r="E136" s="18">
        <v>40</v>
      </c>
      <c r="F136" s="199">
        <f t="shared" si="6"/>
        <v>0</v>
      </c>
      <c r="G136" s="18">
        <v>1</v>
      </c>
      <c r="H136" s="8"/>
    </row>
    <row r="137" spans="1:8">
      <c r="A137" s="7"/>
      <c r="B137" s="18">
        <f t="shared" si="7"/>
        <v>34</v>
      </c>
      <c r="C137" s="18" t="s">
        <v>620</v>
      </c>
      <c r="D137" s="18">
        <v>0</v>
      </c>
      <c r="E137" s="18">
        <v>40</v>
      </c>
      <c r="F137" s="199">
        <f t="shared" si="6"/>
        <v>0</v>
      </c>
      <c r="G137" s="18">
        <v>1</v>
      </c>
      <c r="H137" s="8"/>
    </row>
    <row r="138" spans="1:8">
      <c r="A138" s="7"/>
      <c r="B138" s="18">
        <f t="shared" si="7"/>
        <v>35</v>
      </c>
      <c r="C138" s="18" t="s">
        <v>344</v>
      </c>
      <c r="D138" s="18">
        <v>0</v>
      </c>
      <c r="E138" s="18">
        <v>40</v>
      </c>
      <c r="F138" s="199">
        <f t="shared" si="6"/>
        <v>0</v>
      </c>
      <c r="G138" s="18">
        <v>1</v>
      </c>
      <c r="H138" s="8"/>
    </row>
    <row r="139" spans="1:8">
      <c r="A139" s="7"/>
      <c r="B139" s="18">
        <f t="shared" si="7"/>
        <v>36</v>
      </c>
      <c r="C139" s="18" t="s">
        <v>621</v>
      </c>
      <c r="D139" s="18">
        <v>0</v>
      </c>
      <c r="E139" s="18">
        <v>45</v>
      </c>
      <c r="F139" s="199">
        <f t="shared" si="6"/>
        <v>0</v>
      </c>
      <c r="G139" s="18">
        <v>1</v>
      </c>
      <c r="H139" s="8"/>
    </row>
    <row r="140" spans="1:8">
      <c r="A140" s="7"/>
      <c r="B140" s="18">
        <f t="shared" si="7"/>
        <v>37</v>
      </c>
      <c r="C140" s="18" t="s">
        <v>622</v>
      </c>
      <c r="D140" s="18">
        <v>0</v>
      </c>
      <c r="E140" s="18">
        <v>40</v>
      </c>
      <c r="F140" s="199">
        <f t="shared" si="6"/>
        <v>0</v>
      </c>
      <c r="G140" s="18">
        <v>1</v>
      </c>
      <c r="H140" s="8"/>
    </row>
    <row r="141" spans="1:8">
      <c r="A141" s="7"/>
      <c r="B141" s="18">
        <f t="shared" si="7"/>
        <v>38</v>
      </c>
      <c r="C141" s="18" t="s">
        <v>623</v>
      </c>
      <c r="D141" s="18">
        <v>0</v>
      </c>
      <c r="E141" s="18">
        <v>40</v>
      </c>
      <c r="F141" s="199">
        <f t="shared" si="6"/>
        <v>0</v>
      </c>
      <c r="G141" s="18">
        <v>1</v>
      </c>
      <c r="H141" s="8"/>
    </row>
    <row r="142" spans="1:8">
      <c r="A142" s="7"/>
      <c r="B142" s="18">
        <f t="shared" si="7"/>
        <v>39</v>
      </c>
      <c r="C142" s="18" t="s">
        <v>624</v>
      </c>
      <c r="D142" s="18">
        <v>0</v>
      </c>
      <c r="E142" s="18">
        <v>41</v>
      </c>
      <c r="F142" s="199">
        <f t="shared" si="6"/>
        <v>0</v>
      </c>
      <c r="G142" s="18">
        <v>1</v>
      </c>
      <c r="H142" s="8"/>
    </row>
    <row r="143" spans="1:8">
      <c r="A143" s="7"/>
      <c r="B143" s="18">
        <f t="shared" si="7"/>
        <v>40</v>
      </c>
      <c r="C143" s="18" t="s">
        <v>625</v>
      </c>
      <c r="D143" s="18">
        <v>0</v>
      </c>
      <c r="E143" s="18">
        <v>41</v>
      </c>
      <c r="F143" s="199">
        <f t="shared" si="6"/>
        <v>0</v>
      </c>
      <c r="G143" s="18">
        <v>1</v>
      </c>
      <c r="H143" s="8"/>
    </row>
    <row r="144" spans="1:8">
      <c r="A144" s="7"/>
      <c r="B144" s="18">
        <v>41</v>
      </c>
      <c r="C144" s="18" t="s">
        <v>626</v>
      </c>
      <c r="D144" s="18">
        <v>0</v>
      </c>
      <c r="E144" s="18">
        <v>40</v>
      </c>
      <c r="F144" s="199">
        <f t="shared" si="6"/>
        <v>0</v>
      </c>
      <c r="G144" s="18">
        <v>1</v>
      </c>
      <c r="H144" s="8"/>
    </row>
    <row r="145" spans="1:8">
      <c r="A145" s="5" t="s">
        <v>6</v>
      </c>
      <c r="B145" s="34">
        <v>1</v>
      </c>
      <c r="C145" s="30" t="s">
        <v>635</v>
      </c>
      <c r="D145" s="34">
        <v>0</v>
      </c>
      <c r="E145" s="34">
        <v>34</v>
      </c>
      <c r="F145" s="196">
        <f t="shared" si="6"/>
        <v>0</v>
      </c>
      <c r="G145" s="34">
        <f t="shared" ref="G145:G188" si="8">RANK(F145,$F$3:$F$32,1)</f>
        <v>1</v>
      </c>
      <c r="H145" s="8"/>
    </row>
    <row r="146" spans="1:8">
      <c r="A146" s="9"/>
      <c r="B146" s="34">
        <v>2</v>
      </c>
      <c r="C146" s="30" t="s">
        <v>366</v>
      </c>
      <c r="D146" s="34">
        <v>0</v>
      </c>
      <c r="E146" s="34">
        <v>34</v>
      </c>
      <c r="F146" s="196">
        <f t="shared" si="6"/>
        <v>0</v>
      </c>
      <c r="G146" s="34">
        <f t="shared" si="8"/>
        <v>1</v>
      </c>
      <c r="H146" s="8"/>
    </row>
    <row r="147" spans="1:8">
      <c r="A147" s="9"/>
      <c r="B147" s="34">
        <v>3</v>
      </c>
      <c r="C147" s="30" t="s">
        <v>375</v>
      </c>
      <c r="D147" s="34">
        <v>0</v>
      </c>
      <c r="E147" s="34">
        <v>34</v>
      </c>
      <c r="F147" s="196">
        <f t="shared" si="6"/>
        <v>0</v>
      </c>
      <c r="G147" s="34">
        <f t="shared" si="8"/>
        <v>1</v>
      </c>
      <c r="H147" s="8"/>
    </row>
    <row r="148" spans="1:8">
      <c r="A148" s="9"/>
      <c r="B148" s="34">
        <v>4</v>
      </c>
      <c r="C148" s="30" t="s">
        <v>636</v>
      </c>
      <c r="D148" s="34">
        <v>0</v>
      </c>
      <c r="E148" s="34">
        <v>33</v>
      </c>
      <c r="F148" s="196">
        <f t="shared" si="6"/>
        <v>0</v>
      </c>
      <c r="G148" s="34">
        <f t="shared" si="8"/>
        <v>1</v>
      </c>
      <c r="H148" s="8"/>
    </row>
    <row r="149" spans="1:8">
      <c r="A149" s="9"/>
      <c r="B149" s="34">
        <v>5</v>
      </c>
      <c r="C149" s="30" t="s">
        <v>637</v>
      </c>
      <c r="D149" s="34">
        <v>0</v>
      </c>
      <c r="E149" s="34">
        <v>45</v>
      </c>
      <c r="F149" s="196">
        <f t="shared" si="6"/>
        <v>0</v>
      </c>
      <c r="G149" s="34">
        <f t="shared" si="8"/>
        <v>1</v>
      </c>
      <c r="H149" s="8"/>
    </row>
    <row r="150" spans="1:8">
      <c r="A150" s="9"/>
      <c r="B150" s="34">
        <v>6</v>
      </c>
      <c r="C150" s="30" t="s">
        <v>638</v>
      </c>
      <c r="D150" s="34">
        <v>0</v>
      </c>
      <c r="E150" s="34">
        <v>45</v>
      </c>
      <c r="F150" s="196">
        <f t="shared" si="6"/>
        <v>0</v>
      </c>
      <c r="G150" s="34">
        <f t="shared" si="8"/>
        <v>1</v>
      </c>
      <c r="H150" s="8"/>
    </row>
    <row r="151" spans="1:8">
      <c r="A151" s="9"/>
      <c r="B151" s="34">
        <v>7</v>
      </c>
      <c r="C151" s="30" t="s">
        <v>385</v>
      </c>
      <c r="D151" s="34">
        <v>0</v>
      </c>
      <c r="E151" s="34">
        <v>35</v>
      </c>
      <c r="F151" s="196">
        <f t="shared" si="6"/>
        <v>0</v>
      </c>
      <c r="G151" s="34">
        <f t="shared" si="8"/>
        <v>1</v>
      </c>
      <c r="H151" s="8"/>
    </row>
    <row r="152" spans="1:8">
      <c r="A152" s="9"/>
      <c r="B152" s="34">
        <v>8</v>
      </c>
      <c r="C152" s="30" t="s">
        <v>639</v>
      </c>
      <c r="D152" s="34">
        <v>0</v>
      </c>
      <c r="E152" s="34">
        <v>35</v>
      </c>
      <c r="F152" s="196">
        <f t="shared" si="6"/>
        <v>0</v>
      </c>
      <c r="G152" s="34">
        <f t="shared" si="8"/>
        <v>1</v>
      </c>
      <c r="H152" s="8"/>
    </row>
    <row r="153" spans="1:8">
      <c r="A153" s="9"/>
      <c r="B153" s="34">
        <v>9</v>
      </c>
      <c r="C153" s="30" t="s">
        <v>640</v>
      </c>
      <c r="D153" s="34">
        <v>0</v>
      </c>
      <c r="E153" s="34">
        <v>35</v>
      </c>
      <c r="F153" s="196">
        <f t="shared" si="6"/>
        <v>0</v>
      </c>
      <c r="G153" s="34">
        <f t="shared" si="8"/>
        <v>1</v>
      </c>
      <c r="H153" s="8"/>
    </row>
    <row r="154" spans="1:8">
      <c r="A154" s="9"/>
      <c r="B154" s="34">
        <v>10</v>
      </c>
      <c r="C154" s="35" t="s">
        <v>392</v>
      </c>
      <c r="D154" s="34">
        <v>0</v>
      </c>
      <c r="E154" s="18">
        <v>30</v>
      </c>
      <c r="F154" s="196">
        <f t="shared" si="6"/>
        <v>0</v>
      </c>
      <c r="G154" s="34">
        <f t="shared" si="8"/>
        <v>1</v>
      </c>
      <c r="H154" s="8"/>
    </row>
    <row r="155" spans="1:8">
      <c r="A155" s="9"/>
      <c r="B155" s="34">
        <v>11</v>
      </c>
      <c r="C155" s="35" t="s">
        <v>641</v>
      </c>
      <c r="D155" s="34">
        <v>0</v>
      </c>
      <c r="E155" s="18">
        <v>30</v>
      </c>
      <c r="F155" s="196">
        <f t="shared" si="6"/>
        <v>0</v>
      </c>
      <c r="G155" s="34">
        <f t="shared" si="8"/>
        <v>1</v>
      </c>
      <c r="H155" s="8"/>
    </row>
    <row r="156" spans="1:8">
      <c r="A156" s="9"/>
      <c r="B156" s="34">
        <v>12</v>
      </c>
      <c r="C156" s="35" t="s">
        <v>642</v>
      </c>
      <c r="D156" s="34">
        <v>0</v>
      </c>
      <c r="E156" s="18">
        <v>30</v>
      </c>
      <c r="F156" s="196">
        <f t="shared" si="6"/>
        <v>0</v>
      </c>
      <c r="G156" s="34">
        <f t="shared" si="8"/>
        <v>1</v>
      </c>
      <c r="H156" s="8"/>
    </row>
    <row r="157" spans="1:8">
      <c r="A157" s="9"/>
      <c r="B157" s="34">
        <v>13</v>
      </c>
      <c r="C157" s="35" t="s">
        <v>398</v>
      </c>
      <c r="D157" s="34">
        <v>0</v>
      </c>
      <c r="E157" s="18">
        <v>30</v>
      </c>
      <c r="F157" s="196">
        <f t="shared" si="6"/>
        <v>0</v>
      </c>
      <c r="G157" s="34">
        <f t="shared" si="8"/>
        <v>1</v>
      </c>
      <c r="H157" s="8"/>
    </row>
    <row r="158" spans="1:8">
      <c r="A158" s="9"/>
      <c r="B158" s="34">
        <v>14</v>
      </c>
      <c r="C158" s="35" t="s">
        <v>405</v>
      </c>
      <c r="D158" s="34">
        <v>0</v>
      </c>
      <c r="E158" s="18">
        <v>30</v>
      </c>
      <c r="F158" s="196">
        <f t="shared" si="6"/>
        <v>0</v>
      </c>
      <c r="G158" s="34">
        <f t="shared" si="8"/>
        <v>1</v>
      </c>
      <c r="H158" s="8"/>
    </row>
    <row r="159" spans="1:8">
      <c r="A159" s="9"/>
      <c r="B159" s="34">
        <v>15</v>
      </c>
      <c r="C159" s="35" t="s">
        <v>419</v>
      </c>
      <c r="D159" s="34">
        <v>0</v>
      </c>
      <c r="E159" s="18">
        <v>30</v>
      </c>
      <c r="F159" s="196">
        <f t="shared" si="6"/>
        <v>0</v>
      </c>
      <c r="G159" s="34">
        <f t="shared" si="8"/>
        <v>1</v>
      </c>
      <c r="H159" s="8"/>
    </row>
    <row r="160" spans="1:8">
      <c r="A160" s="9"/>
      <c r="B160" s="34">
        <v>16</v>
      </c>
      <c r="C160" s="35" t="s">
        <v>643</v>
      </c>
      <c r="D160" s="34">
        <v>0</v>
      </c>
      <c r="E160" s="18">
        <v>30</v>
      </c>
      <c r="F160" s="196">
        <f t="shared" si="6"/>
        <v>0</v>
      </c>
      <c r="G160" s="34">
        <f t="shared" si="8"/>
        <v>1</v>
      </c>
      <c r="H160" s="8"/>
    </row>
    <row r="161" spans="1:8">
      <c r="A161" s="9"/>
      <c r="B161" s="34">
        <v>17</v>
      </c>
      <c r="C161" s="35" t="s">
        <v>422</v>
      </c>
      <c r="D161" s="34">
        <v>0</v>
      </c>
      <c r="E161" s="18">
        <v>30</v>
      </c>
      <c r="F161" s="196">
        <f t="shared" si="6"/>
        <v>0</v>
      </c>
      <c r="G161" s="34">
        <f t="shared" si="8"/>
        <v>1</v>
      </c>
      <c r="H161" s="8"/>
    </row>
    <row r="162" spans="1:8">
      <c r="A162" s="9"/>
      <c r="B162" s="34">
        <v>18</v>
      </c>
      <c r="C162" s="35" t="s">
        <v>644</v>
      </c>
      <c r="D162" s="34">
        <v>0</v>
      </c>
      <c r="E162" s="18">
        <v>42</v>
      </c>
      <c r="F162" s="196">
        <f t="shared" si="6"/>
        <v>0</v>
      </c>
      <c r="G162" s="34">
        <f t="shared" si="8"/>
        <v>1</v>
      </c>
      <c r="H162" s="8"/>
    </row>
    <row r="163" spans="1:8">
      <c r="A163" s="9"/>
      <c r="B163" s="34">
        <v>19</v>
      </c>
      <c r="C163" s="35" t="s">
        <v>427</v>
      </c>
      <c r="D163" s="34">
        <v>0</v>
      </c>
      <c r="E163" s="18">
        <v>30</v>
      </c>
      <c r="F163" s="196">
        <f t="shared" si="6"/>
        <v>0</v>
      </c>
      <c r="G163" s="34">
        <f t="shared" si="8"/>
        <v>1</v>
      </c>
      <c r="H163" s="8"/>
    </row>
    <row r="164" spans="1:8">
      <c r="A164" s="9"/>
      <c r="B164" s="34">
        <v>20</v>
      </c>
      <c r="C164" s="35" t="s">
        <v>434</v>
      </c>
      <c r="D164" s="34">
        <v>0</v>
      </c>
      <c r="E164" s="18">
        <v>30</v>
      </c>
      <c r="F164" s="196">
        <f t="shared" si="6"/>
        <v>0</v>
      </c>
      <c r="G164" s="34">
        <f t="shared" si="8"/>
        <v>1</v>
      </c>
      <c r="H164" s="8"/>
    </row>
    <row r="165" spans="1:8">
      <c r="A165" s="9"/>
      <c r="B165" s="34">
        <v>21</v>
      </c>
      <c r="C165" s="18" t="s">
        <v>439</v>
      </c>
      <c r="D165" s="34">
        <v>0</v>
      </c>
      <c r="E165" s="18">
        <v>28</v>
      </c>
      <c r="F165" s="196">
        <f t="shared" si="6"/>
        <v>0</v>
      </c>
      <c r="G165" s="34">
        <f t="shared" si="8"/>
        <v>1</v>
      </c>
      <c r="H165" s="8"/>
    </row>
    <row r="166" spans="1:8">
      <c r="A166" s="9"/>
      <c r="B166" s="34">
        <v>22</v>
      </c>
      <c r="C166" s="18" t="s">
        <v>443</v>
      </c>
      <c r="D166" s="34">
        <v>0</v>
      </c>
      <c r="E166" s="18">
        <v>32</v>
      </c>
      <c r="F166" s="196">
        <f t="shared" si="6"/>
        <v>0</v>
      </c>
      <c r="G166" s="34">
        <f t="shared" si="8"/>
        <v>1</v>
      </c>
      <c r="H166" s="8"/>
    </row>
    <row r="167" spans="1:8">
      <c r="A167" s="9"/>
      <c r="B167" s="34">
        <v>23</v>
      </c>
      <c r="C167" s="18" t="s">
        <v>645</v>
      </c>
      <c r="D167" s="34">
        <v>0</v>
      </c>
      <c r="E167" s="18">
        <v>32</v>
      </c>
      <c r="F167" s="196">
        <f t="shared" si="6"/>
        <v>0</v>
      </c>
      <c r="G167" s="34">
        <f t="shared" si="8"/>
        <v>1</v>
      </c>
      <c r="H167" s="8"/>
    </row>
    <row r="168" spans="1:8">
      <c r="A168" s="9"/>
      <c r="B168" s="34">
        <v>24</v>
      </c>
      <c r="C168" s="18" t="s">
        <v>447</v>
      </c>
      <c r="D168" s="34">
        <v>0</v>
      </c>
      <c r="E168" s="18">
        <v>32</v>
      </c>
      <c r="F168" s="196">
        <f t="shared" ref="F168:F213" si="9">D168/E168</f>
        <v>0</v>
      </c>
      <c r="G168" s="34">
        <f t="shared" si="8"/>
        <v>1</v>
      </c>
      <c r="H168" s="8"/>
    </row>
    <row r="169" spans="1:8">
      <c r="A169" s="9"/>
      <c r="B169" s="34">
        <v>25</v>
      </c>
      <c r="C169" s="18" t="s">
        <v>449</v>
      </c>
      <c r="D169" s="34">
        <v>0</v>
      </c>
      <c r="E169" s="18">
        <v>38</v>
      </c>
      <c r="F169" s="196">
        <f t="shared" si="9"/>
        <v>0</v>
      </c>
      <c r="G169" s="34">
        <f t="shared" si="8"/>
        <v>1</v>
      </c>
      <c r="H169" s="8"/>
    </row>
    <row r="170" spans="1:8">
      <c r="A170" s="9"/>
      <c r="B170" s="34">
        <v>26</v>
      </c>
      <c r="C170" s="18" t="s">
        <v>453</v>
      </c>
      <c r="D170" s="34">
        <v>0</v>
      </c>
      <c r="E170" s="18">
        <v>37</v>
      </c>
      <c r="F170" s="196">
        <f t="shared" si="9"/>
        <v>0</v>
      </c>
      <c r="G170" s="34">
        <f t="shared" si="8"/>
        <v>1</v>
      </c>
      <c r="H170" s="8"/>
    </row>
    <row r="171" spans="1:8">
      <c r="A171" s="9"/>
      <c r="B171" s="34">
        <v>27</v>
      </c>
      <c r="C171" s="18" t="s">
        <v>456</v>
      </c>
      <c r="D171" s="34">
        <v>0</v>
      </c>
      <c r="E171" s="18">
        <v>30</v>
      </c>
      <c r="F171" s="196">
        <f t="shared" si="9"/>
        <v>0</v>
      </c>
      <c r="G171" s="34">
        <f t="shared" si="8"/>
        <v>1</v>
      </c>
      <c r="H171" s="8"/>
    </row>
    <row r="172" spans="1:8">
      <c r="A172" s="9"/>
      <c r="B172" s="34">
        <v>28</v>
      </c>
      <c r="C172" s="18" t="s">
        <v>646</v>
      </c>
      <c r="D172" s="34">
        <v>0</v>
      </c>
      <c r="E172" s="18">
        <v>30</v>
      </c>
      <c r="F172" s="196">
        <f t="shared" si="9"/>
        <v>0</v>
      </c>
      <c r="G172" s="34">
        <f t="shared" si="8"/>
        <v>1</v>
      </c>
      <c r="H172" s="8"/>
    </row>
    <row r="173" spans="1:8">
      <c r="A173" s="9"/>
      <c r="B173" s="34">
        <v>29</v>
      </c>
      <c r="C173" s="18" t="s">
        <v>461</v>
      </c>
      <c r="D173" s="34">
        <v>0</v>
      </c>
      <c r="E173" s="18">
        <v>30</v>
      </c>
      <c r="F173" s="196">
        <f t="shared" si="9"/>
        <v>0</v>
      </c>
      <c r="G173" s="34">
        <f t="shared" si="8"/>
        <v>1</v>
      </c>
      <c r="H173" s="8"/>
    </row>
    <row r="174" spans="1:8">
      <c r="A174" s="9"/>
      <c r="B174" s="34">
        <v>30</v>
      </c>
      <c r="C174" s="18" t="s">
        <v>647</v>
      </c>
      <c r="D174" s="34">
        <v>0</v>
      </c>
      <c r="E174" s="18">
        <v>45</v>
      </c>
      <c r="F174" s="196">
        <f t="shared" si="9"/>
        <v>0</v>
      </c>
      <c r="G174" s="34">
        <f t="shared" si="8"/>
        <v>1</v>
      </c>
      <c r="H174" s="8"/>
    </row>
    <row r="175" spans="1:8">
      <c r="A175" s="9"/>
      <c r="B175" s="34">
        <v>31</v>
      </c>
      <c r="C175" s="18" t="s">
        <v>648</v>
      </c>
      <c r="D175" s="34">
        <v>0</v>
      </c>
      <c r="E175" s="18">
        <v>35</v>
      </c>
      <c r="F175" s="196">
        <f t="shared" si="9"/>
        <v>0</v>
      </c>
      <c r="G175" s="34">
        <f t="shared" si="8"/>
        <v>1</v>
      </c>
      <c r="H175" s="8"/>
    </row>
    <row r="176" spans="1:8">
      <c r="A176" s="9"/>
      <c r="B176" s="34">
        <v>32</v>
      </c>
      <c r="C176" s="18" t="s">
        <v>649</v>
      </c>
      <c r="D176" s="34">
        <v>0</v>
      </c>
      <c r="E176" s="18">
        <v>35</v>
      </c>
      <c r="F176" s="196">
        <f t="shared" si="9"/>
        <v>0</v>
      </c>
      <c r="G176" s="34">
        <f t="shared" si="8"/>
        <v>1</v>
      </c>
      <c r="H176" s="8"/>
    </row>
    <row r="177" spans="1:8">
      <c r="A177" s="9"/>
      <c r="B177" s="34">
        <v>33</v>
      </c>
      <c r="C177" s="35" t="s">
        <v>464</v>
      </c>
      <c r="D177" s="34">
        <v>0</v>
      </c>
      <c r="E177" s="18">
        <v>32</v>
      </c>
      <c r="F177" s="196">
        <f t="shared" si="9"/>
        <v>0</v>
      </c>
      <c r="G177" s="34">
        <f t="shared" si="8"/>
        <v>1</v>
      </c>
      <c r="H177" s="8"/>
    </row>
    <row r="178" spans="1:8">
      <c r="A178" s="9"/>
      <c r="B178" s="34">
        <v>34</v>
      </c>
      <c r="C178" s="35" t="s">
        <v>467</v>
      </c>
      <c r="D178" s="34">
        <v>0</v>
      </c>
      <c r="E178" s="18">
        <v>31</v>
      </c>
      <c r="F178" s="196">
        <f t="shared" si="9"/>
        <v>0</v>
      </c>
      <c r="G178" s="34">
        <f t="shared" si="8"/>
        <v>1</v>
      </c>
      <c r="H178" s="8"/>
    </row>
    <row r="179" spans="1:8">
      <c r="A179" s="9"/>
      <c r="B179" s="34">
        <v>35</v>
      </c>
      <c r="C179" s="35" t="s">
        <v>650</v>
      </c>
      <c r="D179" s="34">
        <v>0</v>
      </c>
      <c r="E179" s="18">
        <v>31</v>
      </c>
      <c r="F179" s="196">
        <f t="shared" si="9"/>
        <v>0</v>
      </c>
      <c r="G179" s="34">
        <f t="shared" si="8"/>
        <v>1</v>
      </c>
      <c r="H179" s="8"/>
    </row>
    <row r="180" spans="1:8">
      <c r="A180" s="9"/>
      <c r="B180" s="34">
        <v>36</v>
      </c>
      <c r="C180" s="35" t="s">
        <v>651</v>
      </c>
      <c r="D180" s="34">
        <v>0</v>
      </c>
      <c r="E180" s="18">
        <v>31</v>
      </c>
      <c r="F180" s="196">
        <f t="shared" si="9"/>
        <v>0</v>
      </c>
      <c r="G180" s="34">
        <f t="shared" si="8"/>
        <v>1</v>
      </c>
      <c r="H180" s="8"/>
    </row>
    <row r="181" spans="1:8">
      <c r="A181" s="9"/>
      <c r="B181" s="34">
        <v>37</v>
      </c>
      <c r="C181" s="35" t="s">
        <v>470</v>
      </c>
      <c r="D181" s="34">
        <v>0</v>
      </c>
      <c r="E181" s="18">
        <v>36</v>
      </c>
      <c r="F181" s="196">
        <f t="shared" si="9"/>
        <v>0</v>
      </c>
      <c r="G181" s="34">
        <f t="shared" si="8"/>
        <v>1</v>
      </c>
      <c r="H181" s="8"/>
    </row>
    <row r="182" spans="1:8">
      <c r="A182" s="9"/>
      <c r="B182" s="34">
        <v>38</v>
      </c>
      <c r="C182" s="55" t="s">
        <v>652</v>
      </c>
      <c r="D182" s="34">
        <v>0</v>
      </c>
      <c r="E182" s="18">
        <v>35</v>
      </c>
      <c r="F182" s="196">
        <f t="shared" si="9"/>
        <v>0</v>
      </c>
      <c r="G182" s="34">
        <f t="shared" si="8"/>
        <v>1</v>
      </c>
      <c r="H182" s="8"/>
    </row>
    <row r="183" spans="1:8">
      <c r="A183" s="9"/>
      <c r="B183" s="34">
        <v>39</v>
      </c>
      <c r="C183" s="35" t="s">
        <v>474</v>
      </c>
      <c r="D183" s="34">
        <v>0</v>
      </c>
      <c r="E183" s="18">
        <v>35</v>
      </c>
      <c r="F183" s="196">
        <f t="shared" si="9"/>
        <v>0</v>
      </c>
      <c r="G183" s="34">
        <f t="shared" si="8"/>
        <v>1</v>
      </c>
      <c r="H183" s="8"/>
    </row>
    <row r="184" spans="1:8">
      <c r="A184" s="9"/>
      <c r="B184" s="34">
        <v>40</v>
      </c>
      <c r="C184" s="35" t="s">
        <v>653</v>
      </c>
      <c r="D184" s="34">
        <v>0</v>
      </c>
      <c r="E184" s="18">
        <v>35</v>
      </c>
      <c r="F184" s="196">
        <f t="shared" si="9"/>
        <v>0</v>
      </c>
      <c r="G184" s="34">
        <f t="shared" si="8"/>
        <v>1</v>
      </c>
      <c r="H184" s="8"/>
    </row>
    <row r="185" spans="1:8">
      <c r="A185" s="9"/>
      <c r="B185" s="34">
        <v>41</v>
      </c>
      <c r="C185" s="35" t="s">
        <v>476</v>
      </c>
      <c r="D185" s="34">
        <v>0</v>
      </c>
      <c r="E185" s="18">
        <v>34</v>
      </c>
      <c r="F185" s="196">
        <f t="shared" si="9"/>
        <v>0</v>
      </c>
      <c r="G185" s="34">
        <f t="shared" si="8"/>
        <v>1</v>
      </c>
      <c r="H185" s="8"/>
    </row>
    <row r="186" spans="1:8">
      <c r="A186" s="9"/>
      <c r="B186" s="34">
        <v>42</v>
      </c>
      <c r="C186" s="35" t="s">
        <v>479</v>
      </c>
      <c r="D186" s="34">
        <v>0</v>
      </c>
      <c r="E186" s="18">
        <v>34</v>
      </c>
      <c r="F186" s="196">
        <f t="shared" si="9"/>
        <v>0</v>
      </c>
      <c r="G186" s="34">
        <f t="shared" si="8"/>
        <v>1</v>
      </c>
      <c r="H186" s="8"/>
    </row>
    <row r="187" spans="1:8">
      <c r="A187" s="9"/>
      <c r="B187" s="34">
        <v>43</v>
      </c>
      <c r="C187" s="34" t="s">
        <v>484</v>
      </c>
      <c r="D187" s="34">
        <v>0</v>
      </c>
      <c r="E187" s="34">
        <v>35</v>
      </c>
      <c r="F187" s="196">
        <f t="shared" si="9"/>
        <v>0</v>
      </c>
      <c r="G187" s="34">
        <f t="shared" si="8"/>
        <v>1</v>
      </c>
      <c r="H187" s="8"/>
    </row>
    <row r="188" spans="1:8">
      <c r="A188" s="12"/>
      <c r="B188" s="34">
        <v>44</v>
      </c>
      <c r="C188" s="34" t="s">
        <v>487</v>
      </c>
      <c r="D188" s="34">
        <v>0</v>
      </c>
      <c r="E188" s="34">
        <v>36</v>
      </c>
      <c r="F188" s="196">
        <f t="shared" si="9"/>
        <v>0</v>
      </c>
      <c r="G188" s="34">
        <f t="shared" si="8"/>
        <v>1</v>
      </c>
      <c r="H188" s="8"/>
    </row>
    <row r="189" spans="1:8">
      <c r="A189" s="5" t="s">
        <v>7</v>
      </c>
      <c r="B189" s="34">
        <v>1</v>
      </c>
      <c r="C189" s="35" t="s">
        <v>654</v>
      </c>
      <c r="D189" s="14">
        <v>0</v>
      </c>
      <c r="E189" s="35">
        <v>36</v>
      </c>
      <c r="F189" s="198">
        <f t="shared" si="9"/>
        <v>0</v>
      </c>
      <c r="G189" s="14">
        <v>1</v>
      </c>
      <c r="H189" s="8"/>
    </row>
    <row r="190" spans="1:8">
      <c r="A190" s="9"/>
      <c r="B190" s="34">
        <v>2</v>
      </c>
      <c r="C190" s="35" t="s">
        <v>655</v>
      </c>
      <c r="D190" s="14">
        <v>0</v>
      </c>
      <c r="E190" s="35">
        <v>36</v>
      </c>
      <c r="F190" s="198">
        <f t="shared" si="9"/>
        <v>0</v>
      </c>
      <c r="G190" s="14">
        <v>1</v>
      </c>
      <c r="H190" s="8"/>
    </row>
    <row r="191" spans="1:8">
      <c r="A191" s="9"/>
      <c r="B191" s="34">
        <v>3</v>
      </c>
      <c r="C191" s="35" t="s">
        <v>656</v>
      </c>
      <c r="D191" s="14">
        <v>0</v>
      </c>
      <c r="E191" s="35">
        <v>36</v>
      </c>
      <c r="F191" s="198">
        <f t="shared" si="9"/>
        <v>0</v>
      </c>
      <c r="G191" s="14">
        <v>1</v>
      </c>
      <c r="H191" s="8"/>
    </row>
    <row r="192" spans="1:8">
      <c r="A192" s="9"/>
      <c r="B192" s="34">
        <v>4</v>
      </c>
      <c r="C192" s="35" t="s">
        <v>657</v>
      </c>
      <c r="D192" s="14">
        <v>0</v>
      </c>
      <c r="E192" s="35">
        <v>36</v>
      </c>
      <c r="F192" s="198">
        <f t="shared" si="9"/>
        <v>0</v>
      </c>
      <c r="G192" s="14">
        <v>1</v>
      </c>
      <c r="H192" s="8"/>
    </row>
    <row r="193" spans="1:8">
      <c r="A193" s="9"/>
      <c r="B193" s="34">
        <v>5</v>
      </c>
      <c r="C193" s="35" t="s">
        <v>658</v>
      </c>
      <c r="D193" s="14">
        <v>0</v>
      </c>
      <c r="E193" s="35">
        <v>35</v>
      </c>
      <c r="F193" s="198">
        <f t="shared" si="9"/>
        <v>0</v>
      </c>
      <c r="G193" s="14">
        <v>1</v>
      </c>
      <c r="H193" s="8"/>
    </row>
    <row r="194" spans="1:8">
      <c r="A194" s="9"/>
      <c r="B194" s="34">
        <v>6</v>
      </c>
      <c r="C194" s="35" t="s">
        <v>659</v>
      </c>
      <c r="D194" s="14">
        <v>0</v>
      </c>
      <c r="E194" s="35">
        <v>44</v>
      </c>
      <c r="F194" s="198">
        <f t="shared" si="9"/>
        <v>0</v>
      </c>
      <c r="G194" s="14">
        <v>1</v>
      </c>
      <c r="H194" s="8"/>
    </row>
    <row r="195" spans="1:8">
      <c r="A195" s="9"/>
      <c r="B195" s="34">
        <v>7</v>
      </c>
      <c r="C195" s="35" t="s">
        <v>660</v>
      </c>
      <c r="D195" s="14">
        <v>0</v>
      </c>
      <c r="E195" s="35">
        <v>37</v>
      </c>
      <c r="F195" s="198">
        <f t="shared" si="9"/>
        <v>0</v>
      </c>
      <c r="G195" s="14">
        <v>1</v>
      </c>
      <c r="H195" s="8"/>
    </row>
    <row r="196" spans="1:8">
      <c r="A196" s="9"/>
      <c r="B196" s="34">
        <v>8</v>
      </c>
      <c r="C196" s="35" t="s">
        <v>661</v>
      </c>
      <c r="D196" s="14">
        <v>0</v>
      </c>
      <c r="E196" s="34">
        <v>33</v>
      </c>
      <c r="F196" s="198">
        <f t="shared" si="9"/>
        <v>0</v>
      </c>
      <c r="G196" s="14">
        <v>1</v>
      </c>
      <c r="H196" s="8"/>
    </row>
    <row r="197" spans="1:8">
      <c r="A197" s="9"/>
      <c r="B197" s="34">
        <v>9</v>
      </c>
      <c r="C197" s="35" t="s">
        <v>662</v>
      </c>
      <c r="D197" s="14">
        <v>0</v>
      </c>
      <c r="E197" s="34">
        <v>33</v>
      </c>
      <c r="F197" s="198">
        <f t="shared" si="9"/>
        <v>0</v>
      </c>
      <c r="G197" s="14">
        <v>1</v>
      </c>
      <c r="H197" s="8"/>
    </row>
    <row r="198" spans="1:8">
      <c r="A198" s="9"/>
      <c r="B198" s="34">
        <v>10</v>
      </c>
      <c r="C198" s="35" t="s">
        <v>663</v>
      </c>
      <c r="D198" s="14">
        <v>0</v>
      </c>
      <c r="E198" s="34">
        <v>32</v>
      </c>
      <c r="F198" s="198">
        <f t="shared" si="9"/>
        <v>0</v>
      </c>
      <c r="G198" s="14">
        <v>1</v>
      </c>
      <c r="H198" s="8"/>
    </row>
    <row r="199" spans="1:8">
      <c r="A199" s="9"/>
      <c r="B199" s="34">
        <v>11</v>
      </c>
      <c r="C199" s="35" t="s">
        <v>664</v>
      </c>
      <c r="D199" s="14">
        <v>0</v>
      </c>
      <c r="E199" s="34">
        <v>33</v>
      </c>
      <c r="F199" s="198">
        <f t="shared" si="9"/>
        <v>0</v>
      </c>
      <c r="G199" s="14">
        <v>1</v>
      </c>
      <c r="H199" s="8"/>
    </row>
    <row r="200" spans="1:8">
      <c r="A200" s="9"/>
      <c r="B200" s="34">
        <v>12</v>
      </c>
      <c r="C200" s="35" t="s">
        <v>665</v>
      </c>
      <c r="D200" s="35">
        <v>0</v>
      </c>
      <c r="E200" s="34">
        <v>33</v>
      </c>
      <c r="F200" s="198">
        <f t="shared" si="9"/>
        <v>0</v>
      </c>
      <c r="G200" s="14">
        <v>1</v>
      </c>
      <c r="H200" s="8"/>
    </row>
    <row r="201" spans="1:8">
      <c r="A201" s="9"/>
      <c r="B201" s="34">
        <v>13</v>
      </c>
      <c r="C201" s="35" t="s">
        <v>666</v>
      </c>
      <c r="D201" s="35">
        <v>0</v>
      </c>
      <c r="E201" s="34">
        <v>30</v>
      </c>
      <c r="F201" s="198">
        <f t="shared" si="9"/>
        <v>0</v>
      </c>
      <c r="G201" s="14">
        <v>1</v>
      </c>
      <c r="H201" s="8"/>
    </row>
    <row r="202" spans="1:8">
      <c r="A202" s="9"/>
      <c r="B202" s="34">
        <v>14</v>
      </c>
      <c r="C202" s="35" t="s">
        <v>667</v>
      </c>
      <c r="D202" s="35">
        <v>0</v>
      </c>
      <c r="E202" s="34">
        <v>34</v>
      </c>
      <c r="F202" s="198">
        <f t="shared" si="9"/>
        <v>0</v>
      </c>
      <c r="G202" s="14">
        <v>1</v>
      </c>
      <c r="H202" s="8"/>
    </row>
    <row r="203" spans="1:8">
      <c r="A203" s="9"/>
      <c r="B203" s="34">
        <v>15</v>
      </c>
      <c r="C203" s="35" t="s">
        <v>668</v>
      </c>
      <c r="D203" s="35">
        <v>0</v>
      </c>
      <c r="E203" s="34">
        <v>33</v>
      </c>
      <c r="F203" s="198">
        <f t="shared" si="9"/>
        <v>0</v>
      </c>
      <c r="G203" s="14">
        <v>1</v>
      </c>
      <c r="H203" s="8"/>
    </row>
    <row r="204" spans="1:8">
      <c r="A204" s="9"/>
      <c r="B204" s="34">
        <v>16</v>
      </c>
      <c r="C204" s="35" t="s">
        <v>493</v>
      </c>
      <c r="D204" s="35">
        <v>0</v>
      </c>
      <c r="E204" s="34">
        <v>33</v>
      </c>
      <c r="F204" s="198">
        <f t="shared" si="9"/>
        <v>0</v>
      </c>
      <c r="G204" s="14">
        <v>1</v>
      </c>
      <c r="H204" s="8"/>
    </row>
    <row r="205" spans="1:8">
      <c r="A205" s="9"/>
      <c r="B205" s="34">
        <v>17</v>
      </c>
      <c r="C205" s="35" t="s">
        <v>669</v>
      </c>
      <c r="D205" s="35">
        <v>0</v>
      </c>
      <c r="E205" s="34">
        <v>32</v>
      </c>
      <c r="F205" s="198">
        <f t="shared" si="9"/>
        <v>0</v>
      </c>
      <c r="G205" s="14">
        <v>1</v>
      </c>
      <c r="H205" s="8"/>
    </row>
    <row r="206" spans="1:8">
      <c r="A206" s="9"/>
      <c r="B206" s="34">
        <v>18</v>
      </c>
      <c r="C206" s="35" t="s">
        <v>670</v>
      </c>
      <c r="D206" s="35">
        <v>0</v>
      </c>
      <c r="E206" s="34">
        <v>32</v>
      </c>
      <c r="F206" s="198">
        <f t="shared" si="9"/>
        <v>0</v>
      </c>
      <c r="G206" s="14">
        <v>1</v>
      </c>
      <c r="H206" s="8"/>
    </row>
    <row r="207" spans="1:8">
      <c r="A207" s="9"/>
      <c r="B207" s="34">
        <v>19</v>
      </c>
      <c r="C207" s="34" t="s">
        <v>496</v>
      </c>
      <c r="D207" s="35">
        <v>0</v>
      </c>
      <c r="E207" s="34">
        <v>36</v>
      </c>
      <c r="F207" s="198">
        <f t="shared" si="9"/>
        <v>0</v>
      </c>
      <c r="G207" s="14">
        <v>1</v>
      </c>
      <c r="H207" s="8"/>
    </row>
    <row r="208" spans="1:8">
      <c r="A208" s="9"/>
      <c r="B208" s="34">
        <v>20</v>
      </c>
      <c r="C208" s="34" t="s">
        <v>671</v>
      </c>
      <c r="D208" s="35">
        <v>0</v>
      </c>
      <c r="E208" s="34">
        <v>34</v>
      </c>
      <c r="F208" s="198">
        <f t="shared" si="9"/>
        <v>0</v>
      </c>
      <c r="G208" s="14">
        <v>1</v>
      </c>
      <c r="H208" s="8"/>
    </row>
    <row r="209" spans="1:8">
      <c r="A209" s="9"/>
      <c r="B209" s="34">
        <v>21</v>
      </c>
      <c r="C209" s="34" t="s">
        <v>672</v>
      </c>
      <c r="D209" s="35">
        <v>0</v>
      </c>
      <c r="E209" s="34">
        <v>33</v>
      </c>
      <c r="F209" s="198">
        <f t="shared" si="9"/>
        <v>0</v>
      </c>
      <c r="G209" s="14">
        <v>1</v>
      </c>
      <c r="H209" s="8"/>
    </row>
    <row r="210" spans="1:8">
      <c r="A210" s="9"/>
      <c r="B210" s="34">
        <v>22</v>
      </c>
      <c r="C210" s="34" t="s">
        <v>673</v>
      </c>
      <c r="D210" s="35">
        <v>0</v>
      </c>
      <c r="E210" s="34">
        <v>33</v>
      </c>
      <c r="F210" s="198">
        <f t="shared" si="9"/>
        <v>0</v>
      </c>
      <c r="G210" s="14">
        <v>1</v>
      </c>
      <c r="H210" s="8"/>
    </row>
    <row r="211" spans="1:8">
      <c r="A211" s="9"/>
      <c r="B211" s="34">
        <v>23</v>
      </c>
      <c r="C211" s="34" t="s">
        <v>674</v>
      </c>
      <c r="D211" s="35">
        <v>0</v>
      </c>
      <c r="E211" s="34">
        <v>34</v>
      </c>
      <c r="F211" s="198">
        <f t="shared" si="9"/>
        <v>0</v>
      </c>
      <c r="G211" s="14">
        <v>1</v>
      </c>
      <c r="H211" s="8"/>
    </row>
    <row r="212" spans="1:8">
      <c r="A212" s="9"/>
      <c r="B212" s="34">
        <v>24</v>
      </c>
      <c r="C212" s="34" t="s">
        <v>675</v>
      </c>
      <c r="D212" s="34">
        <v>0</v>
      </c>
      <c r="E212" s="34">
        <v>33</v>
      </c>
      <c r="F212" s="198">
        <f t="shared" si="9"/>
        <v>0</v>
      </c>
      <c r="G212" s="14">
        <v>1</v>
      </c>
      <c r="H212" s="8"/>
    </row>
    <row r="213" spans="1:8">
      <c r="A213" s="12"/>
      <c r="B213" s="34">
        <v>25</v>
      </c>
      <c r="C213" s="34" t="s">
        <v>676</v>
      </c>
      <c r="D213" s="34">
        <v>0</v>
      </c>
      <c r="E213" s="34">
        <v>35</v>
      </c>
      <c r="F213" s="198">
        <f t="shared" si="9"/>
        <v>0</v>
      </c>
      <c r="G213" s="14">
        <v>1</v>
      </c>
      <c r="H213" s="8"/>
    </row>
    <row r="214" spans="1:8">
      <c r="A214" s="5" t="s">
        <v>8</v>
      </c>
      <c r="B214" s="7">
        <v>1</v>
      </c>
      <c r="C214" s="7" t="s">
        <v>498</v>
      </c>
      <c r="D214" s="7">
        <v>0</v>
      </c>
      <c r="E214" s="7">
        <v>46</v>
      </c>
      <c r="F214" s="199">
        <f>D216/E214</f>
        <v>0</v>
      </c>
      <c r="G214" s="8">
        <v>1</v>
      </c>
      <c r="H214" s="8"/>
    </row>
    <row r="215" spans="1:8">
      <c r="A215" s="9"/>
      <c r="B215" s="7">
        <v>2</v>
      </c>
      <c r="C215" s="7" t="s">
        <v>506</v>
      </c>
      <c r="D215" s="7">
        <v>0</v>
      </c>
      <c r="E215" s="7">
        <v>45</v>
      </c>
      <c r="F215" s="199">
        <f>D215/E215</f>
        <v>0</v>
      </c>
      <c r="G215" s="8">
        <v>1</v>
      </c>
      <c r="H215" s="8"/>
    </row>
    <row r="216" spans="1:8">
      <c r="A216" s="9"/>
      <c r="B216" s="7">
        <v>3</v>
      </c>
      <c r="C216" s="7" t="s">
        <v>519</v>
      </c>
      <c r="D216" s="7">
        <v>0</v>
      </c>
      <c r="E216" s="7">
        <v>45</v>
      </c>
      <c r="F216" s="199">
        <v>0</v>
      </c>
      <c r="G216" s="8">
        <v>1</v>
      </c>
      <c r="H216" s="8"/>
    </row>
    <row r="217" spans="1:8">
      <c r="A217" s="200"/>
      <c r="B217" s="38">
        <v>4</v>
      </c>
      <c r="C217" s="38" t="s">
        <v>522</v>
      </c>
      <c r="D217" s="38">
        <v>0</v>
      </c>
      <c r="E217" s="38">
        <v>45</v>
      </c>
      <c r="F217" s="201">
        <v>0</v>
      </c>
      <c r="G217" s="38">
        <v>1</v>
      </c>
      <c r="H217" s="38"/>
    </row>
  </sheetData>
  <sortState ref="B3:B29">
    <sortCondition ref="B3"/>
  </sortState>
  <mergeCells count="8">
    <mergeCell ref="A1:H1"/>
    <mergeCell ref="A3:A43"/>
    <mergeCell ref="A44:A85"/>
    <mergeCell ref="A86:A103"/>
    <mergeCell ref="A104:A144"/>
    <mergeCell ref="A145:A188"/>
    <mergeCell ref="A189:A213"/>
    <mergeCell ref="A214:A217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6"/>
  <sheetViews>
    <sheetView zoomScale="70" zoomScaleNormal="70" topLeftCell="A28" workbookViewId="0">
      <selection activeCell="P31" sqref="P31"/>
    </sheetView>
  </sheetViews>
  <sheetFormatPr defaultColWidth="8.62962962962963" defaultRowHeight="17.4"/>
  <cols>
    <col min="1" max="1" width="20.1296296296296" style="119" customWidth="1"/>
    <col min="2" max="2" width="8" style="120" customWidth="1"/>
    <col min="3" max="3" width="20.1296296296296" style="119" customWidth="1"/>
    <col min="4" max="5" width="7.87962962962963" style="119" customWidth="1"/>
    <col min="6" max="13" width="8" style="119" customWidth="1"/>
    <col min="14" max="14" width="9.62962962962963" style="121" customWidth="1"/>
    <col min="15" max="15" width="11" style="121" customWidth="1"/>
    <col min="16" max="16" width="9.75" style="120" customWidth="1"/>
    <col min="17" max="17" width="47.9351851851852" style="119" customWidth="1"/>
    <col min="18" max="18" width="77.9351851851852" style="119" customWidth="1"/>
    <col min="19" max="16384" width="8.62962962962963" style="119"/>
  </cols>
  <sheetData>
    <row r="1" ht="22.2" spans="1:19">
      <c r="A1" s="50" t="s">
        <v>715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</row>
    <row r="2" s="118" customFormat="1" ht="61.2" spans="1:19">
      <c r="A2" s="51" t="s">
        <v>22</v>
      </c>
      <c r="B2" s="122" t="s">
        <v>528</v>
      </c>
      <c r="C2" s="51" t="s">
        <v>23</v>
      </c>
      <c r="D2" s="123" t="s">
        <v>716</v>
      </c>
      <c r="E2" s="123" t="s">
        <v>717</v>
      </c>
      <c r="F2" s="123" t="s">
        <v>718</v>
      </c>
      <c r="G2" s="123" t="s">
        <v>719</v>
      </c>
      <c r="H2" s="123" t="s">
        <v>720</v>
      </c>
      <c r="I2" s="123" t="s">
        <v>721</v>
      </c>
      <c r="J2" s="123" t="s">
        <v>722</v>
      </c>
      <c r="K2" s="123" t="s">
        <v>723</v>
      </c>
      <c r="L2" s="123" t="s">
        <v>724</v>
      </c>
      <c r="M2" s="123" t="s">
        <v>725</v>
      </c>
      <c r="N2" s="124" t="s">
        <v>726</v>
      </c>
      <c r="O2" s="124" t="s">
        <v>727</v>
      </c>
      <c r="P2" s="125" t="s">
        <v>728</v>
      </c>
      <c r="Q2" s="51" t="s">
        <v>29</v>
      </c>
      <c r="R2" s="112" t="s">
        <v>729</v>
      </c>
    </row>
    <row r="3" spans="1:19">
      <c r="A3" s="126" t="s">
        <v>2</v>
      </c>
      <c r="B3" s="127">
        <v>1</v>
      </c>
      <c r="C3" s="34" t="s">
        <v>63</v>
      </c>
      <c r="D3" s="128">
        <v>4.6</v>
      </c>
      <c r="E3" s="128">
        <v>5</v>
      </c>
      <c r="F3" s="129">
        <v>5</v>
      </c>
      <c r="G3" s="129">
        <v>5</v>
      </c>
      <c r="H3" s="130" t="s">
        <v>730</v>
      </c>
      <c r="I3" s="130" t="s">
        <v>730</v>
      </c>
      <c r="J3" s="130" t="s">
        <v>730</v>
      </c>
      <c r="K3" s="130" t="s">
        <v>730</v>
      </c>
      <c r="L3" s="131">
        <v>5</v>
      </c>
      <c r="M3" s="131">
        <v>5</v>
      </c>
      <c r="N3" s="132">
        <f t="shared" ref="N3:N12" si="0">SUM(F3:M3)</f>
        <v>20</v>
      </c>
      <c r="O3" s="132">
        <f t="shared" ref="O3:O12" si="1">N3/4</f>
        <v>5</v>
      </c>
      <c r="P3" s="55">
        <v>1</v>
      </c>
      <c r="Q3" s="133"/>
      <c r="R3" s="133"/>
    </row>
    <row r="4" spans="1:19">
      <c r="A4" s="134"/>
      <c r="B4" s="127">
        <v>2</v>
      </c>
      <c r="C4" s="34" t="s">
        <v>45</v>
      </c>
      <c r="D4" s="135">
        <v>5</v>
      </c>
      <c r="E4" s="128">
        <v>5</v>
      </c>
      <c r="F4" s="129">
        <v>5</v>
      </c>
      <c r="G4" s="129">
        <v>5</v>
      </c>
      <c r="H4" s="130" t="s">
        <v>730</v>
      </c>
      <c r="I4" s="130" t="s">
        <v>730</v>
      </c>
      <c r="J4" s="130" t="s">
        <v>730</v>
      </c>
      <c r="K4" s="130" t="s">
        <v>730</v>
      </c>
      <c r="L4" s="131">
        <v>5</v>
      </c>
      <c r="M4" s="131">
        <v>4.8</v>
      </c>
      <c r="N4" s="132">
        <f t="shared" si="0"/>
        <v>19.8</v>
      </c>
      <c r="O4" s="132">
        <f t="shared" si="1"/>
        <v>4.95</v>
      </c>
      <c r="P4" s="55">
        <v>4</v>
      </c>
      <c r="Q4" s="133"/>
      <c r="R4" s="133"/>
    </row>
    <row r="5" spans="1:19">
      <c r="A5" s="134"/>
      <c r="B5" s="127">
        <v>3</v>
      </c>
      <c r="C5" s="34" t="s">
        <v>551</v>
      </c>
      <c r="D5" s="135">
        <v>5</v>
      </c>
      <c r="E5" s="128">
        <v>5</v>
      </c>
      <c r="F5" s="129">
        <v>5</v>
      </c>
      <c r="G5" s="129">
        <v>5</v>
      </c>
      <c r="H5" s="130" t="s">
        <v>730</v>
      </c>
      <c r="I5" s="130" t="s">
        <v>730</v>
      </c>
      <c r="J5" s="130" t="s">
        <v>730</v>
      </c>
      <c r="K5" s="130" t="s">
        <v>730</v>
      </c>
      <c r="L5" s="131">
        <v>5</v>
      </c>
      <c r="M5" s="131">
        <v>5</v>
      </c>
      <c r="N5" s="136">
        <f t="shared" si="0"/>
        <v>20</v>
      </c>
      <c r="O5" s="132">
        <f t="shared" si="1"/>
        <v>5</v>
      </c>
      <c r="P5" s="55">
        <v>1</v>
      </c>
      <c r="Q5" s="133"/>
      <c r="R5" s="133"/>
    </row>
    <row r="6" spans="1:19">
      <c r="A6" s="134"/>
      <c r="B6" s="127">
        <v>4</v>
      </c>
      <c r="C6" s="34" t="s">
        <v>552</v>
      </c>
      <c r="D6" s="128">
        <v>5</v>
      </c>
      <c r="E6" s="128">
        <v>5</v>
      </c>
      <c r="F6" s="129">
        <v>5</v>
      </c>
      <c r="G6" s="129">
        <v>5</v>
      </c>
      <c r="H6" s="130" t="s">
        <v>730</v>
      </c>
      <c r="I6" s="130" t="s">
        <v>730</v>
      </c>
      <c r="J6" s="130" t="s">
        <v>730</v>
      </c>
      <c r="K6" s="130" t="s">
        <v>730</v>
      </c>
      <c r="L6" s="131">
        <v>5</v>
      </c>
      <c r="M6" s="131">
        <v>4.6</v>
      </c>
      <c r="N6" s="132">
        <f t="shared" si="0"/>
        <v>19.6</v>
      </c>
      <c r="O6" s="132">
        <f t="shared" si="1"/>
        <v>4.9</v>
      </c>
      <c r="P6" s="55">
        <v>7</v>
      </c>
      <c r="Q6" s="133"/>
      <c r="R6" s="133"/>
    </row>
    <row r="7" spans="1:19">
      <c r="A7" s="134"/>
      <c r="B7" s="127">
        <v>5</v>
      </c>
      <c r="C7" s="34" t="s">
        <v>84</v>
      </c>
      <c r="D7" s="128">
        <v>4.8</v>
      </c>
      <c r="E7" s="128">
        <v>5</v>
      </c>
      <c r="F7" s="129">
        <v>5</v>
      </c>
      <c r="G7" s="129">
        <v>5</v>
      </c>
      <c r="H7" s="130" t="s">
        <v>730</v>
      </c>
      <c r="I7" s="130" t="s">
        <v>730</v>
      </c>
      <c r="J7" s="130" t="s">
        <v>730</v>
      </c>
      <c r="K7" s="130" t="s">
        <v>730</v>
      </c>
      <c r="L7" s="131">
        <v>5</v>
      </c>
      <c r="M7" s="131">
        <v>4.8</v>
      </c>
      <c r="N7" s="132">
        <f t="shared" si="0"/>
        <v>19.8</v>
      </c>
      <c r="O7" s="132">
        <f t="shared" si="1"/>
        <v>4.95</v>
      </c>
      <c r="P7" s="55">
        <v>4</v>
      </c>
      <c r="Q7" s="133"/>
      <c r="R7" s="133"/>
    </row>
    <row r="8" spans="1:19">
      <c r="A8" s="134"/>
      <c r="B8" s="127">
        <v>6</v>
      </c>
      <c r="C8" s="34" t="s">
        <v>553</v>
      </c>
      <c r="D8" s="128">
        <v>5</v>
      </c>
      <c r="E8" s="128">
        <v>5</v>
      </c>
      <c r="F8" s="129">
        <v>5</v>
      </c>
      <c r="G8" s="129">
        <v>5</v>
      </c>
      <c r="H8" s="130" t="s">
        <v>730</v>
      </c>
      <c r="I8" s="130" t="s">
        <v>730</v>
      </c>
      <c r="J8" s="130" t="s">
        <v>730</v>
      </c>
      <c r="K8" s="130" t="s">
        <v>730</v>
      </c>
      <c r="L8" s="131">
        <v>5</v>
      </c>
      <c r="M8" s="131">
        <v>5</v>
      </c>
      <c r="N8" s="132">
        <f t="shared" si="0"/>
        <v>20</v>
      </c>
      <c r="O8" s="132">
        <f t="shared" si="1"/>
        <v>5</v>
      </c>
      <c r="P8" s="55">
        <v>1</v>
      </c>
      <c r="Q8" s="133"/>
      <c r="R8" s="133"/>
    </row>
    <row r="9" spans="1:19">
      <c r="A9" s="134"/>
      <c r="B9" s="127">
        <v>7</v>
      </c>
      <c r="C9" s="34" t="s">
        <v>137</v>
      </c>
      <c r="D9" s="128">
        <v>5</v>
      </c>
      <c r="E9" s="128">
        <v>5</v>
      </c>
      <c r="F9" s="129">
        <v>5</v>
      </c>
      <c r="G9" s="129">
        <v>5</v>
      </c>
      <c r="H9" s="130" t="s">
        <v>730</v>
      </c>
      <c r="I9" s="130" t="s">
        <v>730</v>
      </c>
      <c r="J9" s="130" t="s">
        <v>730</v>
      </c>
      <c r="K9" s="130" t="s">
        <v>730</v>
      </c>
      <c r="L9" s="131">
        <v>5</v>
      </c>
      <c r="M9" s="131">
        <v>4.6</v>
      </c>
      <c r="N9" s="132">
        <f t="shared" si="0"/>
        <v>19.6</v>
      </c>
      <c r="O9" s="132">
        <f t="shared" si="1"/>
        <v>4.9</v>
      </c>
      <c r="P9" s="55">
        <v>7</v>
      </c>
      <c r="Q9" s="133"/>
      <c r="R9" s="133"/>
    </row>
    <row r="10" spans="1:19">
      <c r="A10" s="134"/>
      <c r="B10" s="127">
        <v>8</v>
      </c>
      <c r="C10" s="34" t="s">
        <v>554</v>
      </c>
      <c r="D10" s="128">
        <v>5</v>
      </c>
      <c r="E10" s="128">
        <v>5</v>
      </c>
      <c r="F10" s="129">
        <v>5</v>
      </c>
      <c r="G10" s="129">
        <v>5</v>
      </c>
      <c r="H10" s="130" t="s">
        <v>730</v>
      </c>
      <c r="I10" s="130" t="s">
        <v>730</v>
      </c>
      <c r="J10" s="130" t="s">
        <v>730</v>
      </c>
      <c r="K10" s="130" t="s">
        <v>730</v>
      </c>
      <c r="L10" s="131">
        <v>5</v>
      </c>
      <c r="M10" s="131">
        <v>4.8</v>
      </c>
      <c r="N10" s="132">
        <f t="shared" si="0"/>
        <v>19.8</v>
      </c>
      <c r="O10" s="132">
        <f t="shared" si="1"/>
        <v>4.95</v>
      </c>
      <c r="P10" s="55">
        <v>4</v>
      </c>
      <c r="Q10" s="133"/>
      <c r="R10" s="133"/>
    </row>
    <row r="11" spans="1:19">
      <c r="A11" s="134"/>
      <c r="B11" s="127">
        <v>9</v>
      </c>
      <c r="C11" s="34" t="s">
        <v>555</v>
      </c>
      <c r="D11" s="128">
        <v>4.6</v>
      </c>
      <c r="E11" s="128">
        <v>5</v>
      </c>
      <c r="F11" s="129">
        <v>5</v>
      </c>
      <c r="G11" s="129">
        <v>5</v>
      </c>
      <c r="H11" s="130" t="s">
        <v>730</v>
      </c>
      <c r="I11" s="130" t="s">
        <v>730</v>
      </c>
      <c r="J11" s="130" t="s">
        <v>730</v>
      </c>
      <c r="K11" s="130" t="s">
        <v>730</v>
      </c>
      <c r="L11" s="131">
        <v>5</v>
      </c>
      <c r="M11" s="131">
        <v>4.6</v>
      </c>
      <c r="N11" s="132">
        <f t="shared" si="0"/>
        <v>19.6</v>
      </c>
      <c r="O11" s="132">
        <f t="shared" si="1"/>
        <v>4.9</v>
      </c>
      <c r="P11" s="55">
        <v>7</v>
      </c>
      <c r="Q11" s="137"/>
      <c r="R11" s="137"/>
    </row>
    <row r="12" spans="1:19">
      <c r="A12" s="138"/>
      <c r="B12" s="139">
        <v>10</v>
      </c>
      <c r="C12" s="55" t="s">
        <v>731</v>
      </c>
      <c r="D12" s="128">
        <v>5</v>
      </c>
      <c r="E12" s="128">
        <v>5</v>
      </c>
      <c r="F12" s="129">
        <v>5</v>
      </c>
      <c r="G12" s="129">
        <v>5</v>
      </c>
      <c r="H12" s="130" t="s">
        <v>730</v>
      </c>
      <c r="I12" s="130" t="s">
        <v>730</v>
      </c>
      <c r="J12" s="130" t="s">
        <v>730</v>
      </c>
      <c r="K12" s="130" t="s">
        <v>730</v>
      </c>
      <c r="L12" s="131">
        <v>5</v>
      </c>
      <c r="M12" s="131">
        <v>4.6</v>
      </c>
      <c r="N12" s="132">
        <f t="shared" si="0"/>
        <v>19.6</v>
      </c>
      <c r="O12" s="132">
        <f t="shared" si="1"/>
        <v>4.9</v>
      </c>
      <c r="P12" s="55">
        <v>7</v>
      </c>
      <c r="Q12" s="137"/>
      <c r="R12" s="137"/>
    </row>
    <row r="13" spans="1:19">
      <c r="A13" s="140" t="s">
        <v>3</v>
      </c>
      <c r="B13" s="141">
        <v>1</v>
      </c>
      <c r="C13" s="14" t="s">
        <v>571</v>
      </c>
      <c r="D13" s="142">
        <v>5</v>
      </c>
      <c r="E13" s="142">
        <v>5</v>
      </c>
      <c r="F13" s="142" t="s">
        <v>730</v>
      </c>
      <c r="G13" s="142" t="s">
        <v>730</v>
      </c>
      <c r="H13" s="70" t="s">
        <v>730</v>
      </c>
      <c r="I13" s="70" t="s">
        <v>730</v>
      </c>
      <c r="J13" s="70" t="s">
        <v>730</v>
      </c>
      <c r="K13" s="70" t="s">
        <v>730</v>
      </c>
      <c r="L13" s="70" t="s">
        <v>730</v>
      </c>
      <c r="M13" s="70" t="s">
        <v>730</v>
      </c>
      <c r="N13" s="142">
        <f t="shared" ref="N13:N38" si="2">SUM(D13:M13)</f>
        <v>10</v>
      </c>
      <c r="O13" s="143">
        <f t="shared" ref="O13:O38" si="3">AVERAGE(D13:M13)</f>
        <v>5</v>
      </c>
      <c r="P13" s="70" cm="1">
        <f t="array" ref="P13">SUMPRODUCT((O$4:O$12&gt;=O13)/COUNTIF(O$4:O$12,O$4:O$12))</f>
        <v>1</v>
      </c>
      <c r="Q13" s="144"/>
      <c r="R13" s="145"/>
      <c r="S13" s="146"/>
    </row>
    <row r="14" spans="1:19">
      <c r="A14" s="147"/>
      <c r="B14" s="141">
        <v>2</v>
      </c>
      <c r="C14" s="14" t="s">
        <v>36</v>
      </c>
      <c r="D14" s="142">
        <v>5</v>
      </c>
      <c r="E14" s="142">
        <v>5</v>
      </c>
      <c r="F14" s="142">
        <v>5</v>
      </c>
      <c r="G14" s="142">
        <v>5</v>
      </c>
      <c r="H14" s="70" t="s">
        <v>730</v>
      </c>
      <c r="I14" s="70" t="s">
        <v>730</v>
      </c>
      <c r="J14" s="70" t="s">
        <v>730</v>
      </c>
      <c r="K14" s="70" t="s">
        <v>730</v>
      </c>
      <c r="L14" s="70" t="s">
        <v>730</v>
      </c>
      <c r="M14" s="70" t="s">
        <v>730</v>
      </c>
      <c r="N14" s="142">
        <f t="shared" si="2"/>
        <v>20</v>
      </c>
      <c r="O14" s="143">
        <f t="shared" si="3"/>
        <v>5</v>
      </c>
      <c r="P14" s="70" cm="1">
        <f t="array" ref="P14">SUMPRODUCT((O$4:O$12&gt;=O14)/COUNTIF(O$4:O$12,O$4:O$12))</f>
        <v>1</v>
      </c>
      <c r="Q14" s="144"/>
      <c r="R14" s="145"/>
    </row>
    <row r="15" spans="1:19">
      <c r="A15" s="147"/>
      <c r="B15" s="141">
        <v>3</v>
      </c>
      <c r="C15" s="14" t="s">
        <v>157</v>
      </c>
      <c r="D15" s="142">
        <v>5</v>
      </c>
      <c r="E15" s="142">
        <v>4.8</v>
      </c>
      <c r="F15" s="142">
        <v>5</v>
      </c>
      <c r="G15" s="142">
        <v>4.8</v>
      </c>
      <c r="H15" s="70" t="s">
        <v>730</v>
      </c>
      <c r="I15" s="70" t="s">
        <v>730</v>
      </c>
      <c r="J15" s="70" t="s">
        <v>730</v>
      </c>
      <c r="K15" s="70" t="s">
        <v>730</v>
      </c>
      <c r="L15" s="70" t="s">
        <v>730</v>
      </c>
      <c r="M15" s="70" t="s">
        <v>730</v>
      </c>
      <c r="N15" s="142">
        <f t="shared" si="2"/>
        <v>19.6</v>
      </c>
      <c r="O15" s="143">
        <f t="shared" si="3"/>
        <v>4.9</v>
      </c>
      <c r="P15" s="70" cm="1">
        <f t="array" ref="P15">SUMPRODUCT((O$4:O$12&gt;=O15)/COUNTIF(O$4:O$12,O$4:O$12))</f>
        <v>3</v>
      </c>
      <c r="Q15" s="144"/>
      <c r="R15" s="145"/>
    </row>
    <row r="16" spans="1:19">
      <c r="A16" s="147"/>
      <c r="B16" s="141">
        <v>4</v>
      </c>
      <c r="C16" s="14" t="s">
        <v>205</v>
      </c>
      <c r="D16" s="142">
        <v>5</v>
      </c>
      <c r="E16" s="142">
        <v>5</v>
      </c>
      <c r="F16" s="142" t="s">
        <v>730</v>
      </c>
      <c r="G16" s="142" t="s">
        <v>730</v>
      </c>
      <c r="H16" s="70" t="s">
        <v>730</v>
      </c>
      <c r="I16" s="70" t="s">
        <v>730</v>
      </c>
      <c r="J16" s="70" t="s">
        <v>730</v>
      </c>
      <c r="K16" s="70" t="s">
        <v>730</v>
      </c>
      <c r="L16" s="70" t="s">
        <v>730</v>
      </c>
      <c r="M16" s="70" t="s">
        <v>730</v>
      </c>
      <c r="N16" s="142">
        <f t="shared" si="2"/>
        <v>10</v>
      </c>
      <c r="O16" s="143">
        <f t="shared" si="3"/>
        <v>5</v>
      </c>
      <c r="P16" s="70" cm="1">
        <f t="array" ref="P16">SUMPRODUCT((O$4:O$12&gt;=O16)/COUNTIF(O$4:O$12,O$4:O$12))</f>
        <v>1</v>
      </c>
      <c r="Q16" s="144"/>
      <c r="R16" s="145"/>
    </row>
    <row r="17" spans="1:18">
      <c r="A17" s="147"/>
      <c r="B17" s="141">
        <v>5</v>
      </c>
      <c r="C17" s="14" t="s">
        <v>198</v>
      </c>
      <c r="D17" s="142">
        <v>5</v>
      </c>
      <c r="E17" s="142">
        <v>5</v>
      </c>
      <c r="F17" s="142">
        <v>5</v>
      </c>
      <c r="G17" s="142">
        <v>5</v>
      </c>
      <c r="H17" s="70" t="s">
        <v>730</v>
      </c>
      <c r="I17" s="70" t="s">
        <v>730</v>
      </c>
      <c r="J17" s="70" t="s">
        <v>730</v>
      </c>
      <c r="K17" s="70" t="s">
        <v>730</v>
      </c>
      <c r="L17" s="70" t="s">
        <v>730</v>
      </c>
      <c r="M17" s="70" t="s">
        <v>730</v>
      </c>
      <c r="N17" s="142">
        <f t="shared" si="2"/>
        <v>20</v>
      </c>
      <c r="O17" s="143">
        <f t="shared" si="3"/>
        <v>5</v>
      </c>
      <c r="P17" s="70" cm="1">
        <f t="array" ref="P17">SUMPRODUCT((O$4:O$12&gt;=O17)/COUNTIF(O$4:O$12,O$4:O$12))</f>
        <v>1</v>
      </c>
      <c r="Q17" s="144"/>
      <c r="R17" s="145"/>
    </row>
    <row r="18" spans="1:18">
      <c r="A18" s="147"/>
      <c r="B18" s="141">
        <v>6</v>
      </c>
      <c r="C18" s="14" t="s">
        <v>572</v>
      </c>
      <c r="D18" s="142">
        <v>5</v>
      </c>
      <c r="E18" s="142">
        <v>4.8</v>
      </c>
      <c r="F18" s="142">
        <v>5</v>
      </c>
      <c r="G18" s="142">
        <v>4.6</v>
      </c>
      <c r="H18" s="70" t="s">
        <v>730</v>
      </c>
      <c r="I18" s="70" t="s">
        <v>730</v>
      </c>
      <c r="J18" s="70" t="s">
        <v>730</v>
      </c>
      <c r="K18" s="70" t="s">
        <v>730</v>
      </c>
      <c r="L18" s="70" t="s">
        <v>730</v>
      </c>
      <c r="M18" s="70" t="s">
        <v>730</v>
      </c>
      <c r="N18" s="142">
        <f t="shared" si="2"/>
        <v>19.4</v>
      </c>
      <c r="O18" s="143">
        <f t="shared" si="3"/>
        <v>4.85</v>
      </c>
      <c r="P18" s="70" cm="1">
        <f t="array" ref="P18">SUMPRODUCT((O$4:O$12&gt;=O18)/COUNTIF(O$4:O$12,O$4:O$12))</f>
        <v>3</v>
      </c>
      <c r="Q18" s="144"/>
      <c r="R18" s="145"/>
    </row>
    <row r="19" spans="1:18">
      <c r="A19" s="147"/>
      <c r="B19" s="141">
        <v>7</v>
      </c>
      <c r="C19" s="59" t="s">
        <v>225</v>
      </c>
      <c r="D19" s="142">
        <v>5</v>
      </c>
      <c r="E19" s="142">
        <v>5</v>
      </c>
      <c r="F19" s="142" t="s">
        <v>730</v>
      </c>
      <c r="G19" s="142" t="s">
        <v>730</v>
      </c>
      <c r="H19" s="70" t="s">
        <v>730</v>
      </c>
      <c r="I19" s="70" t="s">
        <v>730</v>
      </c>
      <c r="J19" s="70" t="s">
        <v>730</v>
      </c>
      <c r="K19" s="70" t="s">
        <v>730</v>
      </c>
      <c r="L19" s="70" t="s">
        <v>730</v>
      </c>
      <c r="M19" s="70" t="s">
        <v>730</v>
      </c>
      <c r="N19" s="142">
        <f t="shared" si="2"/>
        <v>10</v>
      </c>
      <c r="O19" s="143">
        <f t="shared" si="3"/>
        <v>5</v>
      </c>
      <c r="P19" s="70" cm="1">
        <f t="array" ref="P19">SUMPRODUCT((O$4:O$12&gt;=O19)/COUNTIF(O$4:O$12,O$4:O$12))</f>
        <v>1</v>
      </c>
      <c r="Q19" s="144"/>
      <c r="R19" s="148"/>
    </row>
    <row r="20" spans="1:18">
      <c r="A20" s="147"/>
      <c r="B20" s="141">
        <v>8</v>
      </c>
      <c r="C20" s="59" t="s">
        <v>573</v>
      </c>
      <c r="D20" s="142">
        <v>5</v>
      </c>
      <c r="E20" s="142">
        <v>5</v>
      </c>
      <c r="F20" s="142">
        <v>5</v>
      </c>
      <c r="G20" s="142">
        <v>4.8</v>
      </c>
      <c r="H20" s="70" t="s">
        <v>730</v>
      </c>
      <c r="I20" s="70" t="s">
        <v>730</v>
      </c>
      <c r="J20" s="70" t="s">
        <v>730</v>
      </c>
      <c r="K20" s="70" t="s">
        <v>730</v>
      </c>
      <c r="L20" s="70" t="s">
        <v>730</v>
      </c>
      <c r="M20" s="70" t="s">
        <v>730</v>
      </c>
      <c r="N20" s="142">
        <f t="shared" si="2"/>
        <v>19.8</v>
      </c>
      <c r="O20" s="143">
        <f t="shared" si="3"/>
        <v>4.95</v>
      </c>
      <c r="P20" s="70" cm="1">
        <f t="array" ref="P20">SUMPRODUCT((O$4:O$12&gt;=O20)/COUNTIF(O$4:O$12,O$4:O$12))</f>
        <v>2</v>
      </c>
      <c r="Q20" s="144"/>
      <c r="R20" s="149"/>
    </row>
    <row r="21" spans="1:18">
      <c r="A21" s="147"/>
      <c r="B21" s="141">
        <v>9</v>
      </c>
      <c r="C21" s="59" t="s">
        <v>147</v>
      </c>
      <c r="D21" s="142">
        <v>5</v>
      </c>
      <c r="E21" s="142">
        <v>4.6</v>
      </c>
      <c r="F21" s="142">
        <v>5</v>
      </c>
      <c r="G21" s="142">
        <v>5</v>
      </c>
      <c r="H21" s="70" t="s">
        <v>730</v>
      </c>
      <c r="I21" s="70" t="s">
        <v>730</v>
      </c>
      <c r="J21" s="70" t="s">
        <v>730</v>
      </c>
      <c r="K21" s="70" t="s">
        <v>730</v>
      </c>
      <c r="L21" s="70" t="s">
        <v>730</v>
      </c>
      <c r="M21" s="70" t="s">
        <v>730</v>
      </c>
      <c r="N21" s="142">
        <f t="shared" si="2"/>
        <v>19.6</v>
      </c>
      <c r="O21" s="143">
        <f t="shared" si="3"/>
        <v>4.9</v>
      </c>
      <c r="P21" s="70" cm="1">
        <f t="array" ref="P21">SUMPRODUCT((O$4:O$12&gt;=O21)/COUNTIF(O$4:O$12,O$4:O$12))</f>
        <v>3</v>
      </c>
      <c r="Q21" s="144"/>
      <c r="R21" s="149"/>
    </row>
    <row r="22" spans="1:18">
      <c r="A22" s="140" t="s">
        <v>4</v>
      </c>
      <c r="B22" s="35">
        <v>1</v>
      </c>
      <c r="C22" s="55" t="s">
        <v>574</v>
      </c>
      <c r="D22" s="150">
        <v>5</v>
      </c>
      <c r="E22" s="150">
        <v>5</v>
      </c>
      <c r="F22" s="150">
        <v>4.2</v>
      </c>
      <c r="G22" s="70" t="s">
        <v>730</v>
      </c>
      <c r="H22" s="70" t="s">
        <v>730</v>
      </c>
      <c r="I22" s="70" t="s">
        <v>730</v>
      </c>
      <c r="J22" s="70" t="s">
        <v>730</v>
      </c>
      <c r="K22" s="70" t="s">
        <v>730</v>
      </c>
      <c r="L22" s="70" t="s">
        <v>730</v>
      </c>
      <c r="M22" s="70" t="s">
        <v>730</v>
      </c>
      <c r="N22" s="151">
        <f t="shared" si="2"/>
        <v>14.2</v>
      </c>
      <c r="O22" s="152">
        <f t="shared" si="3"/>
        <v>4.73333333333333</v>
      </c>
      <c r="P22" s="34">
        <v>9</v>
      </c>
      <c r="Q22" s="153"/>
      <c r="R22" s="154"/>
    </row>
    <row r="23" spans="1:18">
      <c r="A23" s="147"/>
      <c r="B23" s="35">
        <v>2</v>
      </c>
      <c r="C23" s="55" t="s">
        <v>278</v>
      </c>
      <c r="D23" s="150">
        <v>5</v>
      </c>
      <c r="E23" s="150">
        <v>5</v>
      </c>
      <c r="F23" s="150">
        <v>5</v>
      </c>
      <c r="G23" s="70" t="s">
        <v>730</v>
      </c>
      <c r="H23" s="70" t="s">
        <v>730</v>
      </c>
      <c r="I23" s="70" t="s">
        <v>730</v>
      </c>
      <c r="J23" s="70" t="s">
        <v>730</v>
      </c>
      <c r="K23" s="70" t="s">
        <v>730</v>
      </c>
      <c r="L23" s="70" t="s">
        <v>730</v>
      </c>
      <c r="M23" s="70" t="s">
        <v>730</v>
      </c>
      <c r="N23" s="151">
        <f t="shared" si="2"/>
        <v>15</v>
      </c>
      <c r="O23" s="152">
        <f t="shared" si="3"/>
        <v>5</v>
      </c>
      <c r="P23" s="34">
        <f t="shared" ref="P23:P29" si="4">IFERROR(_xlfn.RANK.EQ(O23,$O$4:$O$11),"")</f>
        <v>1</v>
      </c>
      <c r="Q23" s="153"/>
      <c r="R23" s="154"/>
    </row>
    <row r="24" spans="1:18">
      <c r="A24" s="147"/>
      <c r="B24" s="35">
        <v>3</v>
      </c>
      <c r="C24" s="55" t="s">
        <v>292</v>
      </c>
      <c r="D24" s="150" t="s">
        <v>730</v>
      </c>
      <c r="E24" s="150" t="s">
        <v>730</v>
      </c>
      <c r="F24" s="150">
        <v>5</v>
      </c>
      <c r="G24" s="70" t="s">
        <v>730</v>
      </c>
      <c r="H24" s="70" t="s">
        <v>730</v>
      </c>
      <c r="I24" s="70" t="s">
        <v>730</v>
      </c>
      <c r="J24" s="70" t="s">
        <v>730</v>
      </c>
      <c r="K24" s="70" t="s">
        <v>730</v>
      </c>
      <c r="L24" s="70" t="s">
        <v>730</v>
      </c>
      <c r="M24" s="70" t="s">
        <v>730</v>
      </c>
      <c r="N24" s="151">
        <f t="shared" si="2"/>
        <v>5</v>
      </c>
      <c r="O24" s="152">
        <f t="shared" si="3"/>
        <v>5</v>
      </c>
      <c r="P24" s="34">
        <f t="shared" si="4"/>
        <v>1</v>
      </c>
      <c r="Q24" s="153"/>
      <c r="R24" s="154"/>
    </row>
    <row r="25" spans="1:18">
      <c r="A25" s="147"/>
      <c r="B25" s="35">
        <v>4</v>
      </c>
      <c r="C25" s="55" t="s">
        <v>289</v>
      </c>
      <c r="D25" s="150" t="s">
        <v>730</v>
      </c>
      <c r="E25" s="150" t="s">
        <v>730</v>
      </c>
      <c r="F25" s="150">
        <v>5</v>
      </c>
      <c r="G25" s="70" t="s">
        <v>730</v>
      </c>
      <c r="H25" s="70" t="s">
        <v>730</v>
      </c>
      <c r="I25" s="70" t="s">
        <v>730</v>
      </c>
      <c r="J25" s="70" t="s">
        <v>730</v>
      </c>
      <c r="K25" s="70" t="s">
        <v>730</v>
      </c>
      <c r="L25" s="70" t="s">
        <v>730</v>
      </c>
      <c r="M25" s="70" t="s">
        <v>730</v>
      </c>
      <c r="N25" s="151">
        <f t="shared" si="2"/>
        <v>5</v>
      </c>
      <c r="O25" s="152">
        <f t="shared" si="3"/>
        <v>5</v>
      </c>
      <c r="P25" s="34">
        <f t="shared" si="4"/>
        <v>1</v>
      </c>
      <c r="Q25" s="153"/>
      <c r="R25" s="154"/>
    </row>
    <row r="26" spans="1:18">
      <c r="A26" s="147"/>
      <c r="B26" s="35">
        <v>5</v>
      </c>
      <c r="C26" s="55" t="s">
        <v>272</v>
      </c>
      <c r="D26" s="150">
        <v>5</v>
      </c>
      <c r="E26" s="150">
        <v>5</v>
      </c>
      <c r="F26" s="150" t="s">
        <v>730</v>
      </c>
      <c r="G26" s="70" t="s">
        <v>730</v>
      </c>
      <c r="H26" s="70" t="s">
        <v>730</v>
      </c>
      <c r="I26" s="70" t="s">
        <v>730</v>
      </c>
      <c r="J26" s="70" t="s">
        <v>730</v>
      </c>
      <c r="K26" s="70" t="s">
        <v>730</v>
      </c>
      <c r="L26" s="70" t="s">
        <v>730</v>
      </c>
      <c r="M26" s="70" t="s">
        <v>730</v>
      </c>
      <c r="N26" s="151">
        <f t="shared" si="2"/>
        <v>10</v>
      </c>
      <c r="O26" s="152">
        <f t="shared" si="3"/>
        <v>5</v>
      </c>
      <c r="P26" s="34">
        <f t="shared" si="4"/>
        <v>1</v>
      </c>
      <c r="Q26" s="153"/>
      <c r="R26" s="154"/>
    </row>
    <row r="27" spans="1:18">
      <c r="A27" s="147"/>
      <c r="B27" s="35">
        <v>6</v>
      </c>
      <c r="C27" s="55" t="s">
        <v>282</v>
      </c>
      <c r="D27" s="150">
        <v>5</v>
      </c>
      <c r="E27" s="150">
        <v>5</v>
      </c>
      <c r="F27" s="150" t="s">
        <v>730</v>
      </c>
      <c r="G27" s="70" t="s">
        <v>730</v>
      </c>
      <c r="H27" s="70" t="s">
        <v>730</v>
      </c>
      <c r="I27" s="70" t="s">
        <v>730</v>
      </c>
      <c r="J27" s="70" t="s">
        <v>730</v>
      </c>
      <c r="K27" s="70" t="s">
        <v>730</v>
      </c>
      <c r="L27" s="70" t="s">
        <v>730</v>
      </c>
      <c r="M27" s="70" t="s">
        <v>730</v>
      </c>
      <c r="N27" s="151">
        <f t="shared" si="2"/>
        <v>10</v>
      </c>
      <c r="O27" s="152">
        <f t="shared" si="3"/>
        <v>5</v>
      </c>
      <c r="P27" s="34">
        <f t="shared" si="4"/>
        <v>1</v>
      </c>
      <c r="Q27" s="153"/>
      <c r="R27" s="154"/>
    </row>
    <row r="28" spans="1:18">
      <c r="A28" s="147"/>
      <c r="B28" s="35">
        <v>7</v>
      </c>
      <c r="C28" s="55" t="s">
        <v>270</v>
      </c>
      <c r="D28" s="150" t="s">
        <v>730</v>
      </c>
      <c r="E28" s="150" t="s">
        <v>730</v>
      </c>
      <c r="F28" s="150">
        <v>5</v>
      </c>
      <c r="G28" s="70" t="s">
        <v>730</v>
      </c>
      <c r="H28" s="70" t="s">
        <v>730</v>
      </c>
      <c r="I28" s="70" t="s">
        <v>730</v>
      </c>
      <c r="J28" s="70" t="s">
        <v>730</v>
      </c>
      <c r="K28" s="70" t="s">
        <v>730</v>
      </c>
      <c r="L28" s="70" t="s">
        <v>730</v>
      </c>
      <c r="M28" s="70" t="s">
        <v>730</v>
      </c>
      <c r="N28" s="151">
        <f t="shared" si="2"/>
        <v>5</v>
      </c>
      <c r="O28" s="152">
        <f t="shared" si="3"/>
        <v>5</v>
      </c>
      <c r="P28" s="34">
        <f t="shared" si="4"/>
        <v>1</v>
      </c>
      <c r="Q28" s="153"/>
      <c r="R28" s="154"/>
    </row>
    <row r="29" ht="21" customHeight="1" spans="1:18">
      <c r="A29" s="147"/>
      <c r="B29" s="35">
        <v>8</v>
      </c>
      <c r="C29" s="55" t="s">
        <v>270</v>
      </c>
      <c r="D29" s="150">
        <v>5</v>
      </c>
      <c r="E29" s="150">
        <v>5</v>
      </c>
      <c r="F29" s="150">
        <v>5</v>
      </c>
      <c r="G29" s="70" t="s">
        <v>730</v>
      </c>
      <c r="H29" s="70" t="s">
        <v>730</v>
      </c>
      <c r="I29" s="70" t="s">
        <v>730</v>
      </c>
      <c r="J29" s="70" t="s">
        <v>730</v>
      </c>
      <c r="K29" s="70" t="s">
        <v>730</v>
      </c>
      <c r="L29" s="70" t="s">
        <v>730</v>
      </c>
      <c r="M29" s="70" t="s">
        <v>730</v>
      </c>
      <c r="N29" s="151">
        <f t="shared" si="2"/>
        <v>15</v>
      </c>
      <c r="O29" s="152">
        <f t="shared" si="3"/>
        <v>5</v>
      </c>
      <c r="P29" s="34">
        <f t="shared" si="4"/>
        <v>1</v>
      </c>
      <c r="Q29" s="153"/>
      <c r="R29" s="154"/>
    </row>
    <row r="30" spans="1:18">
      <c r="A30" s="155"/>
      <c r="B30" s="34">
        <v>9</v>
      </c>
      <c r="C30" s="34" t="s">
        <v>284</v>
      </c>
      <c r="D30" s="150">
        <v>4.8</v>
      </c>
      <c r="E30" s="150">
        <v>5</v>
      </c>
      <c r="F30" s="150">
        <v>5</v>
      </c>
      <c r="G30" s="70" t="s">
        <v>730</v>
      </c>
      <c r="H30" s="70" t="s">
        <v>730</v>
      </c>
      <c r="I30" s="70" t="s">
        <v>730</v>
      </c>
      <c r="J30" s="70" t="s">
        <v>730</v>
      </c>
      <c r="K30" s="70" t="s">
        <v>730</v>
      </c>
      <c r="L30" s="70" t="s">
        <v>730</v>
      </c>
      <c r="M30" s="70" t="s">
        <v>730</v>
      </c>
      <c r="N30" s="151">
        <f t="shared" si="2"/>
        <v>14.8</v>
      </c>
      <c r="O30" s="152">
        <f t="shared" si="3"/>
        <v>4.93333333333333</v>
      </c>
      <c r="P30" s="34">
        <v>8</v>
      </c>
      <c r="Q30" s="153"/>
      <c r="R30" s="154"/>
    </row>
    <row r="31" spans="1:18">
      <c r="A31" s="90" t="s">
        <v>5</v>
      </c>
      <c r="B31" s="156">
        <v>1</v>
      </c>
      <c r="C31" s="157" t="s">
        <v>627</v>
      </c>
      <c r="D31" s="158">
        <v>3.6</v>
      </c>
      <c r="E31" s="159">
        <v>5</v>
      </c>
      <c r="F31" s="159">
        <v>5</v>
      </c>
      <c r="G31" s="159">
        <v>5</v>
      </c>
      <c r="H31" s="159">
        <v>5</v>
      </c>
      <c r="I31" s="159">
        <v>5</v>
      </c>
      <c r="J31" s="159">
        <v>4.2</v>
      </c>
      <c r="K31" s="159">
        <v>5</v>
      </c>
      <c r="L31" s="159">
        <v>5</v>
      </c>
      <c r="M31" s="159">
        <v>5</v>
      </c>
      <c r="N31" s="157">
        <f t="shared" si="2"/>
        <v>47.8</v>
      </c>
      <c r="O31" s="160">
        <f t="shared" si="3"/>
        <v>4.78</v>
      </c>
      <c r="P31" s="161">
        <v>8</v>
      </c>
      <c r="Q31" s="154"/>
      <c r="R31" s="154"/>
    </row>
    <row r="32" spans="1:18">
      <c r="A32" s="90"/>
      <c r="B32" s="156">
        <v>2</v>
      </c>
      <c r="C32" s="157" t="s">
        <v>334</v>
      </c>
      <c r="D32" s="159">
        <v>5</v>
      </c>
      <c r="E32" s="159">
        <v>5</v>
      </c>
      <c r="F32" s="159">
        <v>5</v>
      </c>
      <c r="G32" s="159">
        <v>5</v>
      </c>
      <c r="H32" s="159">
        <v>5</v>
      </c>
      <c r="I32" s="159">
        <v>5</v>
      </c>
      <c r="J32" s="159">
        <v>3.3</v>
      </c>
      <c r="K32" s="159">
        <v>5</v>
      </c>
      <c r="L32" s="159">
        <v>5</v>
      </c>
      <c r="M32" s="159">
        <v>5</v>
      </c>
      <c r="N32" s="157">
        <f t="shared" si="2"/>
        <v>48.3</v>
      </c>
      <c r="O32" s="160">
        <f t="shared" si="3"/>
        <v>4.83</v>
      </c>
      <c r="P32" s="162">
        <v>5</v>
      </c>
      <c r="Q32" s="154"/>
      <c r="R32" s="154"/>
    </row>
    <row r="33" spans="1:18">
      <c r="A33" s="90"/>
      <c r="B33" s="156">
        <v>3</v>
      </c>
      <c r="C33" s="157" t="s">
        <v>628</v>
      </c>
      <c r="D33" s="159">
        <v>5</v>
      </c>
      <c r="E33" s="159">
        <v>5</v>
      </c>
      <c r="F33" s="159">
        <v>5</v>
      </c>
      <c r="G33" s="159">
        <v>5</v>
      </c>
      <c r="H33" s="159">
        <v>5</v>
      </c>
      <c r="I33" s="159">
        <v>5</v>
      </c>
      <c r="J33" s="159">
        <v>3.5</v>
      </c>
      <c r="K33" s="159">
        <v>5</v>
      </c>
      <c r="L33" s="159">
        <v>5</v>
      </c>
      <c r="M33" s="159">
        <v>5</v>
      </c>
      <c r="N33" s="157">
        <f t="shared" si="2"/>
        <v>48.5</v>
      </c>
      <c r="O33" s="160">
        <f t="shared" si="3"/>
        <v>4.85</v>
      </c>
      <c r="P33" s="162">
        <v>4</v>
      </c>
      <c r="Q33" s="154"/>
      <c r="R33" s="154"/>
    </row>
    <row r="34" spans="1:18">
      <c r="A34" s="90"/>
      <c r="B34" s="156">
        <v>4</v>
      </c>
      <c r="C34" s="157" t="s">
        <v>354</v>
      </c>
      <c r="D34" s="159">
        <v>5</v>
      </c>
      <c r="E34" s="159">
        <v>5</v>
      </c>
      <c r="F34" s="159">
        <v>4.8</v>
      </c>
      <c r="G34" s="159">
        <v>5</v>
      </c>
      <c r="H34" s="159">
        <v>5</v>
      </c>
      <c r="I34" s="159">
        <v>5</v>
      </c>
      <c r="J34" s="159">
        <v>4.2</v>
      </c>
      <c r="K34" s="159">
        <v>5</v>
      </c>
      <c r="L34" s="159">
        <v>5</v>
      </c>
      <c r="M34" s="159">
        <v>5</v>
      </c>
      <c r="N34" s="159">
        <f t="shared" si="2"/>
        <v>49</v>
      </c>
      <c r="O34" s="160">
        <f t="shared" si="3"/>
        <v>4.9</v>
      </c>
      <c r="P34" s="162">
        <v>2</v>
      </c>
      <c r="Q34" s="154"/>
      <c r="R34" s="154"/>
    </row>
    <row r="35" spans="1:18">
      <c r="A35" s="90"/>
      <c r="B35" s="156">
        <v>5</v>
      </c>
      <c r="C35" s="157" t="s">
        <v>629</v>
      </c>
      <c r="D35" s="159">
        <v>5</v>
      </c>
      <c r="E35" s="159">
        <v>5</v>
      </c>
      <c r="F35" s="159">
        <v>4.4</v>
      </c>
      <c r="G35" s="159">
        <v>5</v>
      </c>
      <c r="H35" s="159">
        <v>5</v>
      </c>
      <c r="I35" s="159">
        <v>5</v>
      </c>
      <c r="J35" s="159">
        <v>4.6</v>
      </c>
      <c r="K35" s="159">
        <v>5</v>
      </c>
      <c r="L35" s="159">
        <v>5</v>
      </c>
      <c r="M35" s="159">
        <v>5</v>
      </c>
      <c r="N35" s="159">
        <f t="shared" si="2"/>
        <v>49</v>
      </c>
      <c r="O35" s="160">
        <f t="shared" si="3"/>
        <v>4.9</v>
      </c>
      <c r="P35" s="162">
        <v>2</v>
      </c>
      <c r="Q35" s="154"/>
      <c r="R35" s="154"/>
    </row>
    <row r="36" spans="1:18">
      <c r="A36" s="90"/>
      <c r="B36" s="156">
        <v>6</v>
      </c>
      <c r="C36" s="157" t="s">
        <v>630</v>
      </c>
      <c r="D36" s="159">
        <v>4.3</v>
      </c>
      <c r="E36" s="159">
        <v>5</v>
      </c>
      <c r="F36" s="159">
        <v>5</v>
      </c>
      <c r="G36" s="159">
        <v>5</v>
      </c>
      <c r="H36" s="159">
        <v>5</v>
      </c>
      <c r="I36" s="159">
        <v>5</v>
      </c>
      <c r="J36" s="159">
        <v>4.3</v>
      </c>
      <c r="K36" s="159">
        <v>5</v>
      </c>
      <c r="L36" s="159">
        <v>5</v>
      </c>
      <c r="M36" s="159">
        <v>5</v>
      </c>
      <c r="N36" s="157">
        <f t="shared" si="2"/>
        <v>48.6</v>
      </c>
      <c r="O36" s="160">
        <f t="shared" si="3"/>
        <v>4.86</v>
      </c>
      <c r="P36" s="162">
        <v>3</v>
      </c>
      <c r="Q36" s="154"/>
      <c r="R36" s="154"/>
    </row>
    <row r="37" spans="1:18">
      <c r="A37" s="90"/>
      <c r="B37" s="163">
        <v>7</v>
      </c>
      <c r="C37" s="164" t="s">
        <v>363</v>
      </c>
      <c r="D37" s="159">
        <v>5</v>
      </c>
      <c r="E37" s="165">
        <v>5</v>
      </c>
      <c r="F37" s="166">
        <v>4.3</v>
      </c>
      <c r="G37" s="166">
        <v>5</v>
      </c>
      <c r="H37" s="166">
        <v>5</v>
      </c>
      <c r="I37" s="166">
        <v>5</v>
      </c>
      <c r="J37" s="166">
        <v>4</v>
      </c>
      <c r="K37" s="166">
        <v>5</v>
      </c>
      <c r="L37" s="166">
        <v>5</v>
      </c>
      <c r="M37" s="166">
        <v>5</v>
      </c>
      <c r="N37" s="167">
        <f t="shared" si="2"/>
        <v>48.3</v>
      </c>
      <c r="O37" s="160">
        <f t="shared" si="3"/>
        <v>4.83</v>
      </c>
      <c r="P37" s="168">
        <v>5</v>
      </c>
      <c r="Q37" s="154"/>
      <c r="R37" s="154"/>
    </row>
    <row r="38" spans="1:18">
      <c r="A38" s="90"/>
      <c r="B38" s="163">
        <v>8</v>
      </c>
      <c r="C38" s="164" t="s">
        <v>631</v>
      </c>
      <c r="D38" s="159">
        <v>4.8</v>
      </c>
      <c r="E38" s="169">
        <v>5</v>
      </c>
      <c r="F38" s="159">
        <v>5</v>
      </c>
      <c r="G38" s="159">
        <v>5</v>
      </c>
      <c r="H38" s="159">
        <v>5</v>
      </c>
      <c r="I38" s="159">
        <v>5</v>
      </c>
      <c r="J38" s="165">
        <v>4.5</v>
      </c>
      <c r="K38" s="159">
        <v>5</v>
      </c>
      <c r="L38" s="159">
        <v>5</v>
      </c>
      <c r="M38" s="159">
        <v>5</v>
      </c>
      <c r="N38" s="157">
        <f t="shared" si="2"/>
        <v>49.3</v>
      </c>
      <c r="O38" s="164">
        <f t="shared" si="3"/>
        <v>4.93</v>
      </c>
      <c r="P38" s="162">
        <v>1</v>
      </c>
      <c r="Q38" s="154"/>
      <c r="R38" s="154"/>
    </row>
    <row r="39" spans="1:18">
      <c r="A39" s="170" t="s">
        <v>6</v>
      </c>
      <c r="B39" s="171">
        <v>1</v>
      </c>
      <c r="C39" s="35" t="s">
        <v>464</v>
      </c>
      <c r="D39" s="128">
        <v>5</v>
      </c>
      <c r="E39" s="128">
        <v>5</v>
      </c>
      <c r="F39" s="128">
        <v>5</v>
      </c>
      <c r="G39" s="128">
        <v>5</v>
      </c>
      <c r="H39" s="55" t="s">
        <v>730</v>
      </c>
      <c r="I39" s="55" t="s">
        <v>730</v>
      </c>
      <c r="J39" s="55" t="s">
        <v>730</v>
      </c>
      <c r="K39" s="55" t="s">
        <v>730</v>
      </c>
      <c r="L39" s="55" t="s">
        <v>730</v>
      </c>
      <c r="M39" s="55" t="s">
        <v>730</v>
      </c>
      <c r="N39" s="128">
        <f t="shared" ref="N34:N48" si="5">SUM(D39:M39)</f>
        <v>20</v>
      </c>
      <c r="O39" s="128">
        <f t="shared" ref="O34:O48" si="6">AVERAGE(D39:M39)</f>
        <v>5</v>
      </c>
      <c r="P39" s="55">
        <f t="shared" ref="P39:P48" si="7">RANK(O39,$O$4:$O$13,0)</f>
        <v>1</v>
      </c>
      <c r="Q39" s="154"/>
      <c r="R39" s="154"/>
    </row>
    <row r="40" spans="1:18">
      <c r="A40" s="170"/>
      <c r="B40" s="171">
        <v>2</v>
      </c>
      <c r="C40" s="35" t="s">
        <v>467</v>
      </c>
      <c r="D40" s="128">
        <v>5</v>
      </c>
      <c r="E40" s="128">
        <v>5</v>
      </c>
      <c r="F40" s="128">
        <v>5</v>
      </c>
      <c r="G40" s="128">
        <v>5</v>
      </c>
      <c r="H40" s="55" t="s">
        <v>730</v>
      </c>
      <c r="I40" s="55" t="s">
        <v>730</v>
      </c>
      <c r="J40" s="55" t="s">
        <v>730</v>
      </c>
      <c r="K40" s="55" t="s">
        <v>730</v>
      </c>
      <c r="L40" s="55" t="s">
        <v>730</v>
      </c>
      <c r="M40" s="55" t="s">
        <v>730</v>
      </c>
      <c r="N40" s="128">
        <f t="shared" si="5"/>
        <v>20</v>
      </c>
      <c r="O40" s="128">
        <f t="shared" si="6"/>
        <v>5</v>
      </c>
      <c r="P40" s="55">
        <f t="shared" si="7"/>
        <v>1</v>
      </c>
      <c r="Q40" s="154"/>
      <c r="R40" s="154"/>
    </row>
    <row r="41" spans="1:18">
      <c r="A41" s="170"/>
      <c r="B41" s="171">
        <v>3</v>
      </c>
      <c r="C41" s="35" t="s">
        <v>650</v>
      </c>
      <c r="D41" s="128">
        <v>5</v>
      </c>
      <c r="E41" s="128">
        <v>5</v>
      </c>
      <c r="F41" s="128">
        <v>5</v>
      </c>
      <c r="G41" s="128">
        <v>5</v>
      </c>
      <c r="H41" s="55" t="s">
        <v>730</v>
      </c>
      <c r="I41" s="55" t="s">
        <v>730</v>
      </c>
      <c r="J41" s="55" t="s">
        <v>730</v>
      </c>
      <c r="K41" s="55" t="s">
        <v>730</v>
      </c>
      <c r="L41" s="55" t="s">
        <v>730</v>
      </c>
      <c r="M41" s="55" t="s">
        <v>730</v>
      </c>
      <c r="N41" s="128">
        <f t="shared" si="5"/>
        <v>20</v>
      </c>
      <c r="O41" s="128">
        <f t="shared" si="6"/>
        <v>5</v>
      </c>
      <c r="P41" s="55">
        <f t="shared" si="7"/>
        <v>1</v>
      </c>
      <c r="Q41" s="154"/>
      <c r="R41" s="154"/>
    </row>
    <row r="42" spans="1:18">
      <c r="A42" s="170"/>
      <c r="B42" s="171">
        <v>4</v>
      </c>
      <c r="C42" s="35" t="s">
        <v>651</v>
      </c>
      <c r="D42" s="128">
        <v>5</v>
      </c>
      <c r="E42" s="128">
        <v>5</v>
      </c>
      <c r="F42" s="128">
        <v>5</v>
      </c>
      <c r="G42" s="128">
        <v>5</v>
      </c>
      <c r="H42" s="55" t="s">
        <v>730</v>
      </c>
      <c r="I42" s="55" t="s">
        <v>730</v>
      </c>
      <c r="J42" s="55" t="s">
        <v>730</v>
      </c>
      <c r="K42" s="55" t="s">
        <v>730</v>
      </c>
      <c r="L42" s="55" t="s">
        <v>730</v>
      </c>
      <c r="M42" s="55" t="s">
        <v>730</v>
      </c>
      <c r="N42" s="128">
        <f t="shared" si="5"/>
        <v>20</v>
      </c>
      <c r="O42" s="128">
        <f t="shared" si="6"/>
        <v>5</v>
      </c>
      <c r="P42" s="55">
        <f t="shared" si="7"/>
        <v>1</v>
      </c>
      <c r="Q42" s="154"/>
      <c r="R42" s="154"/>
    </row>
    <row r="43" spans="1:18">
      <c r="A43" s="170"/>
      <c r="B43" s="171">
        <v>5</v>
      </c>
      <c r="C43" s="35" t="s">
        <v>470</v>
      </c>
      <c r="D43" s="128">
        <v>5</v>
      </c>
      <c r="E43" s="128">
        <v>4.5</v>
      </c>
      <c r="F43" s="128">
        <v>5</v>
      </c>
      <c r="G43" s="128">
        <v>5</v>
      </c>
      <c r="H43" s="55" t="s">
        <v>730</v>
      </c>
      <c r="I43" s="55" t="s">
        <v>730</v>
      </c>
      <c r="J43" s="55" t="s">
        <v>730</v>
      </c>
      <c r="K43" s="55" t="s">
        <v>730</v>
      </c>
      <c r="L43" s="55" t="s">
        <v>730</v>
      </c>
      <c r="M43" s="55" t="s">
        <v>730</v>
      </c>
      <c r="N43" s="128">
        <f t="shared" si="5"/>
        <v>19.5</v>
      </c>
      <c r="O43" s="128">
        <f t="shared" si="6"/>
        <v>4.875</v>
      </c>
      <c r="P43" s="55">
        <v>10</v>
      </c>
      <c r="Q43" s="154"/>
      <c r="R43" s="154"/>
    </row>
    <row r="44" spans="1:18">
      <c r="A44" s="170"/>
      <c r="B44" s="171">
        <v>6</v>
      </c>
      <c r="C44" s="172" t="s">
        <v>652</v>
      </c>
      <c r="D44" s="128">
        <v>5</v>
      </c>
      <c r="E44" s="128">
        <v>5</v>
      </c>
      <c r="F44" s="128">
        <v>5</v>
      </c>
      <c r="G44" s="128">
        <v>5</v>
      </c>
      <c r="H44" s="55" t="s">
        <v>730</v>
      </c>
      <c r="I44" s="55" t="s">
        <v>730</v>
      </c>
      <c r="J44" s="55" t="s">
        <v>730</v>
      </c>
      <c r="K44" s="55" t="s">
        <v>730</v>
      </c>
      <c r="L44" s="55" t="s">
        <v>730</v>
      </c>
      <c r="M44" s="55" t="s">
        <v>730</v>
      </c>
      <c r="N44" s="128">
        <f t="shared" si="5"/>
        <v>20</v>
      </c>
      <c r="O44" s="128">
        <f t="shared" si="6"/>
        <v>5</v>
      </c>
      <c r="P44" s="55">
        <f t="shared" si="7"/>
        <v>1</v>
      </c>
      <c r="Q44" s="154"/>
      <c r="R44" s="154"/>
    </row>
    <row r="45" spans="1:18">
      <c r="A45" s="170"/>
      <c r="B45" s="171">
        <v>7</v>
      </c>
      <c r="C45" s="35" t="s">
        <v>474</v>
      </c>
      <c r="D45" s="128">
        <v>5</v>
      </c>
      <c r="E45" s="128">
        <v>5</v>
      </c>
      <c r="F45" s="128">
        <v>5</v>
      </c>
      <c r="G45" s="128">
        <v>5</v>
      </c>
      <c r="H45" s="55" t="s">
        <v>730</v>
      </c>
      <c r="I45" s="55" t="s">
        <v>730</v>
      </c>
      <c r="J45" s="55" t="s">
        <v>730</v>
      </c>
      <c r="K45" s="55" t="s">
        <v>730</v>
      </c>
      <c r="L45" s="55" t="s">
        <v>730</v>
      </c>
      <c r="M45" s="55" t="s">
        <v>730</v>
      </c>
      <c r="N45" s="128">
        <f t="shared" si="5"/>
        <v>20</v>
      </c>
      <c r="O45" s="128">
        <f t="shared" si="6"/>
        <v>5</v>
      </c>
      <c r="P45" s="55">
        <f t="shared" si="7"/>
        <v>1</v>
      </c>
      <c r="Q45" s="154"/>
      <c r="R45" s="154"/>
    </row>
    <row r="46" spans="1:18">
      <c r="A46" s="170"/>
      <c r="B46" s="171">
        <v>8</v>
      </c>
      <c r="C46" s="35" t="s">
        <v>653</v>
      </c>
      <c r="D46" s="128">
        <v>5</v>
      </c>
      <c r="E46" s="128">
        <v>5</v>
      </c>
      <c r="F46" s="128">
        <v>5</v>
      </c>
      <c r="G46" s="128">
        <v>5</v>
      </c>
      <c r="H46" s="55" t="s">
        <v>730</v>
      </c>
      <c r="I46" s="55" t="s">
        <v>730</v>
      </c>
      <c r="J46" s="55" t="s">
        <v>730</v>
      </c>
      <c r="K46" s="55" t="s">
        <v>730</v>
      </c>
      <c r="L46" s="55" t="s">
        <v>730</v>
      </c>
      <c r="M46" s="55" t="s">
        <v>730</v>
      </c>
      <c r="N46" s="128">
        <f t="shared" si="5"/>
        <v>20</v>
      </c>
      <c r="O46" s="128">
        <f t="shared" si="6"/>
        <v>5</v>
      </c>
      <c r="P46" s="55">
        <f t="shared" si="7"/>
        <v>1</v>
      </c>
      <c r="Q46" s="154"/>
      <c r="R46" s="154"/>
    </row>
    <row r="47" spans="1:18">
      <c r="A47" s="170"/>
      <c r="B47" s="171">
        <v>9</v>
      </c>
      <c r="C47" s="35" t="s">
        <v>476</v>
      </c>
      <c r="D47" s="128">
        <v>5</v>
      </c>
      <c r="E47" s="128">
        <v>5</v>
      </c>
      <c r="F47" s="128">
        <v>5</v>
      </c>
      <c r="G47" s="128">
        <v>5</v>
      </c>
      <c r="H47" s="55" t="s">
        <v>730</v>
      </c>
      <c r="I47" s="55" t="s">
        <v>730</v>
      </c>
      <c r="J47" s="55" t="s">
        <v>730</v>
      </c>
      <c r="K47" s="55" t="s">
        <v>730</v>
      </c>
      <c r="L47" s="55" t="s">
        <v>730</v>
      </c>
      <c r="M47" s="55" t="s">
        <v>730</v>
      </c>
      <c r="N47" s="128">
        <f t="shared" si="5"/>
        <v>20</v>
      </c>
      <c r="O47" s="128">
        <f t="shared" si="6"/>
        <v>5</v>
      </c>
      <c r="P47" s="55">
        <f t="shared" si="7"/>
        <v>1</v>
      </c>
      <c r="Q47" s="154"/>
      <c r="R47" s="154"/>
    </row>
    <row r="48" spans="1:18">
      <c r="A48" s="170"/>
      <c r="B48" s="55">
        <v>10</v>
      </c>
      <c r="C48" s="35" t="s">
        <v>479</v>
      </c>
      <c r="D48" s="128">
        <v>5</v>
      </c>
      <c r="E48" s="128">
        <v>5</v>
      </c>
      <c r="F48" s="128">
        <v>5</v>
      </c>
      <c r="G48" s="128">
        <v>5</v>
      </c>
      <c r="H48" s="55" t="s">
        <v>730</v>
      </c>
      <c r="I48" s="55" t="s">
        <v>730</v>
      </c>
      <c r="J48" s="55" t="s">
        <v>730</v>
      </c>
      <c r="K48" s="55" t="s">
        <v>730</v>
      </c>
      <c r="L48" s="55" t="s">
        <v>730</v>
      </c>
      <c r="M48" s="55" t="s">
        <v>730</v>
      </c>
      <c r="N48" s="128">
        <f t="shared" si="5"/>
        <v>20</v>
      </c>
      <c r="O48" s="128">
        <f t="shared" si="6"/>
        <v>5</v>
      </c>
      <c r="P48" s="55">
        <f t="shared" si="7"/>
        <v>1</v>
      </c>
      <c r="Q48" s="154"/>
      <c r="R48" s="154"/>
    </row>
    <row r="49" spans="1:18">
      <c r="A49" s="170" t="s">
        <v>7</v>
      </c>
      <c r="B49" s="173">
        <v>1</v>
      </c>
      <c r="C49" s="90" t="s">
        <v>671</v>
      </c>
      <c r="D49" s="128">
        <v>5</v>
      </c>
      <c r="E49" s="128">
        <v>5</v>
      </c>
      <c r="F49" s="128">
        <v>5</v>
      </c>
      <c r="G49" s="128">
        <v>5</v>
      </c>
      <c r="H49" s="128" t="s">
        <v>730</v>
      </c>
      <c r="I49" s="128" t="s">
        <v>730</v>
      </c>
      <c r="J49" s="128" t="s">
        <v>730</v>
      </c>
      <c r="K49" s="128" t="s">
        <v>730</v>
      </c>
      <c r="L49" s="128" t="s">
        <v>730</v>
      </c>
      <c r="M49" s="128" t="s">
        <v>730</v>
      </c>
      <c r="N49" s="128">
        <v>10</v>
      </c>
      <c r="O49" s="128">
        <v>10</v>
      </c>
      <c r="P49" s="55">
        <v>1</v>
      </c>
      <c r="Q49" s="154"/>
      <c r="R49" s="154"/>
    </row>
    <row r="50" spans="1:18">
      <c r="A50" s="170"/>
      <c r="B50" s="173">
        <v>2</v>
      </c>
      <c r="C50" s="90" t="s">
        <v>672</v>
      </c>
      <c r="D50" s="128">
        <v>5</v>
      </c>
      <c r="E50" s="128">
        <v>5</v>
      </c>
      <c r="F50" s="128">
        <v>5</v>
      </c>
      <c r="G50" s="128">
        <v>5</v>
      </c>
      <c r="H50" s="128" t="s">
        <v>730</v>
      </c>
      <c r="I50" s="128" t="s">
        <v>730</v>
      </c>
      <c r="J50" s="128" t="s">
        <v>730</v>
      </c>
      <c r="K50" s="128" t="s">
        <v>730</v>
      </c>
      <c r="L50" s="128" t="s">
        <v>730</v>
      </c>
      <c r="M50" s="128" t="s">
        <v>730</v>
      </c>
      <c r="N50" s="128">
        <v>10</v>
      </c>
      <c r="O50" s="128">
        <v>10</v>
      </c>
      <c r="P50" s="55">
        <v>1</v>
      </c>
      <c r="Q50" s="154"/>
      <c r="R50" s="154"/>
    </row>
    <row r="51" spans="1:18">
      <c r="A51" s="170"/>
      <c r="B51" s="173">
        <v>3</v>
      </c>
      <c r="C51" s="90" t="s">
        <v>673</v>
      </c>
      <c r="D51" s="128">
        <v>5</v>
      </c>
      <c r="E51" s="128">
        <v>5</v>
      </c>
      <c r="F51" s="128">
        <v>5</v>
      </c>
      <c r="G51" s="128">
        <v>5</v>
      </c>
      <c r="H51" s="128" t="s">
        <v>730</v>
      </c>
      <c r="I51" s="128" t="s">
        <v>730</v>
      </c>
      <c r="J51" s="128" t="s">
        <v>730</v>
      </c>
      <c r="K51" s="128" t="s">
        <v>730</v>
      </c>
      <c r="L51" s="128" t="s">
        <v>730</v>
      </c>
      <c r="M51" s="128" t="s">
        <v>730</v>
      </c>
      <c r="N51" s="128">
        <v>10</v>
      </c>
      <c r="O51" s="128">
        <v>10</v>
      </c>
      <c r="P51" s="55">
        <v>1</v>
      </c>
      <c r="Q51" s="154"/>
      <c r="R51" s="154"/>
    </row>
    <row r="52" spans="1:18">
      <c r="A52" s="170"/>
      <c r="B52" s="173">
        <v>4</v>
      </c>
      <c r="C52" s="90" t="s">
        <v>674</v>
      </c>
      <c r="D52" s="128">
        <v>5</v>
      </c>
      <c r="E52" s="128">
        <v>5</v>
      </c>
      <c r="F52" s="128">
        <v>5</v>
      </c>
      <c r="G52" s="128">
        <v>5</v>
      </c>
      <c r="H52" s="128" t="s">
        <v>730</v>
      </c>
      <c r="I52" s="128" t="s">
        <v>730</v>
      </c>
      <c r="J52" s="128" t="s">
        <v>730</v>
      </c>
      <c r="K52" s="128" t="s">
        <v>730</v>
      </c>
      <c r="L52" s="128" t="s">
        <v>730</v>
      </c>
      <c r="M52" s="128" t="s">
        <v>730</v>
      </c>
      <c r="N52" s="128">
        <v>10</v>
      </c>
      <c r="O52" s="128">
        <v>10</v>
      </c>
      <c r="P52" s="55">
        <v>1</v>
      </c>
      <c r="Q52" s="154"/>
      <c r="R52" s="154"/>
    </row>
    <row r="53" spans="1:18">
      <c r="A53" s="170"/>
      <c r="B53" s="173">
        <v>5</v>
      </c>
      <c r="C53" s="90" t="s">
        <v>674</v>
      </c>
      <c r="D53" s="128">
        <v>5</v>
      </c>
      <c r="E53" s="128">
        <v>5</v>
      </c>
      <c r="F53" s="128">
        <v>5</v>
      </c>
      <c r="G53" s="128">
        <v>5</v>
      </c>
      <c r="H53" s="128" t="s">
        <v>730</v>
      </c>
      <c r="I53" s="128" t="s">
        <v>730</v>
      </c>
      <c r="J53" s="128" t="s">
        <v>730</v>
      </c>
      <c r="K53" s="128" t="s">
        <v>730</v>
      </c>
      <c r="L53" s="128" t="s">
        <v>730</v>
      </c>
      <c r="M53" s="128" t="s">
        <v>730</v>
      </c>
      <c r="N53" s="128">
        <v>10</v>
      </c>
      <c r="O53" s="128">
        <v>10</v>
      </c>
      <c r="P53" s="55">
        <v>1</v>
      </c>
      <c r="Q53" s="154"/>
      <c r="R53" s="154"/>
    </row>
    <row r="54" spans="1:18">
      <c r="A54" s="170"/>
      <c r="B54" s="173">
        <v>6</v>
      </c>
      <c r="C54" s="90" t="s">
        <v>676</v>
      </c>
      <c r="D54" s="128">
        <v>5</v>
      </c>
      <c r="E54" s="128">
        <v>5</v>
      </c>
      <c r="F54" s="128">
        <v>5</v>
      </c>
      <c r="G54" s="128">
        <v>5</v>
      </c>
      <c r="H54" s="128" t="s">
        <v>730</v>
      </c>
      <c r="I54" s="128" t="s">
        <v>730</v>
      </c>
      <c r="J54" s="128" t="s">
        <v>730</v>
      </c>
      <c r="K54" s="128" t="s">
        <v>730</v>
      </c>
      <c r="L54" s="128" t="s">
        <v>730</v>
      </c>
      <c r="M54" s="128" t="s">
        <v>730</v>
      </c>
      <c r="N54" s="128">
        <v>10</v>
      </c>
      <c r="O54" s="128">
        <v>10</v>
      </c>
      <c r="P54" s="55">
        <v>1</v>
      </c>
      <c r="Q54" s="154"/>
      <c r="R54" s="154"/>
    </row>
    <row r="55" spans="1:18">
      <c r="A55" s="154" t="s">
        <v>8</v>
      </c>
      <c r="B55" s="174">
        <v>1</v>
      </c>
      <c r="C55" s="174" t="s">
        <v>522</v>
      </c>
      <c r="D55" s="174">
        <v>5</v>
      </c>
      <c r="E55" s="175">
        <v>5</v>
      </c>
      <c r="F55" s="176">
        <v>5</v>
      </c>
      <c r="G55" s="176">
        <v>5</v>
      </c>
      <c r="H55" s="177">
        <v>5</v>
      </c>
      <c r="I55" s="174">
        <v>5</v>
      </c>
      <c r="J55" s="174">
        <v>5</v>
      </c>
      <c r="K55" s="178">
        <v>5</v>
      </c>
      <c r="L55" s="179">
        <v>5</v>
      </c>
      <c r="M55" s="176">
        <v>5</v>
      </c>
      <c r="N55" s="180">
        <v>50</v>
      </c>
      <c r="O55" s="181">
        <v>5</v>
      </c>
      <c r="P55" s="182">
        <v>1</v>
      </c>
      <c r="Q55" s="183" t="s">
        <v>732</v>
      </c>
      <c r="R55" s="184"/>
    </row>
    <row r="56" spans="1:18">
      <c r="A56" s="185"/>
      <c r="B56" s="186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7"/>
      <c r="O56" s="187"/>
      <c r="P56" s="186"/>
      <c r="Q56" s="185"/>
      <c r="R56" s="185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5" sqref="A5:A8"/>
    </sheetView>
  </sheetViews>
  <sheetFormatPr defaultColWidth="8.62962962962963" defaultRowHeight="17.4" outlineLevelCol="7"/>
  <cols>
    <col min="1" max="1" width="20.5555555555556" style="49" customWidth="1"/>
    <col min="2" max="2" width="20.25" style="49" customWidth="1"/>
    <col min="3" max="3" width="14.6296296296296" style="49" customWidth="1"/>
    <col min="4" max="4" width="9.25" style="49" customWidth="1"/>
    <col min="5" max="5" width="25.25" style="49" customWidth="1"/>
    <col min="6" max="8" width="13" style="49" customWidth="1"/>
    <col min="9" max="16384" width="8.62962962962963" style="49"/>
  </cols>
  <sheetData>
    <row r="1" ht="22.2" spans="1:8">
      <c r="A1" s="50" t="s">
        <v>733</v>
      </c>
      <c r="B1" s="50"/>
      <c r="C1" s="50"/>
      <c r="D1" s="50"/>
      <c r="E1" s="50"/>
      <c r="F1" s="50"/>
      <c r="G1" s="50"/>
      <c r="H1" s="50"/>
    </row>
    <row r="2" s="109" customFormat="1" ht="20.4" spans="1:8">
      <c r="A2" s="110" t="s">
        <v>734</v>
      </c>
      <c r="B2" s="110" t="s">
        <v>42</v>
      </c>
      <c r="C2" s="110" t="s">
        <v>24</v>
      </c>
      <c r="D2" s="110" t="s">
        <v>25</v>
      </c>
      <c r="E2" s="111" t="s">
        <v>43</v>
      </c>
      <c r="F2" s="112" t="s">
        <v>44</v>
      </c>
      <c r="G2" s="110" t="s">
        <v>680</v>
      </c>
      <c r="H2" s="110" t="s">
        <v>681</v>
      </c>
    </row>
    <row r="3" spans="1:8">
      <c r="A3" s="7" t="s">
        <v>2</v>
      </c>
      <c r="B3" s="42" t="s">
        <v>40</v>
      </c>
      <c r="C3" s="23"/>
      <c r="D3" s="23"/>
      <c r="E3" s="23"/>
      <c r="F3" s="23"/>
      <c r="G3" s="23"/>
      <c r="H3" s="43"/>
    </row>
    <row r="4" spans="1:8">
      <c r="A4" s="7" t="s">
        <v>3</v>
      </c>
      <c r="B4" s="44"/>
      <c r="C4" s="25"/>
      <c r="D4" s="25"/>
      <c r="E4" s="25"/>
      <c r="F4" s="25"/>
      <c r="G4" s="25"/>
      <c r="H4" s="45"/>
    </row>
    <row r="5" spans="1:8">
      <c r="A5" s="33" t="s">
        <v>4</v>
      </c>
      <c r="B5" s="113" t="s">
        <v>574</v>
      </c>
      <c r="C5" s="27">
        <v>2025233103</v>
      </c>
      <c r="D5" s="113" t="s">
        <v>735</v>
      </c>
      <c r="E5" s="114" t="s">
        <v>736</v>
      </c>
      <c r="F5" s="115">
        <v>3</v>
      </c>
      <c r="G5" s="116"/>
      <c r="H5" s="116"/>
    </row>
    <row r="6" spans="1:8">
      <c r="A6" s="36"/>
      <c r="B6" s="113"/>
      <c r="C6" s="27">
        <v>2025233102</v>
      </c>
      <c r="D6" s="113" t="s">
        <v>737</v>
      </c>
      <c r="E6" s="114" t="s">
        <v>736</v>
      </c>
      <c r="F6" s="115">
        <v>3</v>
      </c>
      <c r="G6" s="116"/>
      <c r="H6" s="116"/>
    </row>
    <row r="7" spans="1:8">
      <c r="A7" s="36"/>
      <c r="B7" s="113"/>
      <c r="C7" s="27">
        <v>2025233111</v>
      </c>
      <c r="D7" s="113" t="s">
        <v>738</v>
      </c>
      <c r="E7" s="114" t="s">
        <v>736</v>
      </c>
      <c r="F7" s="115">
        <v>3</v>
      </c>
      <c r="G7" s="116"/>
      <c r="H7" s="116"/>
    </row>
    <row r="8" spans="1:8">
      <c r="A8" s="37"/>
      <c r="B8" s="113"/>
      <c r="C8" s="27">
        <v>2025233126</v>
      </c>
      <c r="D8" s="113" t="s">
        <v>739</v>
      </c>
      <c r="E8" s="114" t="s">
        <v>736</v>
      </c>
      <c r="F8" s="115">
        <v>3</v>
      </c>
      <c r="G8" s="116"/>
      <c r="H8" s="116"/>
    </row>
    <row r="9" spans="1:8">
      <c r="A9" s="32" t="s">
        <v>5</v>
      </c>
      <c r="B9" s="42" t="s">
        <v>40</v>
      </c>
      <c r="C9" s="23"/>
      <c r="D9" s="23"/>
      <c r="E9" s="23"/>
      <c r="F9" s="23"/>
      <c r="G9" s="23"/>
      <c r="H9" s="43"/>
    </row>
    <row r="10" spans="1:8">
      <c r="A10" s="7" t="s">
        <v>6</v>
      </c>
      <c r="B10" s="44"/>
      <c r="C10" s="25"/>
      <c r="D10" s="25"/>
      <c r="E10" s="25"/>
      <c r="F10" s="25"/>
      <c r="G10" s="25"/>
      <c r="H10" s="45"/>
    </row>
    <row r="11" spans="1:8">
      <c r="A11" s="27" t="s">
        <v>7</v>
      </c>
      <c r="B11" s="44"/>
      <c r="C11" s="25"/>
      <c r="D11" s="25"/>
      <c r="E11" s="25"/>
      <c r="F11" s="25"/>
      <c r="G11" s="25"/>
      <c r="H11" s="45"/>
    </row>
    <row r="12" spans="1:8">
      <c r="A12" s="27" t="s">
        <v>8</v>
      </c>
      <c r="B12" s="46"/>
      <c r="C12" s="28"/>
      <c r="D12" s="28"/>
      <c r="E12" s="28"/>
      <c r="F12" s="28"/>
      <c r="G12" s="28"/>
      <c r="H12" s="47"/>
    </row>
    <row r="21" spans="5:5">
      <c r="E21" s="117"/>
    </row>
    <row r="22" spans="5:5">
      <c r="E22" s="117"/>
    </row>
    <row r="23" spans="5:5">
      <c r="E23" s="117"/>
    </row>
  </sheetData>
  <mergeCells count="5">
    <mergeCell ref="A1:H1"/>
    <mergeCell ref="A5:A8"/>
    <mergeCell ref="B5:B8"/>
    <mergeCell ref="B3:H4"/>
    <mergeCell ref="B9:H1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4"/>
  <sheetViews>
    <sheetView zoomScale="70" zoomScaleNormal="70" topLeftCell="A126" workbookViewId="0">
      <selection activeCell="C180" sqref="C180"/>
    </sheetView>
  </sheetViews>
  <sheetFormatPr defaultColWidth="8.25" defaultRowHeight="17.4" outlineLevelCol="5"/>
  <cols>
    <col min="1" max="1" width="19.5" style="49" customWidth="1"/>
    <col min="2" max="3" width="21.3796296296296" style="49" customWidth="1"/>
    <col min="4" max="4" width="13.75" style="49" customWidth="1"/>
    <col min="5" max="5" width="15.25" style="49" customWidth="1"/>
    <col min="6" max="6" width="8.5" style="49" customWidth="1"/>
    <col min="7" max="16384" width="8.25" style="49"/>
  </cols>
  <sheetData>
    <row r="1" ht="22.2" spans="1:6">
      <c r="A1" s="50" t="s">
        <v>740</v>
      </c>
      <c r="B1" s="50"/>
      <c r="C1" s="50"/>
      <c r="D1" s="50"/>
      <c r="E1" s="50"/>
      <c r="F1" s="50"/>
    </row>
    <row r="2" s="48" customFormat="1" ht="20.4" spans="1:6">
      <c r="A2" s="51" t="s">
        <v>22</v>
      </c>
      <c r="B2" s="51" t="s">
        <v>42</v>
      </c>
      <c r="C2" s="51" t="s">
        <v>25</v>
      </c>
      <c r="D2" s="52" t="s">
        <v>741</v>
      </c>
      <c r="E2" s="51" t="s">
        <v>44</v>
      </c>
      <c r="F2" s="51" t="s">
        <v>29</v>
      </c>
    </row>
    <row r="3" s="48" customFormat="1" ht="20.4" spans="1:6">
      <c r="A3" s="29" t="s">
        <v>2</v>
      </c>
      <c r="B3" s="14" t="s">
        <v>63</v>
      </c>
      <c r="C3" s="14" t="s">
        <v>64</v>
      </c>
      <c r="D3" s="53" t="s">
        <v>742</v>
      </c>
      <c r="E3" s="54">
        <v>6</v>
      </c>
      <c r="F3" s="51"/>
    </row>
    <row r="4" s="48" customFormat="1" ht="20.4" spans="1:6">
      <c r="A4" s="31"/>
      <c r="B4" s="55"/>
      <c r="C4" s="14" t="s">
        <v>69</v>
      </c>
      <c r="D4" s="53" t="s">
        <v>742</v>
      </c>
      <c r="E4" s="56"/>
      <c r="F4" s="51"/>
    </row>
    <row r="5" s="48" customFormat="1" ht="20.4" spans="1:6">
      <c r="A5" s="31"/>
      <c r="B5" s="14" t="s">
        <v>84</v>
      </c>
      <c r="C5" s="14" t="s">
        <v>85</v>
      </c>
      <c r="D5" s="53" t="s">
        <v>742</v>
      </c>
      <c r="E5" s="57">
        <v>3</v>
      </c>
      <c r="F5" s="51"/>
    </row>
    <row r="6" s="48" customFormat="1" ht="20.4" spans="1:6">
      <c r="A6" s="31"/>
      <c r="B6" s="14" t="s">
        <v>555</v>
      </c>
      <c r="C6" s="14" t="s">
        <v>743</v>
      </c>
      <c r="D6" s="53" t="s">
        <v>742</v>
      </c>
      <c r="E6" s="54">
        <v>6</v>
      </c>
      <c r="F6" s="51"/>
    </row>
    <row r="7" s="48" customFormat="1" ht="20.4" spans="1:6">
      <c r="A7" s="58"/>
      <c r="B7" s="55"/>
      <c r="C7" s="14" t="s">
        <v>744</v>
      </c>
      <c r="D7" s="53" t="s">
        <v>742</v>
      </c>
      <c r="E7" s="56"/>
      <c r="F7" s="51"/>
    </row>
    <row r="8" spans="1:6">
      <c r="A8" s="7" t="s">
        <v>3</v>
      </c>
      <c r="B8" s="59" t="s">
        <v>40</v>
      </c>
      <c r="C8" s="60"/>
      <c r="D8" s="60"/>
      <c r="E8" s="60"/>
      <c r="F8" s="13"/>
    </row>
    <row r="9" spans="1:6">
      <c r="A9" s="7" t="s">
        <v>4</v>
      </c>
      <c r="B9" s="61" t="s">
        <v>574</v>
      </c>
      <c r="C9" s="62" t="s">
        <v>745</v>
      </c>
      <c r="D9" s="63">
        <v>9.28</v>
      </c>
      <c r="E9" s="63">
        <v>3</v>
      </c>
      <c r="F9" s="63"/>
    </row>
    <row r="10" spans="1:6">
      <c r="A10" s="7"/>
      <c r="B10" s="61"/>
      <c r="C10" s="62" t="s">
        <v>746</v>
      </c>
      <c r="D10" s="63">
        <v>9.28</v>
      </c>
      <c r="E10" s="63">
        <v>3</v>
      </c>
      <c r="F10" s="63"/>
    </row>
    <row r="11" spans="1:6">
      <c r="A11" s="7"/>
      <c r="B11" s="61"/>
      <c r="C11" s="62" t="s">
        <v>747</v>
      </c>
      <c r="D11" s="63">
        <v>9.28</v>
      </c>
      <c r="E11" s="63">
        <v>3</v>
      </c>
      <c r="F11" s="63"/>
    </row>
    <row r="12" spans="1:6">
      <c r="A12" s="7"/>
      <c r="B12" s="61"/>
      <c r="C12" s="64" t="s">
        <v>746</v>
      </c>
      <c r="D12" s="63">
        <v>9.29</v>
      </c>
      <c r="E12" s="63">
        <v>3</v>
      </c>
      <c r="F12" s="65" t="s">
        <v>748</v>
      </c>
    </row>
    <row r="13" spans="1:6">
      <c r="A13" s="7"/>
      <c r="B13" s="61"/>
      <c r="C13" s="64" t="s">
        <v>747</v>
      </c>
      <c r="D13" s="63">
        <v>9.29</v>
      </c>
      <c r="E13" s="63">
        <v>3</v>
      </c>
      <c r="F13" s="65" t="s">
        <v>748</v>
      </c>
    </row>
    <row r="14" spans="1:6">
      <c r="A14" s="7"/>
      <c r="B14" s="61"/>
      <c r="C14" s="64" t="s">
        <v>749</v>
      </c>
      <c r="D14" s="63">
        <v>9.29</v>
      </c>
      <c r="E14" s="63">
        <v>3</v>
      </c>
      <c r="F14" s="65" t="s">
        <v>750</v>
      </c>
    </row>
    <row r="15" spans="1:6">
      <c r="A15" s="7"/>
      <c r="B15" s="61"/>
      <c r="C15" s="64" t="s">
        <v>751</v>
      </c>
      <c r="D15" s="63">
        <v>9.29</v>
      </c>
      <c r="E15" s="63">
        <v>3</v>
      </c>
      <c r="F15" s="65" t="s">
        <v>750</v>
      </c>
    </row>
    <row r="16" spans="1:6">
      <c r="A16" s="7"/>
      <c r="B16" s="61"/>
      <c r="C16" s="64" t="s">
        <v>752</v>
      </c>
      <c r="D16" s="63">
        <v>9.29</v>
      </c>
      <c r="E16" s="63">
        <v>3</v>
      </c>
      <c r="F16" s="65" t="s">
        <v>750</v>
      </c>
    </row>
    <row r="17" spans="1:6">
      <c r="A17" s="7"/>
      <c r="B17" s="61"/>
      <c r="C17" s="64" t="s">
        <v>753</v>
      </c>
      <c r="D17" s="63">
        <v>9.29</v>
      </c>
      <c r="E17" s="63">
        <v>3</v>
      </c>
      <c r="F17" s="65" t="s">
        <v>748</v>
      </c>
    </row>
    <row r="18" spans="1:6">
      <c r="A18" s="7"/>
      <c r="B18" s="61"/>
      <c r="C18" s="64" t="s">
        <v>754</v>
      </c>
      <c r="D18" s="63">
        <v>9.29</v>
      </c>
      <c r="E18" s="63">
        <v>3</v>
      </c>
      <c r="F18" s="65" t="s">
        <v>748</v>
      </c>
    </row>
    <row r="19" spans="1:6">
      <c r="A19" s="7"/>
      <c r="B19" s="61"/>
      <c r="C19" s="64" t="s">
        <v>755</v>
      </c>
      <c r="D19" s="63">
        <v>9.29</v>
      </c>
      <c r="E19" s="63">
        <v>3</v>
      </c>
      <c r="F19" s="65" t="s">
        <v>750</v>
      </c>
    </row>
    <row r="20" spans="1:6">
      <c r="A20" s="7"/>
      <c r="B20" s="61"/>
      <c r="C20" s="64" t="s">
        <v>756</v>
      </c>
      <c r="D20" s="63">
        <v>9.29</v>
      </c>
      <c r="E20" s="63">
        <v>3</v>
      </c>
      <c r="F20" s="65" t="s">
        <v>750</v>
      </c>
    </row>
    <row r="21" spans="1:6">
      <c r="A21" s="7"/>
      <c r="B21" s="61"/>
      <c r="C21" s="64" t="s">
        <v>757</v>
      </c>
      <c r="D21" s="63">
        <v>9.29</v>
      </c>
      <c r="E21" s="63">
        <v>3</v>
      </c>
      <c r="F21" s="65" t="s">
        <v>750</v>
      </c>
    </row>
    <row r="22" spans="1:6">
      <c r="A22" s="7"/>
      <c r="B22" s="61"/>
      <c r="C22" s="64" t="s">
        <v>745</v>
      </c>
      <c r="D22" s="63">
        <v>9.29</v>
      </c>
      <c r="E22" s="63">
        <v>3</v>
      </c>
      <c r="F22" s="65" t="s">
        <v>750</v>
      </c>
    </row>
    <row r="23" spans="1:6">
      <c r="A23" s="7"/>
      <c r="B23" s="61"/>
      <c r="C23" s="64" t="s">
        <v>758</v>
      </c>
      <c r="D23" s="63">
        <v>9.29</v>
      </c>
      <c r="E23" s="63">
        <v>3</v>
      </c>
      <c r="F23" s="65" t="s">
        <v>750</v>
      </c>
    </row>
    <row r="24" spans="1:6">
      <c r="A24" s="7"/>
      <c r="B24" s="61"/>
      <c r="C24" s="64" t="s">
        <v>759</v>
      </c>
      <c r="D24" s="63">
        <v>9.29</v>
      </c>
      <c r="E24" s="63">
        <v>3</v>
      </c>
      <c r="F24" s="65" t="s">
        <v>748</v>
      </c>
    </row>
    <row r="25" spans="1:6">
      <c r="A25" s="7"/>
      <c r="B25" s="61"/>
      <c r="C25" s="64" t="s">
        <v>760</v>
      </c>
      <c r="D25" s="63">
        <v>9.29</v>
      </c>
      <c r="E25" s="63">
        <v>3</v>
      </c>
      <c r="F25" s="65" t="s">
        <v>750</v>
      </c>
    </row>
    <row r="26" spans="1:6">
      <c r="A26" s="7"/>
      <c r="B26" s="66"/>
      <c r="C26" s="64" t="s">
        <v>761</v>
      </c>
      <c r="D26" s="63">
        <v>9.29</v>
      </c>
      <c r="E26" s="63">
        <v>3</v>
      </c>
      <c r="F26" s="65" t="s">
        <v>750</v>
      </c>
    </row>
    <row r="27" spans="1:6">
      <c r="A27" s="7"/>
      <c r="B27" s="67" t="s">
        <v>282</v>
      </c>
      <c r="C27" s="61" t="s">
        <v>283</v>
      </c>
      <c r="D27" s="63">
        <v>9.28</v>
      </c>
      <c r="E27" s="63">
        <v>3</v>
      </c>
      <c r="F27" s="63" t="s">
        <v>748</v>
      </c>
    </row>
    <row r="28" spans="1:6">
      <c r="A28" s="7"/>
      <c r="B28" s="67"/>
      <c r="C28" s="61" t="s">
        <v>762</v>
      </c>
      <c r="D28" s="63">
        <v>9.28</v>
      </c>
      <c r="E28" s="63">
        <v>3</v>
      </c>
      <c r="F28" s="63" t="s">
        <v>748</v>
      </c>
    </row>
    <row r="29" spans="1:6">
      <c r="A29" s="7"/>
      <c r="B29" s="67"/>
      <c r="C29" s="61" t="s">
        <v>763</v>
      </c>
      <c r="D29" s="63">
        <v>9.28</v>
      </c>
      <c r="E29" s="63">
        <v>3</v>
      </c>
      <c r="F29" s="63" t="s">
        <v>748</v>
      </c>
    </row>
    <row r="30" spans="1:6">
      <c r="A30" s="7"/>
      <c r="B30" s="67"/>
      <c r="C30" s="61" t="s">
        <v>764</v>
      </c>
      <c r="D30" s="63">
        <v>9.28</v>
      </c>
      <c r="E30" s="63">
        <v>3</v>
      </c>
      <c r="F30" s="63" t="s">
        <v>748</v>
      </c>
    </row>
    <row r="31" spans="1:6">
      <c r="A31" s="7"/>
      <c r="B31" s="67"/>
      <c r="C31" s="61" t="s">
        <v>765</v>
      </c>
      <c r="D31" s="63">
        <v>9.28</v>
      </c>
      <c r="E31" s="63">
        <v>3</v>
      </c>
      <c r="F31" s="63" t="s">
        <v>748</v>
      </c>
    </row>
    <row r="32" spans="1:6">
      <c r="A32" s="7"/>
      <c r="B32" s="67"/>
      <c r="C32" s="61" t="s">
        <v>766</v>
      </c>
      <c r="D32" s="63">
        <v>9.28</v>
      </c>
      <c r="E32" s="63">
        <v>3</v>
      </c>
      <c r="F32" s="63" t="s">
        <v>748</v>
      </c>
    </row>
    <row r="33" spans="1:6">
      <c r="A33" s="7"/>
      <c r="B33" s="67"/>
      <c r="C33" s="61" t="s">
        <v>767</v>
      </c>
      <c r="D33" s="63">
        <v>9.28</v>
      </c>
      <c r="E33" s="63">
        <v>3</v>
      </c>
      <c r="F33" s="63" t="s">
        <v>748</v>
      </c>
    </row>
    <row r="34" spans="1:6">
      <c r="A34" s="7"/>
      <c r="B34" s="67"/>
      <c r="C34" s="61" t="s">
        <v>768</v>
      </c>
      <c r="D34" s="63">
        <v>9.28</v>
      </c>
      <c r="E34" s="63">
        <v>3</v>
      </c>
      <c r="F34" s="63" t="s">
        <v>748</v>
      </c>
    </row>
    <row r="35" spans="1:6">
      <c r="A35" s="7"/>
      <c r="B35" s="67"/>
      <c r="C35" s="61" t="s">
        <v>769</v>
      </c>
      <c r="D35" s="63">
        <v>9.28</v>
      </c>
      <c r="E35" s="63">
        <v>3</v>
      </c>
      <c r="F35" s="63" t="s">
        <v>748</v>
      </c>
    </row>
    <row r="36" spans="1:6">
      <c r="A36" s="7"/>
      <c r="B36" s="67"/>
      <c r="C36" s="61" t="s">
        <v>770</v>
      </c>
      <c r="D36" s="63">
        <v>9.28</v>
      </c>
      <c r="E36" s="63">
        <v>3</v>
      </c>
      <c r="F36" s="63" t="s">
        <v>748</v>
      </c>
    </row>
    <row r="37" spans="1:6">
      <c r="A37" s="7"/>
      <c r="B37" s="67"/>
      <c r="C37" s="61" t="s">
        <v>771</v>
      </c>
      <c r="D37" s="63">
        <v>9.28</v>
      </c>
      <c r="E37" s="63">
        <v>3</v>
      </c>
      <c r="F37" s="63" t="s">
        <v>748</v>
      </c>
    </row>
    <row r="38" spans="1:6">
      <c r="A38" s="7"/>
      <c r="B38" s="67" t="s">
        <v>272</v>
      </c>
      <c r="C38" s="61" t="s">
        <v>772</v>
      </c>
      <c r="D38" s="63">
        <v>9.28</v>
      </c>
      <c r="E38" s="63">
        <v>3</v>
      </c>
      <c r="F38" s="63" t="s">
        <v>748</v>
      </c>
    </row>
    <row r="39" spans="1:6">
      <c r="A39" s="7"/>
      <c r="B39" s="67"/>
      <c r="C39" s="61" t="s">
        <v>773</v>
      </c>
      <c r="D39" s="63">
        <v>9.28</v>
      </c>
      <c r="E39" s="63">
        <v>3</v>
      </c>
      <c r="F39" s="63" t="s">
        <v>748</v>
      </c>
    </row>
    <row r="40" spans="1:6">
      <c r="A40" s="7"/>
      <c r="B40" s="67"/>
      <c r="C40" s="61" t="s">
        <v>774</v>
      </c>
      <c r="D40" s="63">
        <v>9.28</v>
      </c>
      <c r="E40" s="63">
        <v>3</v>
      </c>
      <c r="F40" s="63" t="s">
        <v>748</v>
      </c>
    </row>
    <row r="41" spans="1:6">
      <c r="A41" s="7"/>
      <c r="B41" s="67" t="s">
        <v>278</v>
      </c>
      <c r="C41" s="61" t="s">
        <v>775</v>
      </c>
      <c r="D41" s="63">
        <v>9.28</v>
      </c>
      <c r="E41" s="63">
        <v>3</v>
      </c>
      <c r="F41" s="63" t="s">
        <v>748</v>
      </c>
    </row>
    <row r="42" spans="1:6">
      <c r="A42" s="7"/>
      <c r="B42" s="67"/>
      <c r="C42" s="61" t="s">
        <v>776</v>
      </c>
      <c r="D42" s="63">
        <v>9.28</v>
      </c>
      <c r="E42" s="63">
        <v>3</v>
      </c>
      <c r="F42" s="63" t="s">
        <v>748</v>
      </c>
    </row>
    <row r="43" spans="1:6">
      <c r="A43" s="7"/>
      <c r="B43" s="67"/>
      <c r="C43" s="61" t="s">
        <v>777</v>
      </c>
      <c r="D43" s="63">
        <v>9.28</v>
      </c>
      <c r="E43" s="63">
        <v>3</v>
      </c>
      <c r="F43" s="63" t="s">
        <v>748</v>
      </c>
    </row>
    <row r="44" spans="1:6">
      <c r="A44" s="7"/>
      <c r="B44" s="67"/>
      <c r="C44" s="61" t="s">
        <v>778</v>
      </c>
      <c r="D44" s="63">
        <v>9.28</v>
      </c>
      <c r="E44" s="63">
        <v>3</v>
      </c>
      <c r="F44" s="63" t="s">
        <v>748</v>
      </c>
    </row>
    <row r="45" spans="1:6">
      <c r="A45" s="7"/>
      <c r="B45" s="67"/>
      <c r="C45" s="61" t="s">
        <v>779</v>
      </c>
      <c r="D45" s="63">
        <v>9.28</v>
      </c>
      <c r="E45" s="63">
        <v>3</v>
      </c>
      <c r="F45" s="63" t="s">
        <v>748</v>
      </c>
    </row>
    <row r="46" spans="1:6">
      <c r="A46" s="7"/>
      <c r="B46" s="67"/>
      <c r="C46" s="61" t="s">
        <v>780</v>
      </c>
      <c r="D46" s="63">
        <v>9.28</v>
      </c>
      <c r="E46" s="63">
        <v>3</v>
      </c>
      <c r="F46" s="63" t="s">
        <v>748</v>
      </c>
    </row>
    <row r="47" spans="1:6">
      <c r="A47" s="7"/>
      <c r="B47" s="67"/>
      <c r="C47" s="61" t="s">
        <v>781</v>
      </c>
      <c r="D47" s="63">
        <v>9.28</v>
      </c>
      <c r="E47" s="63">
        <v>3</v>
      </c>
      <c r="F47" s="63" t="s">
        <v>748</v>
      </c>
    </row>
    <row r="48" spans="1:6">
      <c r="A48" s="7"/>
      <c r="B48" s="67"/>
      <c r="C48" s="68" t="s">
        <v>782</v>
      </c>
      <c r="D48" s="63">
        <v>9.28</v>
      </c>
      <c r="E48" s="63">
        <v>3</v>
      </c>
      <c r="F48" s="63" t="s">
        <v>748</v>
      </c>
    </row>
    <row r="49" spans="1:6">
      <c r="A49" s="7"/>
      <c r="B49" s="67"/>
      <c r="C49" s="69" t="s">
        <v>783</v>
      </c>
      <c r="D49" s="61">
        <v>9.28</v>
      </c>
      <c r="E49" s="63">
        <v>3</v>
      </c>
      <c r="F49" s="63" t="s">
        <v>748</v>
      </c>
    </row>
    <row r="50" spans="1:6">
      <c r="A50" s="7"/>
      <c r="B50" s="67"/>
      <c r="C50" s="69" t="s">
        <v>784</v>
      </c>
      <c r="D50" s="61">
        <v>9.28</v>
      </c>
      <c r="E50" s="63">
        <v>3</v>
      </c>
      <c r="F50" s="63" t="s">
        <v>748</v>
      </c>
    </row>
    <row r="51" spans="1:6">
      <c r="A51" s="7"/>
      <c r="B51" s="67"/>
      <c r="C51" s="69" t="s">
        <v>785</v>
      </c>
      <c r="D51" s="61">
        <v>9.28</v>
      </c>
      <c r="E51" s="63">
        <v>3</v>
      </c>
      <c r="F51" s="63" t="s">
        <v>748</v>
      </c>
    </row>
    <row r="52" spans="1:6">
      <c r="A52" s="7"/>
      <c r="B52" s="67"/>
      <c r="C52" s="69" t="s">
        <v>281</v>
      </c>
      <c r="D52" s="61">
        <v>9.28</v>
      </c>
      <c r="E52" s="63">
        <v>3</v>
      </c>
      <c r="F52" s="63" t="s">
        <v>748</v>
      </c>
    </row>
    <row r="53" spans="1:6">
      <c r="A53" s="7"/>
      <c r="B53" s="67"/>
      <c r="C53" s="69" t="s">
        <v>279</v>
      </c>
      <c r="D53" s="61">
        <v>9.28</v>
      </c>
      <c r="E53" s="63">
        <v>3</v>
      </c>
      <c r="F53" s="63" t="s">
        <v>748</v>
      </c>
    </row>
    <row r="54" spans="1:6">
      <c r="A54" s="7"/>
      <c r="B54" s="67"/>
      <c r="C54" s="69" t="s">
        <v>786</v>
      </c>
      <c r="D54" s="61">
        <v>9.28</v>
      </c>
      <c r="E54" s="63">
        <v>3</v>
      </c>
      <c r="F54" s="63" t="s">
        <v>748</v>
      </c>
    </row>
    <row r="55" spans="1:6">
      <c r="A55" s="7"/>
      <c r="B55" s="67"/>
      <c r="C55" s="70" t="s">
        <v>787</v>
      </c>
      <c r="D55" s="61">
        <v>9.29</v>
      </c>
      <c r="E55" s="63">
        <v>3</v>
      </c>
      <c r="F55" s="63" t="s">
        <v>748</v>
      </c>
    </row>
    <row r="56" spans="1:6">
      <c r="A56" s="7"/>
      <c r="B56" s="67"/>
      <c r="C56" s="70" t="s">
        <v>783</v>
      </c>
      <c r="D56" s="61">
        <v>9.29</v>
      </c>
      <c r="E56" s="63">
        <v>3</v>
      </c>
      <c r="F56" s="63" t="s">
        <v>748</v>
      </c>
    </row>
    <row r="57" spans="1:6">
      <c r="A57" s="7"/>
      <c r="B57" s="67"/>
      <c r="C57" s="70" t="s">
        <v>782</v>
      </c>
      <c r="D57" s="61">
        <v>9.29</v>
      </c>
      <c r="E57" s="63">
        <v>3</v>
      </c>
      <c r="F57" s="63" t="s">
        <v>748</v>
      </c>
    </row>
    <row r="58" spans="1:6">
      <c r="A58" s="7"/>
      <c r="B58" s="67"/>
      <c r="C58" s="70" t="s">
        <v>788</v>
      </c>
      <c r="D58" s="61">
        <v>9.29</v>
      </c>
      <c r="E58" s="63">
        <v>3</v>
      </c>
      <c r="F58" s="63" t="s">
        <v>748</v>
      </c>
    </row>
    <row r="59" spans="1:6">
      <c r="A59" s="7"/>
      <c r="B59" s="67"/>
      <c r="C59" s="70" t="s">
        <v>775</v>
      </c>
      <c r="D59" s="61">
        <v>9.29</v>
      </c>
      <c r="E59" s="63">
        <v>3</v>
      </c>
      <c r="F59" s="63" t="s">
        <v>748</v>
      </c>
    </row>
    <row r="60" spans="1:6">
      <c r="A60" s="7"/>
      <c r="B60" s="67"/>
      <c r="C60" s="70" t="s">
        <v>780</v>
      </c>
      <c r="D60" s="61">
        <v>9.29</v>
      </c>
      <c r="E60" s="63">
        <v>3</v>
      </c>
      <c r="F60" s="63" t="s">
        <v>748</v>
      </c>
    </row>
    <row r="61" spans="1:6">
      <c r="A61" s="7"/>
      <c r="B61" s="67"/>
      <c r="C61" s="70" t="s">
        <v>789</v>
      </c>
      <c r="D61" s="61">
        <v>9.29</v>
      </c>
      <c r="E61" s="63">
        <v>3</v>
      </c>
      <c r="F61" s="63" t="s">
        <v>748</v>
      </c>
    </row>
    <row r="62" spans="1:6">
      <c r="A62" s="7"/>
      <c r="B62" s="67"/>
      <c r="C62" s="70" t="s">
        <v>790</v>
      </c>
      <c r="D62" s="61">
        <v>9.29</v>
      </c>
      <c r="E62" s="63">
        <v>3</v>
      </c>
      <c r="F62" s="63" t="s">
        <v>748</v>
      </c>
    </row>
    <row r="63" spans="1:6">
      <c r="A63" s="7"/>
      <c r="B63" s="67"/>
      <c r="C63" s="70" t="s">
        <v>779</v>
      </c>
      <c r="D63" s="61">
        <v>9.29</v>
      </c>
      <c r="E63" s="63">
        <v>3</v>
      </c>
      <c r="F63" s="63" t="s">
        <v>748</v>
      </c>
    </row>
    <row r="64" spans="1:6">
      <c r="A64" s="7"/>
      <c r="B64" s="67"/>
      <c r="C64" s="70" t="s">
        <v>791</v>
      </c>
      <c r="D64" s="61">
        <v>9.29</v>
      </c>
      <c r="E64" s="63">
        <v>3</v>
      </c>
      <c r="F64" s="63" t="s">
        <v>748</v>
      </c>
    </row>
    <row r="65" spans="1:6">
      <c r="A65" s="7"/>
      <c r="B65" s="67"/>
      <c r="C65" s="70" t="s">
        <v>792</v>
      </c>
      <c r="D65" s="61">
        <v>9.29</v>
      </c>
      <c r="E65" s="63">
        <v>3</v>
      </c>
      <c r="F65" s="63" t="s">
        <v>748</v>
      </c>
    </row>
    <row r="66" spans="1:6">
      <c r="A66" s="7"/>
      <c r="B66" s="67"/>
      <c r="C66" s="70" t="s">
        <v>793</v>
      </c>
      <c r="D66" s="61">
        <v>9.29</v>
      </c>
      <c r="E66" s="63">
        <v>3</v>
      </c>
      <c r="F66" s="63" t="s">
        <v>748</v>
      </c>
    </row>
    <row r="67" spans="1:6">
      <c r="A67" s="7"/>
      <c r="B67" s="67"/>
      <c r="C67" s="70" t="s">
        <v>794</v>
      </c>
      <c r="D67" s="61">
        <v>9.29</v>
      </c>
      <c r="E67" s="63">
        <v>3</v>
      </c>
      <c r="F67" s="63" t="s">
        <v>748</v>
      </c>
    </row>
    <row r="68" spans="1:6">
      <c r="A68" s="7"/>
      <c r="B68" s="67"/>
      <c r="C68" s="70" t="s">
        <v>795</v>
      </c>
      <c r="D68" s="61">
        <v>9.29</v>
      </c>
      <c r="E68" s="63">
        <v>3</v>
      </c>
      <c r="F68" s="63" t="s">
        <v>748</v>
      </c>
    </row>
    <row r="69" spans="1:6">
      <c r="A69" s="7"/>
      <c r="B69" s="67"/>
      <c r="C69" s="70" t="s">
        <v>281</v>
      </c>
      <c r="D69" s="61">
        <v>9.29</v>
      </c>
      <c r="E69" s="63">
        <v>3</v>
      </c>
      <c r="F69" s="63" t="s">
        <v>748</v>
      </c>
    </row>
    <row r="70" spans="1:6">
      <c r="A70" s="7"/>
      <c r="B70" s="67"/>
      <c r="C70" s="70" t="s">
        <v>785</v>
      </c>
      <c r="D70" s="61">
        <v>9.29</v>
      </c>
      <c r="E70" s="63">
        <v>3</v>
      </c>
      <c r="F70" s="63" t="s">
        <v>748</v>
      </c>
    </row>
    <row r="71" spans="1:6">
      <c r="A71" s="7"/>
      <c r="B71" s="67"/>
      <c r="C71" s="70" t="s">
        <v>777</v>
      </c>
      <c r="D71" s="61">
        <v>9.29</v>
      </c>
      <c r="E71" s="63">
        <v>3</v>
      </c>
      <c r="F71" s="63" t="s">
        <v>748</v>
      </c>
    </row>
    <row r="72" spans="1:6">
      <c r="A72" s="7"/>
      <c r="B72" s="67"/>
      <c r="C72" s="70" t="s">
        <v>279</v>
      </c>
      <c r="D72" s="61">
        <v>9.29</v>
      </c>
      <c r="E72" s="63">
        <v>3</v>
      </c>
      <c r="F72" s="71" t="s">
        <v>748</v>
      </c>
    </row>
    <row r="73" spans="1:6">
      <c r="A73" s="7"/>
      <c r="B73" s="72" t="s">
        <v>284</v>
      </c>
      <c r="C73" s="69" t="s">
        <v>796</v>
      </c>
      <c r="D73" s="61">
        <v>9.28</v>
      </c>
      <c r="E73" s="73">
        <v>3</v>
      </c>
      <c r="F73" s="74" t="s">
        <v>748</v>
      </c>
    </row>
    <row r="74" spans="1:6">
      <c r="A74" s="7"/>
      <c r="B74" s="72"/>
      <c r="C74" s="69" t="s">
        <v>797</v>
      </c>
      <c r="D74" s="61">
        <v>9.28</v>
      </c>
      <c r="E74" s="73">
        <v>3</v>
      </c>
      <c r="F74" s="74" t="s">
        <v>748</v>
      </c>
    </row>
    <row r="75" spans="1:6">
      <c r="A75" s="7"/>
      <c r="B75" s="72"/>
      <c r="C75" s="69" t="s">
        <v>798</v>
      </c>
      <c r="D75" s="61">
        <v>9.28</v>
      </c>
      <c r="E75" s="73">
        <v>3</v>
      </c>
      <c r="F75" s="74" t="s">
        <v>748</v>
      </c>
    </row>
    <row r="76" spans="1:6">
      <c r="A76" s="7"/>
      <c r="B76" s="72"/>
      <c r="C76" s="69" t="s">
        <v>799</v>
      </c>
      <c r="D76" s="61">
        <v>9.28</v>
      </c>
      <c r="E76" s="73">
        <v>3</v>
      </c>
      <c r="F76" s="74" t="s">
        <v>748</v>
      </c>
    </row>
    <row r="77" spans="1:6">
      <c r="A77" s="7"/>
      <c r="B77" s="72"/>
      <c r="C77" s="69" t="s">
        <v>800</v>
      </c>
      <c r="D77" s="61">
        <v>9.28</v>
      </c>
      <c r="E77" s="73">
        <v>3</v>
      </c>
      <c r="F77" s="74" t="s">
        <v>748</v>
      </c>
    </row>
    <row r="78" spans="1:6">
      <c r="A78" s="7"/>
      <c r="B78" s="72"/>
      <c r="C78" s="69" t="s">
        <v>801</v>
      </c>
      <c r="D78" s="61">
        <v>9.28</v>
      </c>
      <c r="E78" s="73">
        <v>3</v>
      </c>
      <c r="F78" s="74" t="s">
        <v>748</v>
      </c>
    </row>
    <row r="79" spans="1:6">
      <c r="A79" s="7"/>
      <c r="B79" s="72"/>
      <c r="C79" s="69" t="s">
        <v>802</v>
      </c>
      <c r="D79" s="61">
        <v>9.28</v>
      </c>
      <c r="E79" s="73">
        <v>3</v>
      </c>
      <c r="F79" s="74" t="s">
        <v>748</v>
      </c>
    </row>
    <row r="80" spans="1:6">
      <c r="A80" s="7"/>
      <c r="B80" s="72"/>
      <c r="C80" s="69" t="s">
        <v>803</v>
      </c>
      <c r="D80" s="61">
        <v>9.28</v>
      </c>
      <c r="E80" s="73">
        <v>3</v>
      </c>
      <c r="F80" s="74" t="s">
        <v>748</v>
      </c>
    </row>
    <row r="81" spans="1:6">
      <c r="A81" s="7"/>
      <c r="B81" s="72"/>
      <c r="C81" s="69" t="s">
        <v>804</v>
      </c>
      <c r="D81" s="61">
        <v>9.28</v>
      </c>
      <c r="E81" s="73">
        <v>3</v>
      </c>
      <c r="F81" s="74" t="s">
        <v>748</v>
      </c>
    </row>
    <row r="82" spans="1:6">
      <c r="A82" s="7"/>
      <c r="B82" s="72"/>
      <c r="C82" s="69" t="s">
        <v>805</v>
      </c>
      <c r="D82" s="61">
        <v>9.28</v>
      </c>
      <c r="E82" s="73">
        <v>3</v>
      </c>
      <c r="F82" s="74" t="s">
        <v>748</v>
      </c>
    </row>
    <row r="83" spans="1:6">
      <c r="A83" s="7"/>
      <c r="B83" s="72"/>
      <c r="C83" s="69" t="s">
        <v>806</v>
      </c>
      <c r="D83" s="61">
        <v>9.28</v>
      </c>
      <c r="E83" s="73">
        <v>3</v>
      </c>
      <c r="F83" s="74" t="s">
        <v>748</v>
      </c>
    </row>
    <row r="84" spans="1:6">
      <c r="A84" s="7"/>
      <c r="B84" s="72"/>
      <c r="C84" s="69" t="s">
        <v>807</v>
      </c>
      <c r="D84" s="61">
        <v>9.28</v>
      </c>
      <c r="E84" s="73">
        <v>3</v>
      </c>
      <c r="F84" s="74" t="s">
        <v>748</v>
      </c>
    </row>
    <row r="85" spans="1:6">
      <c r="A85" s="7"/>
      <c r="B85" s="72"/>
      <c r="C85" s="69" t="s">
        <v>808</v>
      </c>
      <c r="D85" s="61">
        <v>9.28</v>
      </c>
      <c r="E85" s="73">
        <v>3</v>
      </c>
      <c r="F85" s="74" t="s">
        <v>748</v>
      </c>
    </row>
    <row r="86" spans="1:6">
      <c r="A86" s="7"/>
      <c r="B86" s="72"/>
      <c r="C86" s="69" t="s">
        <v>809</v>
      </c>
      <c r="D86" s="61">
        <v>9.28</v>
      </c>
      <c r="E86" s="73">
        <v>3</v>
      </c>
      <c r="F86" s="74" t="s">
        <v>748</v>
      </c>
    </row>
    <row r="87" spans="1:6">
      <c r="A87" s="7"/>
      <c r="B87" s="72"/>
      <c r="C87" s="74" t="s">
        <v>285</v>
      </c>
      <c r="D87" s="68">
        <v>9.28</v>
      </c>
      <c r="E87" s="73">
        <v>3</v>
      </c>
      <c r="F87" s="74" t="s">
        <v>810</v>
      </c>
    </row>
    <row r="88" spans="1:6">
      <c r="A88" s="7"/>
      <c r="B88" s="72"/>
      <c r="C88" s="70" t="s">
        <v>811</v>
      </c>
      <c r="D88" s="72">
        <v>9.29</v>
      </c>
      <c r="E88" s="75">
        <v>3</v>
      </c>
      <c r="F88" s="70" t="s">
        <v>748</v>
      </c>
    </row>
    <row r="89" spans="1:6">
      <c r="A89" s="7"/>
      <c r="B89" s="72"/>
      <c r="C89" s="70" t="s">
        <v>812</v>
      </c>
      <c r="D89" s="72">
        <v>9.29</v>
      </c>
      <c r="E89" s="75">
        <v>3</v>
      </c>
      <c r="F89" s="70" t="s">
        <v>748</v>
      </c>
    </row>
    <row r="90" spans="1:6">
      <c r="A90" s="7"/>
      <c r="B90" s="72"/>
      <c r="C90" s="70" t="s">
        <v>804</v>
      </c>
      <c r="D90" s="72">
        <v>9.29</v>
      </c>
      <c r="E90" s="75">
        <v>3</v>
      </c>
      <c r="F90" s="70" t="s">
        <v>748</v>
      </c>
    </row>
    <row r="91" spans="1:6">
      <c r="A91" s="7"/>
      <c r="B91" s="72"/>
      <c r="C91" s="70" t="s">
        <v>806</v>
      </c>
      <c r="D91" s="72">
        <v>9.29</v>
      </c>
      <c r="E91" s="75">
        <v>3</v>
      </c>
      <c r="F91" s="70" t="s">
        <v>748</v>
      </c>
    </row>
    <row r="92" spans="1:6">
      <c r="A92" s="7"/>
      <c r="B92" s="72"/>
      <c r="C92" s="70" t="s">
        <v>808</v>
      </c>
      <c r="D92" s="72">
        <v>9.29</v>
      </c>
      <c r="E92" s="75">
        <v>3</v>
      </c>
      <c r="F92" s="70" t="s">
        <v>748</v>
      </c>
    </row>
    <row r="93" spans="1:6">
      <c r="A93" s="7"/>
      <c r="B93" s="72"/>
      <c r="C93" s="70" t="s">
        <v>813</v>
      </c>
      <c r="D93" s="72">
        <v>9.29</v>
      </c>
      <c r="E93" s="75">
        <v>3</v>
      </c>
      <c r="F93" s="70" t="s">
        <v>748</v>
      </c>
    </row>
    <row r="94" spans="1:6">
      <c r="A94" s="7"/>
      <c r="B94" s="72"/>
      <c r="C94" s="70" t="s">
        <v>814</v>
      </c>
      <c r="D94" s="72">
        <v>9.29</v>
      </c>
      <c r="E94" s="75">
        <v>3</v>
      </c>
      <c r="F94" s="70" t="s">
        <v>748</v>
      </c>
    </row>
    <row r="95" spans="1:6">
      <c r="A95" s="7"/>
      <c r="B95" s="72"/>
      <c r="C95" s="70" t="s">
        <v>815</v>
      </c>
      <c r="D95" s="72">
        <v>9.29</v>
      </c>
      <c r="E95" s="75">
        <v>3</v>
      </c>
      <c r="F95" s="70" t="s">
        <v>748</v>
      </c>
    </row>
    <row r="96" spans="1:6">
      <c r="A96" s="7"/>
      <c r="B96" s="72"/>
      <c r="C96" s="70" t="s">
        <v>805</v>
      </c>
      <c r="D96" s="72">
        <v>9.29</v>
      </c>
      <c r="E96" s="75">
        <v>3</v>
      </c>
      <c r="F96" s="70" t="s">
        <v>748</v>
      </c>
    </row>
    <row r="97" spans="1:6">
      <c r="A97" s="7"/>
      <c r="B97" s="72"/>
      <c r="C97" s="70" t="s">
        <v>816</v>
      </c>
      <c r="D97" s="72">
        <v>9.29</v>
      </c>
      <c r="E97" s="75">
        <v>3</v>
      </c>
      <c r="F97" s="70" t="s">
        <v>748</v>
      </c>
    </row>
    <row r="98" spans="1:6">
      <c r="A98" s="7"/>
      <c r="B98" s="72"/>
      <c r="C98" s="70" t="s">
        <v>817</v>
      </c>
      <c r="D98" s="72">
        <v>9.29</v>
      </c>
      <c r="E98" s="75">
        <v>3</v>
      </c>
      <c r="F98" s="70" t="s">
        <v>748</v>
      </c>
    </row>
    <row r="99" spans="1:6">
      <c r="A99" s="7"/>
      <c r="B99" s="72"/>
      <c r="C99" s="70" t="s">
        <v>803</v>
      </c>
      <c r="D99" s="72">
        <v>9.29</v>
      </c>
      <c r="E99" s="75">
        <v>3</v>
      </c>
      <c r="F99" s="70" t="s">
        <v>748</v>
      </c>
    </row>
    <row r="100" spans="1:6">
      <c r="A100" s="7"/>
      <c r="B100" s="72"/>
      <c r="C100" s="70" t="s">
        <v>801</v>
      </c>
      <c r="D100" s="72">
        <v>9.29</v>
      </c>
      <c r="E100" s="75">
        <v>3</v>
      </c>
      <c r="F100" s="70" t="s">
        <v>748</v>
      </c>
    </row>
    <row r="101" spans="1:6">
      <c r="A101" s="7"/>
      <c r="B101" s="72"/>
      <c r="C101" s="70" t="s">
        <v>802</v>
      </c>
      <c r="D101" s="72">
        <v>9.29</v>
      </c>
      <c r="E101" s="75">
        <v>3</v>
      </c>
      <c r="F101" s="70" t="s">
        <v>748</v>
      </c>
    </row>
    <row r="102" spans="1:6">
      <c r="A102" s="7"/>
      <c r="B102" s="72"/>
      <c r="C102" s="70" t="s">
        <v>818</v>
      </c>
      <c r="D102" s="72">
        <v>9.29</v>
      </c>
      <c r="E102" s="75">
        <v>3</v>
      </c>
      <c r="F102" s="70" t="s">
        <v>748</v>
      </c>
    </row>
    <row r="103" spans="1:6">
      <c r="A103" s="7"/>
      <c r="B103" s="72"/>
      <c r="C103" s="70" t="s">
        <v>809</v>
      </c>
      <c r="D103" s="72">
        <v>9.29</v>
      </c>
      <c r="E103" s="75">
        <v>3</v>
      </c>
      <c r="F103" s="70" t="s">
        <v>748</v>
      </c>
    </row>
    <row r="104" spans="1:6">
      <c r="A104" s="7"/>
      <c r="B104" s="72"/>
      <c r="C104" s="70" t="s">
        <v>819</v>
      </c>
      <c r="D104" s="72">
        <v>9.29</v>
      </c>
      <c r="E104" s="75">
        <v>3</v>
      </c>
      <c r="F104" s="70" t="s">
        <v>748</v>
      </c>
    </row>
    <row r="105" spans="1:6">
      <c r="A105" s="7"/>
      <c r="B105" s="72"/>
      <c r="C105" s="76" t="s">
        <v>820</v>
      </c>
      <c r="D105" s="72">
        <v>9.29</v>
      </c>
      <c r="E105" s="75">
        <v>3</v>
      </c>
      <c r="F105" s="70" t="s">
        <v>810</v>
      </c>
    </row>
    <row r="106" spans="1:6">
      <c r="A106" s="7"/>
      <c r="B106" s="72"/>
      <c r="C106" s="70" t="s">
        <v>288</v>
      </c>
      <c r="D106" s="72">
        <v>9.29</v>
      </c>
      <c r="E106" s="75">
        <v>3</v>
      </c>
      <c r="F106" s="70" t="s">
        <v>810</v>
      </c>
    </row>
    <row r="107" spans="1:6">
      <c r="A107" s="7"/>
      <c r="B107" s="77" t="s">
        <v>576</v>
      </c>
      <c r="C107" s="74" t="s">
        <v>821</v>
      </c>
      <c r="D107" s="78">
        <v>9.28</v>
      </c>
      <c r="E107" s="73">
        <v>3</v>
      </c>
      <c r="F107" s="70" t="s">
        <v>748</v>
      </c>
    </row>
    <row r="108" spans="1:6">
      <c r="A108" s="7"/>
      <c r="B108" s="77"/>
      <c r="C108" s="74" t="s">
        <v>822</v>
      </c>
      <c r="D108" s="61">
        <v>9.28</v>
      </c>
      <c r="E108" s="73">
        <v>3</v>
      </c>
      <c r="F108" s="70" t="s">
        <v>748</v>
      </c>
    </row>
    <row r="109" spans="1:6">
      <c r="A109" s="7"/>
      <c r="B109" s="77"/>
      <c r="C109" s="74" t="s">
        <v>823</v>
      </c>
      <c r="D109" s="61">
        <v>9.28</v>
      </c>
      <c r="E109" s="73">
        <v>3</v>
      </c>
      <c r="F109" s="74" t="s">
        <v>748</v>
      </c>
    </row>
    <row r="110" spans="1:6">
      <c r="A110" s="7"/>
      <c r="B110" s="77"/>
      <c r="C110" s="74" t="s">
        <v>824</v>
      </c>
      <c r="D110" s="61">
        <v>9.28</v>
      </c>
      <c r="E110" s="73">
        <v>3</v>
      </c>
      <c r="F110" s="74" t="s">
        <v>748</v>
      </c>
    </row>
    <row r="111" spans="1:6">
      <c r="A111" s="7"/>
      <c r="B111" s="77"/>
      <c r="C111" s="74" t="s">
        <v>825</v>
      </c>
      <c r="D111" s="61">
        <v>9.28</v>
      </c>
      <c r="E111" s="73">
        <v>3</v>
      </c>
      <c r="F111" s="74" t="s">
        <v>748</v>
      </c>
    </row>
    <row r="112" spans="1:6">
      <c r="A112" s="7"/>
      <c r="B112" s="77"/>
      <c r="C112" s="74" t="s">
        <v>826</v>
      </c>
      <c r="D112" s="61">
        <v>9.28</v>
      </c>
      <c r="E112" s="73">
        <v>3</v>
      </c>
      <c r="F112" s="74" t="s">
        <v>748</v>
      </c>
    </row>
    <row r="113" spans="1:6">
      <c r="A113" s="7"/>
      <c r="B113" s="77"/>
      <c r="C113" s="74" t="s">
        <v>827</v>
      </c>
      <c r="D113" s="61">
        <v>9.28</v>
      </c>
      <c r="E113" s="73">
        <v>3</v>
      </c>
      <c r="F113" s="74" t="s">
        <v>748</v>
      </c>
    </row>
    <row r="114" spans="1:6">
      <c r="A114" s="7"/>
      <c r="B114" s="77"/>
      <c r="C114" s="74" t="s">
        <v>828</v>
      </c>
      <c r="D114" s="61">
        <v>9.28</v>
      </c>
      <c r="E114" s="73">
        <v>3</v>
      </c>
      <c r="F114" s="74" t="s">
        <v>748</v>
      </c>
    </row>
    <row r="115" spans="1:6">
      <c r="A115" s="7"/>
      <c r="B115" s="77"/>
      <c r="C115" s="74" t="s">
        <v>829</v>
      </c>
      <c r="D115" s="61">
        <v>9.28</v>
      </c>
      <c r="E115" s="73">
        <v>3</v>
      </c>
      <c r="F115" s="74" t="s">
        <v>748</v>
      </c>
    </row>
    <row r="116" spans="1:6">
      <c r="A116" s="7"/>
      <c r="B116" s="77"/>
      <c r="C116" s="74" t="s">
        <v>830</v>
      </c>
      <c r="D116" s="61">
        <v>9.28</v>
      </c>
      <c r="E116" s="73">
        <v>3</v>
      </c>
      <c r="F116" s="74" t="s">
        <v>748</v>
      </c>
    </row>
    <row r="117" spans="1:6">
      <c r="A117" s="7"/>
      <c r="B117" s="77"/>
      <c r="C117" s="74" t="s">
        <v>831</v>
      </c>
      <c r="D117" s="61">
        <v>9.28</v>
      </c>
      <c r="E117" s="73">
        <v>3</v>
      </c>
      <c r="F117" s="74" t="s">
        <v>748</v>
      </c>
    </row>
    <row r="118" spans="1:6">
      <c r="A118" s="7"/>
      <c r="B118" s="77"/>
      <c r="C118" s="74" t="s">
        <v>832</v>
      </c>
      <c r="D118" s="61">
        <v>9.28</v>
      </c>
      <c r="E118" s="73">
        <v>3</v>
      </c>
      <c r="F118" s="74" t="s">
        <v>748</v>
      </c>
    </row>
    <row r="119" spans="1:6">
      <c r="A119" s="7"/>
      <c r="B119" s="77"/>
      <c r="C119" s="70" t="s">
        <v>833</v>
      </c>
      <c r="D119" s="61">
        <v>9.29</v>
      </c>
      <c r="E119" s="73">
        <v>3</v>
      </c>
      <c r="F119" s="70" t="s">
        <v>748</v>
      </c>
    </row>
    <row r="120" spans="1:6">
      <c r="A120" s="7"/>
      <c r="B120" s="77"/>
      <c r="C120" s="70" t="s">
        <v>834</v>
      </c>
      <c r="D120" s="61">
        <v>9.29</v>
      </c>
      <c r="E120" s="73">
        <v>3</v>
      </c>
      <c r="F120" s="70" t="s">
        <v>748</v>
      </c>
    </row>
    <row r="121" spans="1:6">
      <c r="A121" s="7"/>
      <c r="B121" s="77"/>
      <c r="C121" s="70" t="s">
        <v>835</v>
      </c>
      <c r="D121" s="61">
        <v>9.29</v>
      </c>
      <c r="E121" s="73">
        <v>3</v>
      </c>
      <c r="F121" s="70" t="s">
        <v>748</v>
      </c>
    </row>
    <row r="122" spans="1:6">
      <c r="A122" s="7"/>
      <c r="B122" s="77"/>
      <c r="C122" s="70" t="s">
        <v>836</v>
      </c>
      <c r="D122" s="61">
        <v>9.29</v>
      </c>
      <c r="E122" s="73">
        <v>3</v>
      </c>
      <c r="F122" s="70" t="s">
        <v>748</v>
      </c>
    </row>
    <row r="123" spans="1:6">
      <c r="A123" s="7"/>
      <c r="B123" s="77"/>
      <c r="C123" s="70" t="s">
        <v>832</v>
      </c>
      <c r="D123" s="61">
        <v>9.29</v>
      </c>
      <c r="E123" s="73">
        <v>3</v>
      </c>
      <c r="F123" s="70" t="s">
        <v>748</v>
      </c>
    </row>
    <row r="124" spans="1:6">
      <c r="A124" s="7"/>
      <c r="B124" s="77"/>
      <c r="C124" s="70" t="s">
        <v>837</v>
      </c>
      <c r="D124" s="61">
        <v>9.29</v>
      </c>
      <c r="E124" s="73">
        <v>3</v>
      </c>
      <c r="F124" s="70" t="s">
        <v>748</v>
      </c>
    </row>
    <row r="125" spans="1:6">
      <c r="A125" s="7"/>
      <c r="B125" s="77"/>
      <c r="C125" s="70" t="s">
        <v>838</v>
      </c>
      <c r="D125" s="61">
        <v>9.29</v>
      </c>
      <c r="E125" s="73">
        <v>3</v>
      </c>
      <c r="F125" s="70" t="s">
        <v>748</v>
      </c>
    </row>
    <row r="126" spans="1:6">
      <c r="A126" s="7"/>
      <c r="B126" s="77"/>
      <c r="C126" s="70" t="s">
        <v>831</v>
      </c>
      <c r="D126" s="61">
        <v>9.29</v>
      </c>
      <c r="E126" s="73">
        <v>3</v>
      </c>
      <c r="F126" s="70" t="s">
        <v>748</v>
      </c>
    </row>
    <row r="127" spans="1:6">
      <c r="A127" s="7"/>
      <c r="B127" s="77"/>
      <c r="C127" s="70" t="s">
        <v>839</v>
      </c>
      <c r="D127" s="61">
        <v>9.29</v>
      </c>
      <c r="E127" s="73">
        <v>3</v>
      </c>
      <c r="F127" s="70" t="s">
        <v>748</v>
      </c>
    </row>
    <row r="128" spans="1:6">
      <c r="A128" s="7"/>
      <c r="B128" s="77"/>
      <c r="C128" s="70" t="s">
        <v>840</v>
      </c>
      <c r="D128" s="61">
        <v>9.29</v>
      </c>
      <c r="E128" s="73">
        <v>3</v>
      </c>
      <c r="F128" s="70" t="s">
        <v>748</v>
      </c>
    </row>
    <row r="129" spans="1:6">
      <c r="A129" s="7"/>
      <c r="B129" s="77"/>
      <c r="C129" s="70" t="s">
        <v>823</v>
      </c>
      <c r="D129" s="61">
        <v>9.29</v>
      </c>
      <c r="E129" s="73">
        <v>3</v>
      </c>
      <c r="F129" s="70" t="s">
        <v>748</v>
      </c>
    </row>
    <row r="130" spans="1:6">
      <c r="A130" s="7"/>
      <c r="B130" s="77"/>
      <c r="C130" s="70" t="s">
        <v>830</v>
      </c>
      <c r="D130" s="61">
        <v>9.29</v>
      </c>
      <c r="E130" s="73">
        <v>3</v>
      </c>
      <c r="F130" s="70" t="s">
        <v>748</v>
      </c>
    </row>
    <row r="131" spans="1:6">
      <c r="A131" s="7"/>
      <c r="B131" s="77"/>
      <c r="C131" s="70" t="s">
        <v>828</v>
      </c>
      <c r="D131" s="61">
        <v>9.29</v>
      </c>
      <c r="E131" s="73">
        <v>3</v>
      </c>
      <c r="F131" s="70" t="s">
        <v>748</v>
      </c>
    </row>
    <row r="132" spans="1:6">
      <c r="A132" s="7"/>
      <c r="B132" s="77"/>
      <c r="C132" s="70" t="s">
        <v>821</v>
      </c>
      <c r="D132" s="68">
        <v>9.29</v>
      </c>
      <c r="E132" s="79">
        <v>3</v>
      </c>
      <c r="F132" s="70" t="s">
        <v>748</v>
      </c>
    </row>
    <row r="133" spans="1:6">
      <c r="A133" s="7"/>
      <c r="B133" s="77"/>
      <c r="C133" s="70" t="s">
        <v>841</v>
      </c>
      <c r="D133" s="80">
        <v>9.29</v>
      </c>
      <c r="E133" s="81">
        <v>3</v>
      </c>
      <c r="F133" s="70" t="s">
        <v>748</v>
      </c>
    </row>
    <row r="134" spans="1:6">
      <c r="A134" s="7"/>
      <c r="B134" s="82" t="s">
        <v>289</v>
      </c>
      <c r="C134" s="70" t="s">
        <v>842</v>
      </c>
      <c r="D134" s="80">
        <v>9.29</v>
      </c>
      <c r="E134" s="81">
        <v>3</v>
      </c>
      <c r="F134" s="70" t="s">
        <v>748</v>
      </c>
    </row>
    <row r="135" spans="1:6">
      <c r="A135" s="7"/>
      <c r="B135" s="82"/>
      <c r="C135" s="70" t="s">
        <v>843</v>
      </c>
      <c r="D135" s="80">
        <v>9.29</v>
      </c>
      <c r="E135" s="81">
        <v>3</v>
      </c>
      <c r="F135" s="70" t="s">
        <v>748</v>
      </c>
    </row>
    <row r="136" spans="1:6">
      <c r="A136" s="7"/>
      <c r="B136" s="82"/>
      <c r="C136" s="70" t="s">
        <v>844</v>
      </c>
      <c r="D136" s="80">
        <v>9.29</v>
      </c>
      <c r="E136" s="81">
        <v>3</v>
      </c>
      <c r="F136" s="70" t="s">
        <v>748</v>
      </c>
    </row>
    <row r="137" spans="1:6">
      <c r="A137" s="7"/>
      <c r="B137" s="82"/>
      <c r="C137" s="70" t="s">
        <v>845</v>
      </c>
      <c r="D137" s="80">
        <v>9.29</v>
      </c>
      <c r="E137" s="81">
        <v>3</v>
      </c>
      <c r="F137" s="70" t="s">
        <v>748</v>
      </c>
    </row>
    <row r="138" spans="1:6">
      <c r="A138" s="7"/>
      <c r="B138" s="82" t="s">
        <v>292</v>
      </c>
      <c r="C138" s="70" t="s">
        <v>846</v>
      </c>
      <c r="D138" s="80">
        <v>9.29</v>
      </c>
      <c r="E138" s="81">
        <v>3</v>
      </c>
      <c r="F138" s="70" t="s">
        <v>748</v>
      </c>
    </row>
    <row r="139" spans="1:6">
      <c r="A139" s="7"/>
      <c r="B139" s="82"/>
      <c r="C139" s="70" t="s">
        <v>847</v>
      </c>
      <c r="D139" s="80">
        <v>9.29</v>
      </c>
      <c r="E139" s="81">
        <v>3</v>
      </c>
      <c r="F139" s="70" t="s">
        <v>810</v>
      </c>
    </row>
    <row r="140" spans="1:6">
      <c r="A140" s="7"/>
      <c r="B140" s="82"/>
      <c r="C140" s="70" t="s">
        <v>848</v>
      </c>
      <c r="D140" s="80">
        <v>9.29</v>
      </c>
      <c r="E140" s="81">
        <v>3</v>
      </c>
      <c r="F140" s="70" t="s">
        <v>748</v>
      </c>
    </row>
    <row r="141" spans="1:6">
      <c r="A141" s="7"/>
      <c r="B141" s="82"/>
      <c r="C141" s="70" t="s">
        <v>849</v>
      </c>
      <c r="D141" s="80">
        <v>9.29</v>
      </c>
      <c r="E141" s="81">
        <v>3</v>
      </c>
      <c r="F141" s="70" t="s">
        <v>748</v>
      </c>
    </row>
    <row r="142" spans="1:6">
      <c r="A142" s="5"/>
      <c r="B142" s="83"/>
      <c r="C142" s="84" t="s">
        <v>293</v>
      </c>
      <c r="D142" s="85">
        <v>9.29</v>
      </c>
      <c r="E142" s="81">
        <v>3</v>
      </c>
      <c r="F142" s="70" t="s">
        <v>748</v>
      </c>
    </row>
    <row r="143" spans="1:6">
      <c r="A143" s="86" t="s">
        <v>5</v>
      </c>
      <c r="B143" s="87" t="s">
        <v>627</v>
      </c>
      <c r="C143" s="88" t="s">
        <v>850</v>
      </c>
      <c r="D143" s="89">
        <v>9.28</v>
      </c>
      <c r="E143" s="90">
        <v>2</v>
      </c>
      <c r="F143" s="91"/>
    </row>
    <row r="144" spans="1:6">
      <c r="A144" s="92"/>
      <c r="B144" s="87"/>
      <c r="C144" s="88" t="s">
        <v>851</v>
      </c>
      <c r="D144" s="93">
        <v>9.28</v>
      </c>
      <c r="E144" s="55">
        <v>2</v>
      </c>
      <c r="F144" s="55"/>
    </row>
    <row r="145" spans="1:6">
      <c r="A145" s="92"/>
      <c r="B145" s="87"/>
      <c r="C145" s="88" t="s">
        <v>852</v>
      </c>
      <c r="D145" s="93">
        <v>9.28</v>
      </c>
      <c r="E145" s="55">
        <v>2</v>
      </c>
      <c r="F145" s="55"/>
    </row>
    <row r="146" spans="1:6">
      <c r="A146" s="92"/>
      <c r="B146" s="87"/>
      <c r="C146" s="88" t="s">
        <v>853</v>
      </c>
      <c r="D146" s="93">
        <v>9.28</v>
      </c>
      <c r="E146" s="55">
        <v>2</v>
      </c>
      <c r="F146" s="55"/>
    </row>
    <row r="147" spans="1:6">
      <c r="A147" s="92"/>
      <c r="B147" s="87"/>
      <c r="C147" s="88" t="s">
        <v>854</v>
      </c>
      <c r="D147" s="93">
        <v>9.28</v>
      </c>
      <c r="E147" s="55">
        <v>2</v>
      </c>
      <c r="F147" s="55"/>
    </row>
    <row r="148" spans="1:6">
      <c r="A148" s="92"/>
      <c r="B148" s="87"/>
      <c r="C148" s="88" t="s">
        <v>855</v>
      </c>
      <c r="D148" s="93">
        <v>9.28</v>
      </c>
      <c r="E148" s="55">
        <v>2</v>
      </c>
      <c r="F148" s="55"/>
    </row>
    <row r="149" spans="1:6">
      <c r="A149" s="92"/>
      <c r="B149" s="87"/>
      <c r="C149" s="88" t="s">
        <v>856</v>
      </c>
      <c r="D149" s="93">
        <v>9.28</v>
      </c>
      <c r="E149" s="55">
        <v>2</v>
      </c>
      <c r="F149" s="55"/>
    </row>
    <row r="150" spans="1:6">
      <c r="A150" s="92"/>
      <c r="B150" s="87"/>
      <c r="C150" s="88" t="s">
        <v>857</v>
      </c>
      <c r="D150" s="93">
        <v>9.28</v>
      </c>
      <c r="E150" s="55">
        <v>2</v>
      </c>
      <c r="F150" s="55"/>
    </row>
    <row r="151" spans="1:6">
      <c r="A151" s="92"/>
      <c r="B151" s="87"/>
      <c r="C151" s="88" t="s">
        <v>858</v>
      </c>
      <c r="D151" s="93">
        <v>9.28</v>
      </c>
      <c r="E151" s="55">
        <v>2</v>
      </c>
      <c r="F151" s="55"/>
    </row>
    <row r="152" spans="1:6">
      <c r="A152" s="92"/>
      <c r="B152" s="87"/>
      <c r="C152" s="88" t="s">
        <v>859</v>
      </c>
      <c r="D152" s="93">
        <v>9.28</v>
      </c>
      <c r="E152" s="55">
        <v>2</v>
      </c>
      <c r="F152" s="55"/>
    </row>
    <row r="153" spans="1:6">
      <c r="A153" s="92"/>
      <c r="B153" s="87"/>
      <c r="C153" s="88" t="s">
        <v>860</v>
      </c>
      <c r="D153" s="93">
        <v>9.28</v>
      </c>
      <c r="E153" s="55">
        <v>2</v>
      </c>
      <c r="F153" s="55"/>
    </row>
    <row r="154" spans="1:6">
      <c r="A154" s="92"/>
      <c r="B154" s="87"/>
      <c r="C154" s="88" t="s">
        <v>861</v>
      </c>
      <c r="D154" s="93">
        <v>9.28</v>
      </c>
      <c r="E154" s="55">
        <v>2</v>
      </c>
      <c r="F154" s="55"/>
    </row>
    <row r="155" spans="1:6">
      <c r="A155" s="92"/>
      <c r="B155" s="87"/>
      <c r="C155" s="88" t="s">
        <v>862</v>
      </c>
      <c r="D155" s="93">
        <v>9.28</v>
      </c>
      <c r="E155" s="55">
        <v>2</v>
      </c>
      <c r="F155" s="55"/>
    </row>
    <row r="156" spans="1:6">
      <c r="A156" s="92"/>
      <c r="B156" s="87"/>
      <c r="C156" s="88" t="s">
        <v>863</v>
      </c>
      <c r="D156" s="93">
        <v>9.28</v>
      </c>
      <c r="E156" s="55">
        <v>2</v>
      </c>
      <c r="F156" s="55"/>
    </row>
    <row r="157" spans="1:6">
      <c r="A157" s="92"/>
      <c r="B157" s="87" t="s">
        <v>630</v>
      </c>
      <c r="C157" s="88" t="s">
        <v>864</v>
      </c>
      <c r="D157" s="93">
        <v>9.28</v>
      </c>
      <c r="E157" s="55">
        <v>2</v>
      </c>
      <c r="F157" s="55"/>
    </row>
    <row r="158" spans="1:6">
      <c r="A158" s="92"/>
      <c r="B158" s="87"/>
      <c r="C158" s="88" t="s">
        <v>865</v>
      </c>
      <c r="D158" s="93">
        <v>9.28</v>
      </c>
      <c r="E158" s="55">
        <v>2</v>
      </c>
      <c r="F158" s="55"/>
    </row>
    <row r="159" spans="1:6">
      <c r="A159" s="92"/>
      <c r="B159" s="87"/>
      <c r="C159" s="94" t="s">
        <v>866</v>
      </c>
      <c r="D159" s="93">
        <v>9.28</v>
      </c>
      <c r="E159" s="55">
        <v>2</v>
      </c>
      <c r="F159" s="55"/>
    </row>
    <row r="160" spans="1:6">
      <c r="A160" s="92"/>
      <c r="B160" s="87"/>
      <c r="C160" s="94" t="s">
        <v>867</v>
      </c>
      <c r="D160" s="93">
        <v>9.28</v>
      </c>
      <c r="E160" s="55">
        <v>2</v>
      </c>
      <c r="F160" s="55"/>
    </row>
    <row r="161" spans="1:6">
      <c r="A161" s="92"/>
      <c r="B161" s="87"/>
      <c r="C161" s="94" t="s">
        <v>868</v>
      </c>
      <c r="D161" s="93">
        <v>9.28</v>
      </c>
      <c r="E161" s="55">
        <v>2</v>
      </c>
      <c r="F161" s="55"/>
    </row>
    <row r="162" spans="1:6">
      <c r="A162" s="92"/>
      <c r="B162" s="87"/>
      <c r="C162" s="94" t="s">
        <v>869</v>
      </c>
      <c r="D162" s="93">
        <v>9.28</v>
      </c>
      <c r="E162" s="55">
        <v>2</v>
      </c>
      <c r="F162" s="55"/>
    </row>
    <row r="163" spans="1:6">
      <c r="A163" s="92"/>
      <c r="B163" s="87"/>
      <c r="C163" s="94" t="s">
        <v>870</v>
      </c>
      <c r="D163" s="93">
        <v>9.28</v>
      </c>
      <c r="E163" s="55">
        <v>2</v>
      </c>
      <c r="F163" s="55"/>
    </row>
    <row r="164" spans="1:6">
      <c r="A164" s="92"/>
      <c r="B164" s="87" t="s">
        <v>631</v>
      </c>
      <c r="C164" s="94" t="s">
        <v>871</v>
      </c>
      <c r="D164" s="93">
        <v>9.28</v>
      </c>
      <c r="E164" s="55">
        <v>2</v>
      </c>
      <c r="F164" s="55"/>
    </row>
    <row r="165" spans="1:6">
      <c r="A165" s="92"/>
      <c r="B165" s="87"/>
      <c r="C165" s="94" t="s">
        <v>872</v>
      </c>
      <c r="D165" s="93">
        <v>9.28</v>
      </c>
      <c r="E165" s="55">
        <v>2</v>
      </c>
      <c r="F165" s="55"/>
    </row>
    <row r="166" spans="1:6">
      <c r="A166" s="92"/>
      <c r="B166" s="87" t="s">
        <v>354</v>
      </c>
      <c r="C166" s="94" t="s">
        <v>873</v>
      </c>
      <c r="D166" s="93">
        <v>9.29</v>
      </c>
      <c r="E166" s="55">
        <v>2</v>
      </c>
      <c r="F166" s="55"/>
    </row>
    <row r="167" spans="1:6">
      <c r="A167" s="92"/>
      <c r="B167" s="87"/>
      <c r="C167" s="95" t="s">
        <v>874</v>
      </c>
      <c r="D167" s="93">
        <v>9.29</v>
      </c>
      <c r="E167" s="55">
        <v>2</v>
      </c>
      <c r="F167" s="55"/>
    </row>
    <row r="168" spans="1:6">
      <c r="A168" s="92"/>
      <c r="B168" s="87" t="s">
        <v>629</v>
      </c>
      <c r="C168" s="87" t="s">
        <v>875</v>
      </c>
      <c r="D168" s="93">
        <v>9.29</v>
      </c>
      <c r="E168" s="55">
        <v>2</v>
      </c>
      <c r="F168" s="55"/>
    </row>
    <row r="169" spans="1:6">
      <c r="A169" s="92"/>
      <c r="B169" s="87"/>
      <c r="C169" s="87" t="s">
        <v>876</v>
      </c>
      <c r="D169" s="93">
        <v>9.29</v>
      </c>
      <c r="E169" s="55">
        <v>2</v>
      </c>
      <c r="F169" s="55"/>
    </row>
    <row r="170" spans="1:6">
      <c r="A170" s="92"/>
      <c r="B170" s="87"/>
      <c r="C170" s="87" t="s">
        <v>877</v>
      </c>
      <c r="D170" s="93">
        <v>9.29</v>
      </c>
      <c r="E170" s="55">
        <v>2</v>
      </c>
      <c r="F170" s="55"/>
    </row>
    <row r="171" spans="1:6">
      <c r="A171" s="92"/>
      <c r="B171" s="87"/>
      <c r="C171" s="87" t="s">
        <v>878</v>
      </c>
      <c r="D171" s="93">
        <v>9.29</v>
      </c>
      <c r="E171" s="55">
        <v>2</v>
      </c>
      <c r="F171" s="55"/>
    </row>
    <row r="172" spans="1:6">
      <c r="A172" s="92"/>
      <c r="B172" s="87"/>
      <c r="C172" s="87" t="s">
        <v>879</v>
      </c>
      <c r="D172" s="93">
        <v>9.29</v>
      </c>
      <c r="E172" s="55">
        <v>2</v>
      </c>
      <c r="F172" s="55"/>
    </row>
    <row r="173" spans="1:6">
      <c r="A173" s="92"/>
      <c r="B173" s="87"/>
      <c r="C173" s="87" t="s">
        <v>880</v>
      </c>
      <c r="D173" s="93">
        <v>9.29</v>
      </c>
      <c r="E173" s="55">
        <v>2</v>
      </c>
      <c r="F173" s="55"/>
    </row>
    <row r="174" spans="1:6">
      <c r="A174" s="92"/>
      <c r="B174" s="87" t="s">
        <v>363</v>
      </c>
      <c r="C174" s="87" t="s">
        <v>881</v>
      </c>
      <c r="D174" s="93">
        <v>9.29</v>
      </c>
      <c r="E174" s="55">
        <v>2</v>
      </c>
      <c r="F174" s="55"/>
    </row>
    <row r="175" spans="1:6">
      <c r="A175" s="92"/>
      <c r="B175" s="87"/>
      <c r="C175" s="87" t="s">
        <v>882</v>
      </c>
      <c r="D175" s="93">
        <v>9.29</v>
      </c>
      <c r="E175" s="55">
        <v>2</v>
      </c>
      <c r="F175" s="55"/>
    </row>
    <row r="176" spans="1:6">
      <c r="A176" s="92"/>
      <c r="B176" s="87"/>
      <c r="C176" s="87" t="s">
        <v>883</v>
      </c>
      <c r="D176" s="93">
        <v>9.29</v>
      </c>
      <c r="E176" s="55">
        <v>2</v>
      </c>
      <c r="F176" s="55"/>
    </row>
    <row r="177" spans="1:6">
      <c r="A177" s="92"/>
      <c r="B177" s="87"/>
      <c r="C177" s="87" t="s">
        <v>884</v>
      </c>
      <c r="D177" s="93">
        <v>9.29</v>
      </c>
      <c r="E177" s="55">
        <v>2</v>
      </c>
      <c r="F177" s="55"/>
    </row>
    <row r="178" spans="1:6">
      <c r="A178" s="92"/>
      <c r="B178" s="87"/>
      <c r="C178" s="87" t="s">
        <v>885</v>
      </c>
      <c r="D178" s="93">
        <v>9.29</v>
      </c>
      <c r="E178" s="55">
        <v>2</v>
      </c>
      <c r="F178" s="55"/>
    </row>
    <row r="179" spans="1:6">
      <c r="A179" s="92"/>
      <c r="B179" s="87"/>
      <c r="C179" s="87" t="s">
        <v>886</v>
      </c>
      <c r="D179" s="93">
        <v>9.29</v>
      </c>
      <c r="E179" s="55">
        <v>2</v>
      </c>
      <c r="F179" s="55"/>
    </row>
    <row r="180" spans="1:6">
      <c r="A180" s="92"/>
      <c r="B180" s="87"/>
      <c r="C180" s="87" t="s">
        <v>887</v>
      </c>
      <c r="D180" s="93">
        <v>9.29</v>
      </c>
      <c r="E180" s="55">
        <v>2</v>
      </c>
      <c r="F180" s="55"/>
    </row>
    <row r="181" spans="1:6">
      <c r="A181" s="33" t="s">
        <v>6</v>
      </c>
      <c r="B181" s="55" t="s">
        <v>467</v>
      </c>
      <c r="C181" s="55" t="s">
        <v>469</v>
      </c>
      <c r="D181" s="55">
        <v>9.28</v>
      </c>
      <c r="E181" s="55">
        <v>2</v>
      </c>
      <c r="F181" s="55" t="s">
        <v>810</v>
      </c>
    </row>
    <row r="182" spans="1:6">
      <c r="A182" s="36"/>
      <c r="B182" s="14" t="s">
        <v>464</v>
      </c>
      <c r="C182" s="55" t="s">
        <v>888</v>
      </c>
      <c r="D182" s="55">
        <v>9.29</v>
      </c>
      <c r="E182" s="55">
        <v>2</v>
      </c>
      <c r="F182" s="55" t="s">
        <v>810</v>
      </c>
    </row>
    <row r="183" spans="1:6">
      <c r="A183" s="36"/>
      <c r="B183" s="55" t="s">
        <v>479</v>
      </c>
      <c r="C183" s="55" t="s">
        <v>480</v>
      </c>
      <c r="D183" s="55">
        <v>9.29</v>
      </c>
      <c r="E183" s="55">
        <v>2</v>
      </c>
      <c r="F183" s="55" t="s">
        <v>889</v>
      </c>
    </row>
    <row r="184" spans="1:6">
      <c r="A184" s="36"/>
      <c r="B184" s="55" t="s">
        <v>479</v>
      </c>
      <c r="C184" s="55" t="s">
        <v>483</v>
      </c>
      <c r="D184" s="55">
        <v>9.29</v>
      </c>
      <c r="E184" s="55">
        <v>2</v>
      </c>
      <c r="F184" s="55" t="s">
        <v>889</v>
      </c>
    </row>
    <row r="185" spans="1:6">
      <c r="A185" s="36"/>
      <c r="B185" s="55" t="s">
        <v>479</v>
      </c>
      <c r="C185" s="55" t="s">
        <v>482</v>
      </c>
      <c r="D185" s="55">
        <v>9.29</v>
      </c>
      <c r="E185" s="55">
        <v>2</v>
      </c>
      <c r="F185" s="55" t="s">
        <v>889</v>
      </c>
    </row>
    <row r="186" spans="1:6">
      <c r="A186" s="36"/>
      <c r="B186" s="55" t="s">
        <v>653</v>
      </c>
      <c r="C186" s="14" t="s">
        <v>890</v>
      </c>
      <c r="D186" s="55">
        <v>9.29</v>
      </c>
      <c r="E186" s="55">
        <v>2</v>
      </c>
      <c r="F186" s="55" t="s">
        <v>810</v>
      </c>
    </row>
    <row r="187" hidden="1" spans="1:6">
      <c r="A187" s="36"/>
      <c r="B187" s="96"/>
      <c r="C187" s="97"/>
      <c r="D187" s="97"/>
      <c r="E187" s="97"/>
      <c r="F187" s="98"/>
    </row>
    <row r="188" hidden="1" spans="1:6">
      <c r="A188" s="36"/>
      <c r="B188" s="96"/>
      <c r="C188" s="97"/>
      <c r="D188" s="97"/>
      <c r="E188" s="97"/>
      <c r="F188" s="98"/>
    </row>
    <row r="189" hidden="1" spans="1:6">
      <c r="A189" s="36"/>
      <c r="B189" s="96"/>
      <c r="C189" s="97"/>
      <c r="D189" s="97"/>
      <c r="E189" s="97"/>
      <c r="F189" s="98"/>
    </row>
    <row r="190" hidden="1" spans="1:6">
      <c r="A190" s="36"/>
      <c r="B190" s="96"/>
      <c r="C190" s="97"/>
      <c r="D190" s="97"/>
      <c r="E190" s="97"/>
      <c r="F190" s="98"/>
    </row>
    <row r="191" hidden="1" spans="1:6">
      <c r="A191" s="36"/>
      <c r="B191" s="96"/>
      <c r="C191" s="97"/>
      <c r="D191" s="97"/>
      <c r="E191" s="97"/>
      <c r="F191" s="98"/>
    </row>
    <row r="192" hidden="1" spans="1:6">
      <c r="A192" s="36"/>
      <c r="B192" s="96"/>
      <c r="C192" s="97"/>
      <c r="D192" s="97"/>
      <c r="E192" s="97"/>
      <c r="F192" s="98"/>
    </row>
    <row r="193" hidden="1" spans="1:6">
      <c r="A193" s="36"/>
      <c r="B193" s="96"/>
      <c r="C193" s="97"/>
      <c r="D193" s="97"/>
      <c r="E193" s="97"/>
      <c r="F193" s="98"/>
    </row>
    <row r="194" hidden="1" spans="1:6">
      <c r="A194" s="36"/>
      <c r="B194" s="96"/>
      <c r="C194" s="97"/>
      <c r="D194" s="97"/>
      <c r="E194" s="97"/>
      <c r="F194" s="98"/>
    </row>
    <row r="195" hidden="1" spans="1:6">
      <c r="A195" s="36"/>
      <c r="B195" s="96"/>
      <c r="C195" s="97"/>
      <c r="D195" s="97"/>
      <c r="E195" s="97"/>
      <c r="F195" s="98"/>
    </row>
    <row r="196" hidden="1" spans="1:6">
      <c r="A196" s="36"/>
      <c r="B196" s="96"/>
      <c r="C196" s="97"/>
      <c r="D196" s="97"/>
      <c r="E196" s="97"/>
      <c r="F196" s="98"/>
    </row>
    <row r="197" hidden="1" spans="1:6">
      <c r="A197" s="36"/>
      <c r="B197" s="96"/>
      <c r="C197" s="97"/>
      <c r="D197" s="97"/>
      <c r="E197" s="97"/>
      <c r="F197" s="98"/>
    </row>
    <row r="198" hidden="1" spans="1:6">
      <c r="A198" s="36"/>
      <c r="B198" s="96"/>
      <c r="C198" s="97"/>
      <c r="D198" s="97"/>
      <c r="E198" s="97"/>
      <c r="F198" s="98"/>
    </row>
    <row r="199" hidden="1" spans="1:6">
      <c r="A199" s="36"/>
      <c r="B199" s="96"/>
      <c r="C199" s="97"/>
      <c r="D199" s="97"/>
      <c r="E199" s="97"/>
      <c r="F199" s="98"/>
    </row>
    <row r="200" hidden="1" spans="1:6">
      <c r="A200" s="36"/>
      <c r="B200" s="96"/>
      <c r="C200" s="97"/>
      <c r="D200" s="97"/>
      <c r="E200" s="97"/>
      <c r="F200" s="98"/>
    </row>
    <row r="201" hidden="1" spans="1:6">
      <c r="A201" s="36"/>
      <c r="B201" s="96"/>
      <c r="C201" s="97"/>
      <c r="D201" s="97"/>
      <c r="E201" s="97"/>
      <c r="F201" s="98"/>
    </row>
    <row r="202" hidden="1" spans="1:6">
      <c r="A202" s="36"/>
      <c r="B202" s="96"/>
      <c r="C202" s="97"/>
      <c r="D202" s="97"/>
      <c r="E202" s="97"/>
      <c r="F202" s="98"/>
    </row>
    <row r="203" hidden="1" spans="1:6">
      <c r="A203" s="36"/>
      <c r="B203" s="96"/>
      <c r="C203" s="97"/>
      <c r="D203" s="97"/>
      <c r="E203" s="97"/>
      <c r="F203" s="98"/>
    </row>
    <row r="204" hidden="1" spans="1:6">
      <c r="A204" s="36"/>
      <c r="B204" s="96"/>
      <c r="C204" s="97"/>
      <c r="D204" s="97"/>
      <c r="E204" s="97"/>
      <c r="F204" s="98"/>
    </row>
    <row r="205" hidden="1" spans="1:6">
      <c r="A205" s="37"/>
      <c r="B205" s="99"/>
      <c r="C205" s="100"/>
      <c r="D205" s="100"/>
      <c r="E205" s="100"/>
      <c r="F205" s="101"/>
    </row>
    <row r="206" spans="1:6">
      <c r="A206" s="32" t="s">
        <v>7</v>
      </c>
      <c r="B206" s="102" t="s">
        <v>40</v>
      </c>
      <c r="C206" s="103"/>
      <c r="D206" s="103"/>
      <c r="E206" s="103"/>
      <c r="F206" s="104"/>
    </row>
    <row r="207" hidden="1" spans="1:6">
      <c r="A207" s="32"/>
      <c r="B207" s="96"/>
      <c r="C207" s="97"/>
      <c r="D207" s="97"/>
      <c r="E207" s="97"/>
      <c r="F207" s="98"/>
    </row>
    <row r="208" hidden="1" spans="1:6">
      <c r="A208" s="32"/>
      <c r="B208" s="96"/>
      <c r="C208" s="97"/>
      <c r="D208" s="97"/>
      <c r="E208" s="97"/>
      <c r="F208" s="98"/>
    </row>
    <row r="209" hidden="1" spans="1:6">
      <c r="A209" s="32"/>
      <c r="B209" s="96"/>
      <c r="C209" s="97"/>
      <c r="D209" s="97"/>
      <c r="E209" s="97"/>
      <c r="F209" s="98"/>
    </row>
    <row r="210" hidden="1" spans="1:6">
      <c r="A210" s="32"/>
      <c r="B210" s="96"/>
      <c r="C210" s="97"/>
      <c r="D210" s="97"/>
      <c r="E210" s="97"/>
      <c r="F210" s="98"/>
    </row>
    <row r="211" hidden="1" spans="1:6">
      <c r="A211" s="32"/>
      <c r="B211" s="96"/>
      <c r="C211" s="97"/>
      <c r="D211" s="97"/>
      <c r="E211" s="97"/>
      <c r="F211" s="98"/>
    </row>
    <row r="212" hidden="1" spans="1:6">
      <c r="A212" s="32"/>
      <c r="B212" s="96"/>
      <c r="C212" s="97"/>
      <c r="D212" s="97"/>
      <c r="E212" s="97"/>
      <c r="F212" s="98"/>
    </row>
    <row r="213" hidden="1" spans="1:6">
      <c r="A213" s="32"/>
      <c r="B213" s="96"/>
      <c r="C213" s="97"/>
      <c r="D213" s="97"/>
      <c r="E213" s="97"/>
      <c r="F213" s="98"/>
    </row>
    <row r="214" hidden="1" spans="1:6">
      <c r="A214" s="32"/>
      <c r="B214" s="96"/>
      <c r="C214" s="97"/>
      <c r="D214" s="97"/>
      <c r="E214" s="97"/>
      <c r="F214" s="98"/>
    </row>
    <row r="215" hidden="1" spans="1:6">
      <c r="A215" s="32"/>
      <c r="B215" s="96"/>
      <c r="C215" s="97"/>
      <c r="D215" s="97"/>
      <c r="E215" s="97"/>
      <c r="F215" s="98"/>
    </row>
    <row r="216" hidden="1" spans="1:6">
      <c r="A216" s="32"/>
      <c r="B216" s="96"/>
      <c r="C216" s="97"/>
      <c r="D216" s="97"/>
      <c r="E216" s="97"/>
      <c r="F216" s="98"/>
    </row>
    <row r="217" hidden="1" spans="1:6">
      <c r="A217" s="32"/>
      <c r="B217" s="96"/>
      <c r="C217" s="97"/>
      <c r="D217" s="97"/>
      <c r="E217" s="97"/>
      <c r="F217" s="98"/>
    </row>
    <row r="218" hidden="1" spans="1:6">
      <c r="A218" s="32"/>
      <c r="B218" s="96"/>
      <c r="C218" s="97"/>
      <c r="D218" s="97"/>
      <c r="E218" s="97"/>
      <c r="F218" s="98"/>
    </row>
    <row r="219" hidden="1" spans="1:6">
      <c r="A219" s="32"/>
      <c r="B219" s="96"/>
      <c r="C219" s="97"/>
      <c r="D219" s="97"/>
      <c r="E219" s="97"/>
      <c r="F219" s="98"/>
    </row>
    <row r="220" hidden="1" spans="1:6">
      <c r="A220" s="32"/>
      <c r="B220" s="99"/>
      <c r="C220" s="100"/>
      <c r="D220" s="100"/>
      <c r="E220" s="100"/>
      <c r="F220" s="101"/>
    </row>
    <row r="221" spans="1:6">
      <c r="A221" s="105" t="s">
        <v>8</v>
      </c>
      <c r="B221" s="106" t="s">
        <v>522</v>
      </c>
      <c r="C221" s="106" t="s">
        <v>523</v>
      </c>
      <c r="D221" s="106">
        <v>9.27</v>
      </c>
      <c r="E221" s="106">
        <v>6</v>
      </c>
      <c r="F221" s="106" t="s">
        <v>810</v>
      </c>
    </row>
    <row r="222" spans="1:6">
      <c r="A222" s="105"/>
      <c r="B222" s="106"/>
      <c r="C222" s="106" t="s">
        <v>523</v>
      </c>
      <c r="D222" s="106">
        <v>9.28</v>
      </c>
      <c r="E222" s="106"/>
      <c r="F222" s="18" t="s">
        <v>810</v>
      </c>
    </row>
    <row r="223" spans="1:6">
      <c r="A223" s="105"/>
      <c r="B223" s="106"/>
      <c r="C223" s="106" t="s">
        <v>523</v>
      </c>
      <c r="D223" s="106">
        <v>9.29</v>
      </c>
      <c r="E223" s="106"/>
      <c r="F223" s="18" t="s">
        <v>810</v>
      </c>
    </row>
    <row r="224" spans="1:6">
      <c r="A224" s="105"/>
      <c r="B224" s="106"/>
      <c r="C224" s="106" t="s">
        <v>891</v>
      </c>
      <c r="D224" s="106">
        <v>9.27</v>
      </c>
      <c r="E224" s="106">
        <v>2</v>
      </c>
      <c r="F224" s="18" t="s">
        <v>810</v>
      </c>
    </row>
    <row r="225" spans="1:6">
      <c r="A225" s="105"/>
      <c r="B225" s="106"/>
      <c r="C225" s="106" t="s">
        <v>892</v>
      </c>
      <c r="D225" s="106">
        <v>9.28</v>
      </c>
      <c r="E225" s="106">
        <v>4</v>
      </c>
      <c r="F225" s="106" t="s">
        <v>889</v>
      </c>
    </row>
    <row r="226" spans="1:6">
      <c r="A226" s="105"/>
      <c r="B226" s="106"/>
      <c r="C226" s="106" t="s">
        <v>892</v>
      </c>
      <c r="D226" s="106">
        <v>9.29</v>
      </c>
      <c r="E226" s="106"/>
      <c r="F226" s="106" t="s">
        <v>889</v>
      </c>
    </row>
    <row r="227" spans="1:6">
      <c r="A227" s="105"/>
      <c r="B227" s="106"/>
      <c r="C227" s="106" t="s">
        <v>893</v>
      </c>
      <c r="D227" s="106">
        <v>9.28</v>
      </c>
      <c r="E227" s="106">
        <v>4</v>
      </c>
      <c r="F227" s="106" t="s">
        <v>889</v>
      </c>
    </row>
    <row r="228" spans="1:6">
      <c r="A228" s="105"/>
      <c r="B228" s="106"/>
      <c r="C228" s="106" t="s">
        <v>893</v>
      </c>
      <c r="D228" s="106">
        <v>9.29</v>
      </c>
      <c r="E228" s="106"/>
      <c r="F228" s="106" t="s">
        <v>889</v>
      </c>
    </row>
    <row r="229" hidden="1" spans="1:6">
      <c r="A229" s="105"/>
      <c r="B229" s="107"/>
      <c r="C229" s="107"/>
      <c r="D229" s="107"/>
      <c r="E229" s="107"/>
      <c r="F229" s="107"/>
    </row>
    <row r="230" hidden="1" spans="1:6">
      <c r="A230" s="105"/>
      <c r="B230" s="107"/>
      <c r="C230" s="107"/>
      <c r="D230" s="107"/>
      <c r="E230" s="107"/>
      <c r="F230" s="107"/>
    </row>
    <row r="231" hidden="1" spans="1:6">
      <c r="A231" s="105"/>
      <c r="B231" s="107"/>
      <c r="C231" s="107"/>
      <c r="D231" s="107"/>
      <c r="E231" s="107"/>
      <c r="F231" s="107"/>
    </row>
    <row r="232" hidden="1" spans="1:6">
      <c r="A232" s="105"/>
      <c r="B232" s="107"/>
      <c r="C232" s="107"/>
      <c r="D232" s="107"/>
      <c r="E232" s="107"/>
      <c r="F232" s="107"/>
    </row>
    <row r="233" hidden="1" spans="1:6">
      <c r="A233" s="105"/>
      <c r="B233" s="107"/>
      <c r="C233" s="107"/>
      <c r="D233" s="107"/>
      <c r="E233" s="107"/>
      <c r="F233" s="107"/>
    </row>
    <row r="234" hidden="1" spans="1:6">
      <c r="A234" s="105"/>
      <c r="B234" s="107"/>
      <c r="C234" s="107"/>
      <c r="D234" s="107"/>
      <c r="E234" s="107"/>
      <c r="F234" s="107"/>
    </row>
    <row r="235" hidden="1" spans="1:6">
      <c r="A235" s="105"/>
      <c r="B235" s="107"/>
      <c r="C235" s="107"/>
      <c r="D235" s="107"/>
      <c r="E235" s="107"/>
      <c r="F235" s="107"/>
    </row>
    <row r="236" hidden="1" spans="1:6">
      <c r="A236" s="105"/>
      <c r="B236" s="107"/>
      <c r="C236" s="107"/>
      <c r="D236" s="107"/>
      <c r="E236" s="107"/>
      <c r="F236" s="107"/>
    </row>
    <row r="237" hidden="1" spans="1:6">
      <c r="A237" s="105"/>
      <c r="B237" s="107"/>
      <c r="C237" s="107"/>
      <c r="D237" s="107"/>
      <c r="E237" s="107"/>
      <c r="F237" s="107"/>
    </row>
    <row r="238" hidden="1" spans="1:6">
      <c r="A238" s="105"/>
      <c r="B238" s="107"/>
      <c r="C238" s="107"/>
      <c r="D238" s="107"/>
      <c r="E238" s="107"/>
      <c r="F238" s="107"/>
    </row>
    <row r="239" hidden="1" spans="1:6">
      <c r="A239" s="105"/>
      <c r="B239" s="107"/>
      <c r="C239" s="107"/>
      <c r="D239" s="107"/>
      <c r="E239" s="107"/>
      <c r="F239" s="107"/>
    </row>
    <row r="240" hidden="1" spans="1:6">
      <c r="A240" s="105"/>
      <c r="B240" s="107"/>
      <c r="C240" s="107"/>
      <c r="D240" s="107"/>
      <c r="E240" s="107"/>
      <c r="F240" s="107"/>
    </row>
    <row r="241" hidden="1" spans="1:6">
      <c r="A241" s="105"/>
      <c r="B241" s="107"/>
      <c r="C241" s="107"/>
      <c r="D241" s="107"/>
      <c r="E241" s="107"/>
      <c r="F241" s="107"/>
    </row>
    <row r="242" hidden="1" spans="1:6">
      <c r="A242" s="105"/>
      <c r="B242" s="107"/>
      <c r="C242" s="107"/>
      <c r="D242" s="107"/>
      <c r="E242" s="107"/>
      <c r="F242" s="107"/>
    </row>
    <row r="243" hidden="1" spans="1:6">
      <c r="A243" s="105"/>
      <c r="B243" s="107"/>
      <c r="C243" s="107"/>
      <c r="D243" s="107"/>
      <c r="E243" s="107"/>
      <c r="F243" s="107"/>
    </row>
    <row r="244" spans="1:6">
      <c r="A244" s="108"/>
    </row>
  </sheetData>
  <mergeCells count="31">
    <mergeCell ref="A1:F1"/>
    <mergeCell ref="B8:F8"/>
    <mergeCell ref="B206:F206"/>
    <mergeCell ref="A3:A7"/>
    <mergeCell ref="A9:A142"/>
    <mergeCell ref="A143:A180"/>
    <mergeCell ref="A181:A205"/>
    <mergeCell ref="A206:A220"/>
    <mergeCell ref="A221:A243"/>
    <mergeCell ref="B3:B4"/>
    <mergeCell ref="B6:B7"/>
    <mergeCell ref="B9:B26"/>
    <mergeCell ref="B27:B37"/>
    <mergeCell ref="B38:B40"/>
    <mergeCell ref="B41:B72"/>
    <mergeCell ref="B73:B106"/>
    <mergeCell ref="B107:B133"/>
    <mergeCell ref="B134:B137"/>
    <mergeCell ref="B138:B142"/>
    <mergeCell ref="B143:B156"/>
    <mergeCell ref="B157:B163"/>
    <mergeCell ref="B164:B165"/>
    <mergeCell ref="B166:B167"/>
    <mergeCell ref="B168:B173"/>
    <mergeCell ref="B174:B180"/>
    <mergeCell ref="B221:B228"/>
    <mergeCell ref="E3:E4"/>
    <mergeCell ref="E6:E7"/>
    <mergeCell ref="E221:E223"/>
    <mergeCell ref="E225:E226"/>
    <mergeCell ref="E227:E228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D35" sqref="D35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40" t="s">
        <v>894</v>
      </c>
      <c r="B1" s="40"/>
      <c r="C1" s="40"/>
      <c r="D1" s="40"/>
      <c r="E1" s="40"/>
      <c r="F1" s="40"/>
    </row>
    <row r="2" s="39" customFormat="1" ht="20.4" spans="1:6">
      <c r="A2" s="41" t="s">
        <v>22</v>
      </c>
      <c r="B2" s="41" t="s">
        <v>23</v>
      </c>
      <c r="C2" s="41" t="s">
        <v>25</v>
      </c>
      <c r="D2" s="41" t="s">
        <v>27</v>
      </c>
      <c r="E2" s="41" t="s">
        <v>28</v>
      </c>
      <c r="F2" s="41" t="s">
        <v>29</v>
      </c>
    </row>
    <row r="3" ht="17.4" spans="1:6">
      <c r="A3" s="7" t="s">
        <v>2</v>
      </c>
      <c r="B3" s="42" t="s">
        <v>40</v>
      </c>
      <c r="C3" s="23"/>
      <c r="D3" s="23"/>
      <c r="E3" s="23"/>
      <c r="F3" s="43"/>
    </row>
    <row r="4" ht="17.4" spans="1:6">
      <c r="A4" s="7" t="s">
        <v>3</v>
      </c>
      <c r="B4" s="44"/>
      <c r="C4" s="25"/>
      <c r="D4" s="25"/>
      <c r="E4" s="25"/>
      <c r="F4" s="45"/>
    </row>
    <row r="5" ht="17.4" spans="1:6">
      <c r="A5" s="7" t="s">
        <v>4</v>
      </c>
      <c r="B5" s="44"/>
      <c r="C5" s="25"/>
      <c r="D5" s="25"/>
      <c r="E5" s="25"/>
      <c r="F5" s="45"/>
    </row>
    <row r="6" ht="17.4" spans="1:6">
      <c r="A6" s="7" t="s">
        <v>5</v>
      </c>
      <c r="B6" s="44"/>
      <c r="C6" s="25"/>
      <c r="D6" s="25"/>
      <c r="E6" s="25"/>
      <c r="F6" s="45"/>
    </row>
    <row r="7" ht="17.4" spans="1:6">
      <c r="A7" s="7" t="s">
        <v>6</v>
      </c>
      <c r="B7" s="44"/>
      <c r="C7" s="25"/>
      <c r="D7" s="25"/>
      <c r="E7" s="25"/>
      <c r="F7" s="45"/>
    </row>
    <row r="8" ht="12" hidden="1" customHeight="1" spans="1:6">
      <c r="A8" s="5" t="s">
        <v>7</v>
      </c>
      <c r="B8" s="44"/>
      <c r="C8" s="25"/>
      <c r="D8" s="25"/>
      <c r="E8" s="25"/>
      <c r="F8" s="45"/>
    </row>
    <row r="9" hidden="1" spans="1:6">
      <c r="A9" s="9"/>
      <c r="B9" s="44"/>
      <c r="C9" s="25"/>
      <c r="D9" s="25"/>
      <c r="E9" s="25"/>
      <c r="F9" s="45"/>
    </row>
    <row r="10" hidden="1" spans="1:6">
      <c r="A10" s="9"/>
      <c r="B10" s="44"/>
      <c r="C10" s="25"/>
      <c r="D10" s="25"/>
      <c r="E10" s="25"/>
      <c r="F10" s="45"/>
    </row>
    <row r="11" ht="11" hidden="1" customHeight="1" spans="1:6">
      <c r="A11" s="9"/>
      <c r="B11" s="44"/>
      <c r="C11" s="25"/>
      <c r="D11" s="25"/>
      <c r="E11" s="25"/>
      <c r="F11" s="45"/>
    </row>
    <row r="12" hidden="1" spans="1:6">
      <c r="A12" s="9"/>
      <c r="B12" s="44"/>
      <c r="C12" s="25"/>
      <c r="D12" s="25"/>
      <c r="E12" s="25"/>
      <c r="F12" s="45"/>
    </row>
    <row r="13" hidden="1" spans="1:6">
      <c r="A13" s="9"/>
      <c r="B13" s="44"/>
      <c r="C13" s="25"/>
      <c r="D13" s="25"/>
      <c r="E13" s="25"/>
      <c r="F13" s="45"/>
    </row>
    <row r="14" hidden="1" spans="1:6">
      <c r="A14" s="9"/>
      <c r="B14" s="44"/>
      <c r="C14" s="25"/>
      <c r="D14" s="25"/>
      <c r="E14" s="25"/>
      <c r="F14" s="45"/>
    </row>
    <row r="15" hidden="1" spans="1:6">
      <c r="A15" s="9"/>
      <c r="B15" s="44"/>
      <c r="C15" s="25"/>
      <c r="D15" s="25"/>
      <c r="E15" s="25"/>
      <c r="F15" s="45"/>
    </row>
    <row r="16" hidden="1" spans="1:6">
      <c r="A16" s="9"/>
      <c r="B16" s="44"/>
      <c r="C16" s="25"/>
      <c r="D16" s="25"/>
      <c r="E16" s="25"/>
      <c r="F16" s="45"/>
    </row>
    <row r="17" hidden="1" spans="1:6">
      <c r="A17" s="9"/>
      <c r="B17" s="44"/>
      <c r="C17" s="25"/>
      <c r="D17" s="25"/>
      <c r="E17" s="25"/>
      <c r="F17" s="45"/>
    </row>
    <row r="18" hidden="1" spans="1:6">
      <c r="A18" s="9"/>
      <c r="B18" s="44"/>
      <c r="C18" s="25"/>
      <c r="D18" s="25"/>
      <c r="E18" s="25"/>
      <c r="F18" s="45"/>
    </row>
    <row r="19" hidden="1" spans="1:6">
      <c r="A19" s="9"/>
      <c r="B19" s="44"/>
      <c r="C19" s="25"/>
      <c r="D19" s="25"/>
      <c r="E19" s="25"/>
      <c r="F19" s="45"/>
    </row>
    <row r="20" hidden="1" spans="1:6">
      <c r="A20" s="9"/>
      <c r="B20" s="44"/>
      <c r="C20" s="25"/>
      <c r="D20" s="25"/>
      <c r="E20" s="25"/>
      <c r="F20" s="45"/>
    </row>
    <row r="21" hidden="1" spans="1:6">
      <c r="A21" s="9"/>
      <c r="B21" s="44"/>
      <c r="C21" s="25"/>
      <c r="D21" s="25"/>
      <c r="E21" s="25"/>
      <c r="F21" s="45"/>
    </row>
    <row r="22" hidden="1" spans="1:6">
      <c r="A22" s="9"/>
      <c r="B22" s="44"/>
      <c r="C22" s="25"/>
      <c r="D22" s="25"/>
      <c r="E22" s="25"/>
      <c r="F22" s="45"/>
    </row>
    <row r="23" hidden="1" spans="1:6">
      <c r="A23" s="9"/>
      <c r="B23" s="44"/>
      <c r="C23" s="25"/>
      <c r="D23" s="25"/>
      <c r="E23" s="25"/>
      <c r="F23" s="45"/>
    </row>
    <row r="24" hidden="1" spans="1:6">
      <c r="A24" s="9"/>
      <c r="B24" s="44"/>
      <c r="C24" s="25"/>
      <c r="D24" s="25"/>
      <c r="E24" s="25"/>
      <c r="F24" s="45"/>
    </row>
    <row r="25" hidden="1" spans="1:6">
      <c r="A25" s="12"/>
      <c r="B25" s="44"/>
      <c r="C25" s="25"/>
      <c r="D25" s="25"/>
      <c r="E25" s="25"/>
      <c r="F25" s="45"/>
    </row>
    <row r="26" ht="17.4" spans="1:6">
      <c r="A26" s="18" t="s">
        <v>7</v>
      </c>
      <c r="B26" s="44"/>
      <c r="C26" s="25"/>
      <c r="D26" s="25"/>
      <c r="E26" s="25"/>
      <c r="F26" s="45"/>
    </row>
    <row r="27" ht="17.4" spans="1:6">
      <c r="A27" s="18" t="s">
        <v>8</v>
      </c>
      <c r="B27" s="46"/>
      <c r="C27" s="28"/>
      <c r="D27" s="28"/>
      <c r="E27" s="28"/>
      <c r="F27" s="47"/>
    </row>
  </sheetData>
  <mergeCells count="3">
    <mergeCell ref="A1:F1"/>
    <mergeCell ref="A8:A25"/>
    <mergeCell ref="B3:F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zoomScale="85" zoomScaleNormal="85" workbookViewId="0">
      <selection activeCell="D221" sqref="D221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16384" width="8.62962962962963" style="2"/>
  </cols>
  <sheetData>
    <row r="1" ht="22.2" spans="1:5">
      <c r="A1" s="3" t="s">
        <v>895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528</v>
      </c>
      <c r="C2" s="4" t="s">
        <v>23</v>
      </c>
      <c r="D2" s="4" t="s">
        <v>895</v>
      </c>
      <c r="E2" s="4" t="s">
        <v>29</v>
      </c>
    </row>
    <row r="3" spans="1:5">
      <c r="A3" s="5" t="s">
        <v>2</v>
      </c>
      <c r="B3" s="6">
        <v>1</v>
      </c>
      <c r="C3" s="7" t="s">
        <v>533</v>
      </c>
      <c r="D3" s="7" t="s">
        <v>896</v>
      </c>
      <c r="E3" s="8"/>
    </row>
    <row r="4" spans="1:5">
      <c r="A4" s="9"/>
      <c r="B4" s="6">
        <v>2</v>
      </c>
      <c r="C4" s="7" t="s">
        <v>116</v>
      </c>
      <c r="D4" s="7" t="s">
        <v>896</v>
      </c>
      <c r="E4" s="8"/>
    </row>
    <row r="5" spans="1:5">
      <c r="A5" s="9"/>
      <c r="B5" s="6">
        <v>3</v>
      </c>
      <c r="C5" s="7" t="s">
        <v>534</v>
      </c>
      <c r="D5" s="7" t="s">
        <v>896</v>
      </c>
      <c r="E5" s="8"/>
    </row>
    <row r="6" spans="1:5">
      <c r="A6" s="9"/>
      <c r="B6" s="6">
        <v>4</v>
      </c>
      <c r="C6" s="7" t="s">
        <v>535</v>
      </c>
      <c r="D6" s="7" t="s">
        <v>896</v>
      </c>
      <c r="E6" s="8"/>
    </row>
    <row r="7" spans="1:5">
      <c r="A7" s="9"/>
      <c r="B7" s="6">
        <v>5</v>
      </c>
      <c r="C7" s="7" t="s">
        <v>536</v>
      </c>
      <c r="D7" s="7" t="s">
        <v>896</v>
      </c>
      <c r="E7" s="8"/>
    </row>
    <row r="8" spans="1:5">
      <c r="A8" s="9"/>
      <c r="B8" s="6">
        <v>6</v>
      </c>
      <c r="C8" s="7" t="s">
        <v>537</v>
      </c>
      <c r="D8" s="7" t="s">
        <v>896</v>
      </c>
      <c r="E8" s="8"/>
    </row>
    <row r="9" spans="1:5">
      <c r="A9" s="9"/>
      <c r="B9" s="6">
        <v>7</v>
      </c>
      <c r="C9" s="7" t="s">
        <v>76</v>
      </c>
      <c r="D9" s="7" t="s">
        <v>896</v>
      </c>
      <c r="E9" s="8"/>
    </row>
    <row r="10" spans="1:5">
      <c r="A10" s="9"/>
      <c r="B10" s="6">
        <v>8</v>
      </c>
      <c r="C10" s="7" t="s">
        <v>141</v>
      </c>
      <c r="D10" s="7" t="s">
        <v>896</v>
      </c>
      <c r="E10" s="8"/>
    </row>
    <row r="11" spans="1:5">
      <c r="A11" s="9"/>
      <c r="B11" s="6">
        <v>9</v>
      </c>
      <c r="C11" s="7" t="s">
        <v>538</v>
      </c>
      <c r="D11" s="7" t="s">
        <v>896</v>
      </c>
      <c r="E11" s="8"/>
    </row>
    <row r="12" spans="1:5">
      <c r="A12" s="9"/>
      <c r="B12" s="6">
        <v>10</v>
      </c>
      <c r="C12" s="7" t="s">
        <v>539</v>
      </c>
      <c r="D12" s="7" t="s">
        <v>896</v>
      </c>
      <c r="E12" s="8"/>
    </row>
    <row r="13" spans="1:5">
      <c r="A13" s="9"/>
      <c r="B13" s="6">
        <v>11</v>
      </c>
      <c r="C13" s="7" t="s">
        <v>540</v>
      </c>
      <c r="D13" s="7" t="s">
        <v>896</v>
      </c>
      <c r="E13" s="8"/>
    </row>
    <row r="14" spans="1:5">
      <c r="A14" s="9"/>
      <c r="B14" s="6">
        <v>12</v>
      </c>
      <c r="C14" s="7" t="s">
        <v>541</v>
      </c>
      <c r="D14" s="7" t="s">
        <v>896</v>
      </c>
      <c r="E14" s="8"/>
    </row>
    <row r="15" spans="1:5">
      <c r="A15" s="9"/>
      <c r="B15" s="6">
        <v>13</v>
      </c>
      <c r="C15" s="7" t="s">
        <v>542</v>
      </c>
      <c r="D15" s="7" t="s">
        <v>896</v>
      </c>
      <c r="E15" s="8"/>
    </row>
    <row r="16" spans="1:5">
      <c r="A16" s="9"/>
      <c r="B16" s="6">
        <v>14</v>
      </c>
      <c r="C16" s="7" t="s">
        <v>101</v>
      </c>
      <c r="D16" s="7" t="s">
        <v>896</v>
      </c>
      <c r="E16" s="8"/>
    </row>
    <row r="17" spans="1:5">
      <c r="A17" s="9"/>
      <c r="B17" s="6">
        <v>15</v>
      </c>
      <c r="C17" s="7" t="s">
        <v>543</v>
      </c>
      <c r="D17" s="7" t="s">
        <v>896</v>
      </c>
      <c r="E17" s="8"/>
    </row>
    <row r="18" spans="1:5">
      <c r="A18" s="9"/>
      <c r="B18" s="6">
        <v>16</v>
      </c>
      <c r="C18" s="7" t="s">
        <v>121</v>
      </c>
      <c r="D18" s="7" t="s">
        <v>896</v>
      </c>
      <c r="E18" s="8"/>
    </row>
    <row r="19" spans="1:5">
      <c r="A19" s="9"/>
      <c r="B19" s="6">
        <v>17</v>
      </c>
      <c r="C19" s="7" t="s">
        <v>107</v>
      </c>
      <c r="D19" s="7" t="s">
        <v>896</v>
      </c>
      <c r="E19" s="8"/>
    </row>
    <row r="20" spans="1:5">
      <c r="A20" s="9"/>
      <c r="B20" s="6">
        <v>18</v>
      </c>
      <c r="C20" s="7" t="s">
        <v>127</v>
      </c>
      <c r="D20" s="7" t="s">
        <v>896</v>
      </c>
      <c r="E20" s="10"/>
    </row>
    <row r="21" spans="1:5">
      <c r="A21" s="9"/>
      <c r="B21" s="6">
        <v>19</v>
      </c>
      <c r="C21" s="7" t="s">
        <v>544</v>
      </c>
      <c r="D21" s="7" t="s">
        <v>896</v>
      </c>
      <c r="E21" s="10"/>
    </row>
    <row r="22" spans="1:5">
      <c r="A22" s="9"/>
      <c r="B22" s="6">
        <v>20</v>
      </c>
      <c r="C22" s="7" t="s">
        <v>545</v>
      </c>
      <c r="D22" s="7" t="s">
        <v>896</v>
      </c>
      <c r="E22" s="10"/>
    </row>
    <row r="23" spans="1:5">
      <c r="A23" s="9"/>
      <c r="B23" s="6">
        <v>21</v>
      </c>
      <c r="C23" s="7" t="s">
        <v>546</v>
      </c>
      <c r="D23" s="7" t="s">
        <v>896</v>
      </c>
      <c r="E23" s="10"/>
    </row>
    <row r="24" spans="1:5">
      <c r="A24" s="9"/>
      <c r="B24" s="6">
        <v>22</v>
      </c>
      <c r="C24" s="7" t="s">
        <v>547</v>
      </c>
      <c r="D24" s="7" t="s">
        <v>896</v>
      </c>
      <c r="E24" s="10"/>
    </row>
    <row r="25" spans="1:5">
      <c r="A25" s="9"/>
      <c r="B25" s="6">
        <v>23</v>
      </c>
      <c r="C25" s="7" t="s">
        <v>548</v>
      </c>
      <c r="D25" s="7" t="s">
        <v>896</v>
      </c>
      <c r="E25" s="10"/>
    </row>
    <row r="26" spans="1:5">
      <c r="A26" s="9"/>
      <c r="B26" s="6">
        <v>24</v>
      </c>
      <c r="C26" s="7" t="s">
        <v>549</v>
      </c>
      <c r="D26" s="7" t="s">
        <v>896</v>
      </c>
      <c r="E26" s="10"/>
    </row>
    <row r="27" spans="1:5">
      <c r="A27" s="9"/>
      <c r="B27" s="6">
        <v>25</v>
      </c>
      <c r="C27" s="7" t="s">
        <v>132</v>
      </c>
      <c r="D27" s="7" t="s">
        <v>896</v>
      </c>
      <c r="E27" s="8"/>
    </row>
    <row r="28" spans="1:5">
      <c r="A28" s="9"/>
      <c r="B28" s="6">
        <v>26</v>
      </c>
      <c r="C28" s="7" t="s">
        <v>550</v>
      </c>
      <c r="D28" s="7" t="s">
        <v>896</v>
      </c>
      <c r="E28" s="8"/>
    </row>
    <row r="29" spans="1:5">
      <c r="A29" s="9"/>
      <c r="B29" s="6">
        <v>27</v>
      </c>
      <c r="C29" s="7" t="s">
        <v>91</v>
      </c>
      <c r="D29" s="7" t="s">
        <v>896</v>
      </c>
      <c r="E29" s="8"/>
    </row>
    <row r="30" spans="1:5">
      <c r="A30" s="9"/>
      <c r="B30" s="6">
        <v>28</v>
      </c>
      <c r="C30" s="7" t="s">
        <v>63</v>
      </c>
      <c r="D30" s="7" t="s">
        <v>896</v>
      </c>
      <c r="E30" s="7"/>
    </row>
    <row r="31" spans="1:5">
      <c r="A31" s="9"/>
      <c r="B31" s="6">
        <v>29</v>
      </c>
      <c r="C31" s="7" t="s">
        <v>45</v>
      </c>
      <c r="D31" s="7" t="s">
        <v>896</v>
      </c>
      <c r="E31" s="7"/>
    </row>
    <row r="32" spans="1:5">
      <c r="A32" s="9"/>
      <c r="B32" s="6">
        <v>30</v>
      </c>
      <c r="C32" s="7" t="s">
        <v>551</v>
      </c>
      <c r="D32" s="7" t="s">
        <v>896</v>
      </c>
      <c r="E32" s="7"/>
    </row>
    <row r="33" spans="1:5">
      <c r="A33" s="9"/>
      <c r="B33" s="6">
        <v>31</v>
      </c>
      <c r="C33" s="11" t="s">
        <v>552</v>
      </c>
      <c r="D33" s="7" t="s">
        <v>896</v>
      </c>
      <c r="E33" s="7"/>
    </row>
    <row r="34" spans="1:5">
      <c r="A34" s="9"/>
      <c r="B34" s="6">
        <v>32</v>
      </c>
      <c r="C34" s="11" t="s">
        <v>84</v>
      </c>
      <c r="D34" s="7" t="s">
        <v>896</v>
      </c>
      <c r="E34" s="7"/>
    </row>
    <row r="35" spans="1:5">
      <c r="A35" s="9"/>
      <c r="B35" s="6">
        <v>33</v>
      </c>
      <c r="C35" s="11" t="s">
        <v>553</v>
      </c>
      <c r="D35" s="7" t="s">
        <v>896</v>
      </c>
      <c r="E35" s="7"/>
    </row>
    <row r="36" spans="1:5">
      <c r="A36" s="9"/>
      <c r="B36" s="6">
        <v>34</v>
      </c>
      <c r="C36" s="11" t="s">
        <v>137</v>
      </c>
      <c r="D36" s="7" t="s">
        <v>896</v>
      </c>
      <c r="E36" s="7"/>
    </row>
    <row r="37" spans="1:5">
      <c r="A37" s="9"/>
      <c r="B37" s="6">
        <v>35</v>
      </c>
      <c r="C37" s="11" t="s">
        <v>554</v>
      </c>
      <c r="D37" s="7" t="s">
        <v>896</v>
      </c>
      <c r="E37" s="7"/>
    </row>
    <row r="38" spans="1:5">
      <c r="A38" s="9"/>
      <c r="B38" s="6">
        <v>36</v>
      </c>
      <c r="C38" s="11" t="s">
        <v>555</v>
      </c>
      <c r="D38" s="7" t="s">
        <v>896</v>
      </c>
      <c r="E38" s="7"/>
    </row>
    <row r="39" spans="1:5">
      <c r="A39" s="9"/>
      <c r="B39" s="6">
        <v>37</v>
      </c>
      <c r="C39" s="11" t="s">
        <v>30</v>
      </c>
      <c r="D39" s="7" t="s">
        <v>896</v>
      </c>
      <c r="E39" s="7"/>
    </row>
    <row r="40" spans="1:5">
      <c r="A40" s="9"/>
      <c r="B40" s="6">
        <v>38</v>
      </c>
      <c r="C40" s="11" t="s">
        <v>556</v>
      </c>
      <c r="D40" s="7" t="s">
        <v>896</v>
      </c>
      <c r="E40" s="7"/>
    </row>
    <row r="41" spans="1:5">
      <c r="A41" s="9"/>
      <c r="B41" s="6">
        <v>39</v>
      </c>
      <c r="C41" s="11" t="s">
        <v>55</v>
      </c>
      <c r="D41" s="7" t="s">
        <v>896</v>
      </c>
      <c r="E41" s="7"/>
    </row>
    <row r="42" spans="1:5">
      <c r="A42" s="9"/>
      <c r="B42" s="6">
        <v>40</v>
      </c>
      <c r="C42" s="11" t="s">
        <v>95</v>
      </c>
      <c r="D42" s="7" t="s">
        <v>896</v>
      </c>
      <c r="E42" s="7"/>
    </row>
    <row r="43" spans="1:5">
      <c r="A43" s="12"/>
      <c r="B43" s="6">
        <v>41</v>
      </c>
      <c r="C43" s="11" t="s">
        <v>557</v>
      </c>
      <c r="D43" s="7" t="s">
        <v>896</v>
      </c>
      <c r="E43" s="7"/>
    </row>
    <row r="44" spans="1:5">
      <c r="A44" s="5" t="s">
        <v>3</v>
      </c>
      <c r="B44" s="13">
        <v>1</v>
      </c>
      <c r="C44" s="14" t="s">
        <v>558</v>
      </c>
      <c r="D44" s="14" t="s">
        <v>896</v>
      </c>
      <c r="E44" s="7"/>
    </row>
    <row r="45" spans="1:5">
      <c r="A45" s="9"/>
      <c r="B45" s="13">
        <v>2</v>
      </c>
      <c r="C45" s="14" t="s">
        <v>559</v>
      </c>
      <c r="D45" s="14" t="s">
        <v>896</v>
      </c>
      <c r="E45" s="7"/>
    </row>
    <row r="46" spans="1:5">
      <c r="A46" s="9"/>
      <c r="B46" s="13">
        <v>3</v>
      </c>
      <c r="C46" s="14" t="s">
        <v>259</v>
      </c>
      <c r="D46" s="14" t="s">
        <v>896</v>
      </c>
      <c r="E46" s="7"/>
    </row>
    <row r="47" spans="1:5">
      <c r="A47" s="9"/>
      <c r="B47" s="13">
        <v>4</v>
      </c>
      <c r="C47" s="14" t="s">
        <v>268</v>
      </c>
      <c r="D47" s="14" t="s">
        <v>896</v>
      </c>
      <c r="E47" s="7"/>
    </row>
    <row r="48" spans="1:5">
      <c r="A48" s="9"/>
      <c r="B48" s="13">
        <v>5</v>
      </c>
      <c r="C48" s="14" t="s">
        <v>264</v>
      </c>
      <c r="D48" s="14" t="s">
        <v>896</v>
      </c>
      <c r="E48" s="7"/>
    </row>
    <row r="49" spans="1:5">
      <c r="A49" s="9"/>
      <c r="B49" s="13">
        <v>6</v>
      </c>
      <c r="C49" s="14" t="s">
        <v>560</v>
      </c>
      <c r="D49" s="14" t="s">
        <v>896</v>
      </c>
      <c r="E49" s="7"/>
    </row>
    <row r="50" spans="1:5">
      <c r="A50" s="9"/>
      <c r="B50" s="13">
        <v>7</v>
      </c>
      <c r="C50" s="14" t="s">
        <v>561</v>
      </c>
      <c r="D50" s="14" t="s">
        <v>896</v>
      </c>
      <c r="E50" s="7"/>
    </row>
    <row r="51" spans="1:5">
      <c r="A51" s="9"/>
      <c r="B51" s="13">
        <v>8</v>
      </c>
      <c r="C51" s="14" t="s">
        <v>562</v>
      </c>
      <c r="D51" s="14" t="s">
        <v>896</v>
      </c>
      <c r="E51" s="7"/>
    </row>
    <row r="52" spans="1:5">
      <c r="A52" s="9"/>
      <c r="B52" s="13">
        <v>9</v>
      </c>
      <c r="C52" s="14" t="s">
        <v>564</v>
      </c>
      <c r="D52" s="14" t="s">
        <v>896</v>
      </c>
      <c r="E52" s="7"/>
    </row>
    <row r="53" spans="1:5">
      <c r="A53" s="9"/>
      <c r="B53" s="13">
        <v>10</v>
      </c>
      <c r="C53" s="14" t="s">
        <v>191</v>
      </c>
      <c r="D53" s="14" t="s">
        <v>896</v>
      </c>
      <c r="E53" s="7"/>
    </row>
    <row r="54" spans="1:5">
      <c r="A54" s="9"/>
      <c r="B54" s="13">
        <v>11</v>
      </c>
      <c r="C54" s="14" t="s">
        <v>249</v>
      </c>
      <c r="D54" s="14" t="s">
        <v>896</v>
      </c>
      <c r="E54" s="7"/>
    </row>
    <row r="55" spans="1:5">
      <c r="A55" s="9"/>
      <c r="B55" s="13">
        <v>12</v>
      </c>
      <c r="C55" s="14" t="s">
        <v>252</v>
      </c>
      <c r="D55" s="14" t="s">
        <v>896</v>
      </c>
      <c r="E55" s="7"/>
    </row>
    <row r="56" spans="1:5">
      <c r="A56" s="9"/>
      <c r="B56" s="13">
        <v>13</v>
      </c>
      <c r="C56" s="14" t="s">
        <v>255</v>
      </c>
      <c r="D56" s="14" t="s">
        <v>896</v>
      </c>
      <c r="E56" s="7"/>
    </row>
    <row r="57" spans="1:5">
      <c r="A57" s="9"/>
      <c r="B57" s="13">
        <v>14</v>
      </c>
      <c r="C57" s="14" t="s">
        <v>565</v>
      </c>
      <c r="D57" s="14" t="s">
        <v>896</v>
      </c>
      <c r="E57" s="7"/>
    </row>
    <row r="58" spans="1:5">
      <c r="A58" s="9"/>
      <c r="B58" s="13">
        <v>15</v>
      </c>
      <c r="C58" s="14" t="s">
        <v>180</v>
      </c>
      <c r="D58" s="14" t="s">
        <v>896</v>
      </c>
      <c r="E58" s="7"/>
    </row>
    <row r="59" spans="1:5">
      <c r="A59" s="9"/>
      <c r="B59" s="13">
        <v>16</v>
      </c>
      <c r="C59" s="14" t="s">
        <v>188</v>
      </c>
      <c r="D59" s="14" t="s">
        <v>896</v>
      </c>
      <c r="E59" s="7"/>
    </row>
    <row r="60" spans="1:5">
      <c r="A60" s="9"/>
      <c r="B60" s="13">
        <v>17</v>
      </c>
      <c r="C60" s="14" t="s">
        <v>566</v>
      </c>
      <c r="D60" s="14" t="s">
        <v>896</v>
      </c>
      <c r="E60" s="7"/>
    </row>
    <row r="61" spans="1:5">
      <c r="A61" s="9"/>
      <c r="B61" s="13">
        <v>18</v>
      </c>
      <c r="C61" s="14" t="s">
        <v>160</v>
      </c>
      <c r="D61" s="14" t="s">
        <v>896</v>
      </c>
      <c r="E61" s="15"/>
    </row>
    <row r="62" spans="1:5">
      <c r="A62" s="9"/>
      <c r="B62" s="13">
        <v>26</v>
      </c>
      <c r="C62" s="14" t="s">
        <v>171</v>
      </c>
      <c r="D62" s="14" t="s">
        <v>896</v>
      </c>
      <c r="E62" s="15"/>
    </row>
    <row r="63" spans="1:5">
      <c r="A63" s="9"/>
      <c r="B63" s="13">
        <v>27</v>
      </c>
      <c r="C63" s="14" t="s">
        <v>174</v>
      </c>
      <c r="D63" s="14" t="s">
        <v>896</v>
      </c>
      <c r="E63" s="15"/>
    </row>
    <row r="64" spans="1:5">
      <c r="A64" s="9"/>
      <c r="B64" s="13">
        <v>28</v>
      </c>
      <c r="C64" s="14" t="s">
        <v>567</v>
      </c>
      <c r="D64" s="14" t="s">
        <v>896</v>
      </c>
      <c r="E64" s="15"/>
    </row>
    <row r="65" spans="1:5">
      <c r="A65" s="9"/>
      <c r="B65" s="13">
        <v>29</v>
      </c>
      <c r="C65" s="14" t="s">
        <v>568</v>
      </c>
      <c r="D65" s="14" t="s">
        <v>896</v>
      </c>
      <c r="E65" s="15"/>
    </row>
    <row r="66" spans="1:5">
      <c r="A66" s="9"/>
      <c r="B66" s="13">
        <v>30</v>
      </c>
      <c r="C66" s="14" t="s">
        <v>232</v>
      </c>
      <c r="D66" s="14" t="s">
        <v>896</v>
      </c>
      <c r="E66" s="15"/>
    </row>
    <row r="67" spans="1:5">
      <c r="A67" s="9"/>
      <c r="B67" s="13">
        <v>31</v>
      </c>
      <c r="C67" s="14" t="s">
        <v>228</v>
      </c>
      <c r="D67" s="14" t="s">
        <v>896</v>
      </c>
      <c r="E67" s="15"/>
    </row>
    <row r="68" spans="1:5">
      <c r="A68" s="9"/>
      <c r="B68" s="13">
        <v>32</v>
      </c>
      <c r="C68" s="14" t="s">
        <v>569</v>
      </c>
      <c r="D68" s="14" t="s">
        <v>896</v>
      </c>
      <c r="E68" s="15"/>
    </row>
    <row r="69" spans="1:5">
      <c r="A69" s="9"/>
      <c r="B69" s="13">
        <v>33</v>
      </c>
      <c r="C69" s="14" t="s">
        <v>570</v>
      </c>
      <c r="D69" s="14" t="s">
        <v>896</v>
      </c>
      <c r="E69" s="15"/>
    </row>
    <row r="70" spans="1:5">
      <c r="A70" s="9"/>
      <c r="B70" s="13">
        <v>34</v>
      </c>
      <c r="C70" s="14" t="s">
        <v>212</v>
      </c>
      <c r="D70" s="14" t="s">
        <v>896</v>
      </c>
      <c r="E70" s="15"/>
    </row>
    <row r="71" spans="1:5">
      <c r="A71" s="9"/>
      <c r="B71" s="13">
        <v>35</v>
      </c>
      <c r="C71" s="14" t="s">
        <v>220</v>
      </c>
      <c r="D71" s="14" t="s">
        <v>896</v>
      </c>
      <c r="E71" s="15"/>
    </row>
    <row r="72" spans="1:5">
      <c r="A72" s="9"/>
      <c r="B72" s="13">
        <v>36</v>
      </c>
      <c r="C72" s="14" t="s">
        <v>243</v>
      </c>
      <c r="D72" s="14" t="s">
        <v>896</v>
      </c>
      <c r="E72" s="15"/>
    </row>
    <row r="73" spans="1:5">
      <c r="A73" s="9"/>
      <c r="B73" s="13">
        <v>37</v>
      </c>
      <c r="C73" s="14" t="s">
        <v>235</v>
      </c>
      <c r="D73" s="14" t="s">
        <v>896</v>
      </c>
      <c r="E73" s="15"/>
    </row>
    <row r="74" spans="1:5">
      <c r="A74" s="9"/>
      <c r="B74" s="13">
        <v>38</v>
      </c>
      <c r="C74" s="14" t="s">
        <v>240</v>
      </c>
      <c r="D74" s="14" t="s">
        <v>896</v>
      </c>
      <c r="E74" s="15"/>
    </row>
    <row r="75" spans="1:5">
      <c r="A75" s="9"/>
      <c r="B75" s="13">
        <v>39</v>
      </c>
      <c r="C75" s="14" t="s">
        <v>571</v>
      </c>
      <c r="D75" s="14" t="s">
        <v>896</v>
      </c>
      <c r="E75" s="15"/>
    </row>
    <row r="76" spans="1:5">
      <c r="A76" s="9"/>
      <c r="B76" s="13">
        <v>40</v>
      </c>
      <c r="C76" s="14" t="s">
        <v>36</v>
      </c>
      <c r="D76" s="14" t="s">
        <v>896</v>
      </c>
      <c r="E76" s="15"/>
    </row>
    <row r="77" spans="1:5">
      <c r="A77" s="9"/>
      <c r="B77" s="13">
        <v>41</v>
      </c>
      <c r="C77" s="14" t="s">
        <v>157</v>
      </c>
      <c r="D77" s="14" t="s">
        <v>896</v>
      </c>
      <c r="E77" s="15"/>
    </row>
    <row r="78" spans="1:5">
      <c r="A78" s="9"/>
      <c r="B78" s="13">
        <v>42</v>
      </c>
      <c r="C78" s="14" t="s">
        <v>205</v>
      </c>
      <c r="D78" s="14" t="s">
        <v>896</v>
      </c>
      <c r="E78" s="15"/>
    </row>
    <row r="79" spans="1:5">
      <c r="A79" s="9"/>
      <c r="B79" s="13">
        <v>43</v>
      </c>
      <c r="C79" s="14" t="s">
        <v>196</v>
      </c>
      <c r="D79" s="14" t="s">
        <v>896</v>
      </c>
      <c r="E79" s="15"/>
    </row>
    <row r="80" spans="1:5">
      <c r="A80" s="9"/>
      <c r="B80" s="13">
        <v>44</v>
      </c>
      <c r="C80" s="14" t="s">
        <v>198</v>
      </c>
      <c r="D80" s="14" t="s">
        <v>896</v>
      </c>
      <c r="E80" s="15"/>
    </row>
    <row r="81" spans="1:5">
      <c r="A81" s="9"/>
      <c r="B81" s="13">
        <v>45</v>
      </c>
      <c r="C81" s="14" t="s">
        <v>572</v>
      </c>
      <c r="D81" s="14" t="s">
        <v>896</v>
      </c>
      <c r="E81" s="15"/>
    </row>
    <row r="82" spans="1:5">
      <c r="A82" s="9"/>
      <c r="B82" s="13">
        <v>46</v>
      </c>
      <c r="C82" s="14" t="s">
        <v>225</v>
      </c>
      <c r="D82" s="14" t="s">
        <v>896</v>
      </c>
      <c r="E82" s="15"/>
    </row>
    <row r="83" spans="1:5">
      <c r="A83" s="9"/>
      <c r="B83" s="13">
        <v>47</v>
      </c>
      <c r="C83" s="14" t="s">
        <v>573</v>
      </c>
      <c r="D83" s="14" t="s">
        <v>896</v>
      </c>
      <c r="E83" s="15"/>
    </row>
    <row r="84" spans="1:5">
      <c r="A84" s="9"/>
      <c r="B84" s="13">
        <v>48</v>
      </c>
      <c r="C84" s="14" t="s">
        <v>150</v>
      </c>
      <c r="D84" s="14" t="s">
        <v>896</v>
      </c>
      <c r="E84" s="15"/>
    </row>
    <row r="85" spans="1:5">
      <c r="A85" s="12"/>
      <c r="B85" s="13">
        <v>49</v>
      </c>
      <c r="C85" s="14" t="s">
        <v>147</v>
      </c>
      <c r="D85" s="14" t="s">
        <v>896</v>
      </c>
      <c r="E85" s="15"/>
    </row>
    <row r="86" spans="1:5">
      <c r="A86" s="7" t="s">
        <v>4</v>
      </c>
      <c r="B86" s="14">
        <v>1</v>
      </c>
      <c r="C86" s="14" t="s">
        <v>574</v>
      </c>
      <c r="D86" s="14" t="s">
        <v>896</v>
      </c>
      <c r="E86" s="16"/>
    </row>
    <row r="87" spans="1:5">
      <c r="A87" s="7"/>
      <c r="B87" s="14">
        <v>2</v>
      </c>
      <c r="C87" s="14" t="s">
        <v>278</v>
      </c>
      <c r="D87" s="14" t="s">
        <v>896</v>
      </c>
      <c r="E87" s="16"/>
    </row>
    <row r="88" spans="1:5">
      <c r="A88" s="7"/>
      <c r="B88" s="14">
        <v>3</v>
      </c>
      <c r="C88" s="14" t="s">
        <v>292</v>
      </c>
      <c r="D88" s="14" t="s">
        <v>896</v>
      </c>
      <c r="E88" s="16"/>
    </row>
    <row r="89" spans="1:5">
      <c r="A89" s="7"/>
      <c r="B89" s="14">
        <v>4</v>
      </c>
      <c r="C89" s="14" t="s">
        <v>289</v>
      </c>
      <c r="D89" s="14" t="s">
        <v>896</v>
      </c>
      <c r="E89" s="16"/>
    </row>
    <row r="90" spans="1:5">
      <c r="A90" s="7"/>
      <c r="B90" s="14">
        <v>5</v>
      </c>
      <c r="C90" s="14" t="s">
        <v>575</v>
      </c>
      <c r="D90" s="14" t="s">
        <v>896</v>
      </c>
      <c r="E90" s="16"/>
    </row>
    <row r="91" spans="1:5">
      <c r="A91" s="7"/>
      <c r="B91" s="14">
        <v>6</v>
      </c>
      <c r="C91" s="14" t="s">
        <v>272</v>
      </c>
      <c r="D91" s="14" t="s">
        <v>896</v>
      </c>
      <c r="E91" s="16"/>
    </row>
    <row r="92" spans="1:5">
      <c r="A92" s="7"/>
      <c r="B92" s="14">
        <v>7</v>
      </c>
      <c r="C92" s="14" t="s">
        <v>282</v>
      </c>
      <c r="D92" s="14" t="s">
        <v>896</v>
      </c>
      <c r="E92" s="16"/>
    </row>
    <row r="93" spans="1:5">
      <c r="A93" s="7"/>
      <c r="B93" s="14">
        <v>8</v>
      </c>
      <c r="C93" s="14" t="s">
        <v>270</v>
      </c>
      <c r="D93" s="14" t="s">
        <v>896</v>
      </c>
      <c r="E93" s="16"/>
    </row>
    <row r="94" spans="1:5">
      <c r="A94" s="7"/>
      <c r="B94" s="14">
        <v>9</v>
      </c>
      <c r="C94" s="14" t="s">
        <v>576</v>
      </c>
      <c r="D94" s="14" t="s">
        <v>896</v>
      </c>
      <c r="E94" s="16"/>
    </row>
    <row r="95" spans="1:5">
      <c r="A95" s="7"/>
      <c r="B95" s="14">
        <v>10</v>
      </c>
      <c r="C95" s="14" t="s">
        <v>284</v>
      </c>
      <c r="D95" s="14" t="s">
        <v>896</v>
      </c>
      <c r="E95" s="17"/>
    </row>
    <row r="96" spans="1:5">
      <c r="A96" s="7"/>
      <c r="B96" s="18">
        <v>11</v>
      </c>
      <c r="C96" s="14" t="s">
        <v>303</v>
      </c>
      <c r="D96" s="14" t="s">
        <v>896</v>
      </c>
      <c r="E96" s="19"/>
    </row>
    <row r="97" spans="1:5">
      <c r="A97" s="7"/>
      <c r="B97" s="18">
        <v>12</v>
      </c>
      <c r="C97" s="14" t="s">
        <v>295</v>
      </c>
      <c r="D97" s="14" t="s">
        <v>896</v>
      </c>
      <c r="E97" s="19"/>
    </row>
    <row r="98" spans="1:5">
      <c r="A98" s="7"/>
      <c r="B98" s="18">
        <v>13</v>
      </c>
      <c r="C98" s="14" t="s">
        <v>577</v>
      </c>
      <c r="D98" s="14" t="s">
        <v>896</v>
      </c>
      <c r="E98" s="19"/>
    </row>
    <row r="99" spans="1:5">
      <c r="A99" s="7"/>
      <c r="B99" s="18">
        <v>14</v>
      </c>
      <c r="C99" s="14" t="s">
        <v>578</v>
      </c>
      <c r="D99" s="14" t="s">
        <v>896</v>
      </c>
      <c r="E99" s="19"/>
    </row>
    <row r="100" spans="1:5">
      <c r="A100" s="7"/>
      <c r="B100" s="18">
        <v>15</v>
      </c>
      <c r="C100" s="14" t="s">
        <v>579</v>
      </c>
      <c r="D100" s="14" t="s">
        <v>896</v>
      </c>
      <c r="E100" s="19"/>
    </row>
    <row r="101" spans="1:5">
      <c r="A101" s="7"/>
      <c r="B101" s="18">
        <v>16</v>
      </c>
      <c r="C101" s="14" t="s">
        <v>580</v>
      </c>
      <c r="D101" s="14" t="s">
        <v>896</v>
      </c>
      <c r="E101" s="19"/>
    </row>
    <row r="102" spans="1:5">
      <c r="A102" s="7"/>
      <c r="B102" s="18">
        <v>17</v>
      </c>
      <c r="C102" s="14" t="s">
        <v>581</v>
      </c>
      <c r="D102" s="14" t="s">
        <v>896</v>
      </c>
      <c r="E102" s="19"/>
    </row>
    <row r="103" spans="1:5">
      <c r="A103" s="7"/>
      <c r="B103" s="18">
        <v>18</v>
      </c>
      <c r="C103" s="14" t="s">
        <v>714</v>
      </c>
      <c r="D103" s="14" t="s">
        <v>896</v>
      </c>
      <c r="E103" s="19"/>
    </row>
    <row r="104" spans="1:5">
      <c r="A104" s="7"/>
      <c r="B104" s="18">
        <v>19</v>
      </c>
      <c r="C104" s="14" t="s">
        <v>308</v>
      </c>
      <c r="D104" s="14" t="s">
        <v>896</v>
      </c>
      <c r="E104" s="20"/>
    </row>
    <row r="105" spans="1:5">
      <c r="A105" s="7"/>
      <c r="B105" s="18">
        <v>20</v>
      </c>
      <c r="C105" s="14" t="s">
        <v>583</v>
      </c>
      <c r="D105" s="14" t="s">
        <v>896</v>
      </c>
      <c r="E105" s="21"/>
    </row>
    <row r="106" spans="1:5">
      <c r="A106" s="7"/>
      <c r="B106" s="18">
        <v>21</v>
      </c>
      <c r="C106" s="14" t="s">
        <v>584</v>
      </c>
      <c r="D106" s="14" t="s">
        <v>896</v>
      </c>
      <c r="E106" s="21"/>
    </row>
    <row r="107" spans="1:5">
      <c r="A107" s="7"/>
      <c r="B107" s="18">
        <v>22</v>
      </c>
      <c r="C107" s="14" t="s">
        <v>585</v>
      </c>
      <c r="D107" s="14" t="s">
        <v>896</v>
      </c>
      <c r="E107" s="21"/>
    </row>
    <row r="108" spans="1:5">
      <c r="A108" s="7"/>
      <c r="B108" s="18">
        <v>23</v>
      </c>
      <c r="C108" s="14" t="s">
        <v>586</v>
      </c>
      <c r="D108" s="14" t="s">
        <v>896</v>
      </c>
      <c r="E108" s="22"/>
    </row>
    <row r="109" spans="1:5">
      <c r="A109" s="7"/>
      <c r="B109" s="18">
        <v>24</v>
      </c>
      <c r="C109" s="14" t="s">
        <v>316</v>
      </c>
      <c r="D109" s="14" t="s">
        <v>896</v>
      </c>
      <c r="E109" s="21"/>
    </row>
    <row r="110" spans="1:5">
      <c r="A110" s="7"/>
      <c r="B110" s="18">
        <v>25</v>
      </c>
      <c r="C110" s="14" t="s">
        <v>587</v>
      </c>
      <c r="D110" s="14" t="s">
        <v>896</v>
      </c>
      <c r="E110" s="21"/>
    </row>
    <row r="111" spans="1:5">
      <c r="A111" s="7"/>
      <c r="B111" s="18">
        <v>26</v>
      </c>
      <c r="C111" s="14" t="s">
        <v>323</v>
      </c>
      <c r="D111" s="14" t="s">
        <v>896</v>
      </c>
      <c r="E111" s="21"/>
    </row>
    <row r="112" spans="1:5">
      <c r="A112" s="7"/>
      <c r="B112" s="18">
        <v>27</v>
      </c>
      <c r="C112" s="14" t="s">
        <v>313</v>
      </c>
      <c r="D112" s="14" t="s">
        <v>896</v>
      </c>
      <c r="E112" s="21"/>
    </row>
    <row r="113" spans="1:5">
      <c r="A113" s="23" t="s">
        <v>5</v>
      </c>
      <c r="B113" s="24">
        <v>1</v>
      </c>
      <c r="C113" s="18" t="s">
        <v>600</v>
      </c>
      <c r="D113" s="18" t="s">
        <v>896</v>
      </c>
      <c r="E113" s="7"/>
    </row>
    <row r="114" spans="1:5">
      <c r="A114" s="25"/>
      <c r="B114" s="24">
        <v>2</v>
      </c>
      <c r="C114" s="18" t="s">
        <v>601</v>
      </c>
      <c r="D114" s="18" t="s">
        <v>896</v>
      </c>
      <c r="E114" s="7"/>
    </row>
    <row r="115" spans="1:5">
      <c r="A115" s="25"/>
      <c r="B115" s="24">
        <v>3</v>
      </c>
      <c r="C115" s="18" t="s">
        <v>602</v>
      </c>
      <c r="D115" s="18" t="s">
        <v>896</v>
      </c>
      <c r="E115" s="7"/>
    </row>
    <row r="116" spans="1:5">
      <c r="A116" s="25"/>
      <c r="B116" s="24">
        <v>4</v>
      </c>
      <c r="C116" s="18" t="s">
        <v>603</v>
      </c>
      <c r="D116" s="18" t="s">
        <v>896</v>
      </c>
      <c r="E116" s="7"/>
    </row>
    <row r="117" spans="1:5">
      <c r="A117" s="25"/>
      <c r="B117" s="24">
        <v>5</v>
      </c>
      <c r="C117" s="18" t="s">
        <v>604</v>
      </c>
      <c r="D117" s="18" t="s">
        <v>896</v>
      </c>
      <c r="E117" s="7"/>
    </row>
    <row r="118" spans="1:5">
      <c r="A118" s="25"/>
      <c r="B118" s="24">
        <v>6</v>
      </c>
      <c r="C118" s="18" t="s">
        <v>605</v>
      </c>
      <c r="D118" s="18" t="s">
        <v>896</v>
      </c>
      <c r="E118" s="7"/>
    </row>
    <row r="119" spans="1:5">
      <c r="A119" s="25"/>
      <c r="B119" s="24">
        <v>11</v>
      </c>
      <c r="C119" s="18" t="s">
        <v>610</v>
      </c>
      <c r="D119" s="18" t="s">
        <v>896</v>
      </c>
      <c r="E119" s="7"/>
    </row>
    <row r="120" spans="1:5">
      <c r="A120" s="25"/>
      <c r="B120" s="24">
        <v>12</v>
      </c>
      <c r="C120" s="18" t="s">
        <v>327</v>
      </c>
      <c r="D120" s="18" t="s">
        <v>896</v>
      </c>
      <c r="E120" s="7"/>
    </row>
    <row r="121" spans="1:5">
      <c r="A121" s="25"/>
      <c r="B121" s="24">
        <v>13</v>
      </c>
      <c r="C121" s="18" t="s">
        <v>611</v>
      </c>
      <c r="D121" s="18" t="s">
        <v>896</v>
      </c>
      <c r="E121" s="7"/>
    </row>
    <row r="122" spans="1:5">
      <c r="A122" s="25"/>
      <c r="B122" s="24">
        <v>14</v>
      </c>
      <c r="C122" s="18" t="s">
        <v>612</v>
      </c>
      <c r="D122" s="18" t="s">
        <v>896</v>
      </c>
      <c r="E122" s="7"/>
    </row>
    <row r="123" spans="1:5">
      <c r="A123" s="25"/>
      <c r="B123" s="24">
        <v>15</v>
      </c>
      <c r="C123" s="18" t="s">
        <v>613</v>
      </c>
      <c r="D123" s="18" t="s">
        <v>896</v>
      </c>
      <c r="E123" s="7"/>
    </row>
    <row r="124" spans="1:5">
      <c r="A124" s="25"/>
      <c r="B124" s="24">
        <v>16</v>
      </c>
      <c r="C124" s="18" t="s">
        <v>614</v>
      </c>
      <c r="D124" s="18" t="s">
        <v>896</v>
      </c>
      <c r="E124" s="7"/>
    </row>
    <row r="125" spans="1:5">
      <c r="A125" s="25"/>
      <c r="B125" s="24">
        <v>19</v>
      </c>
      <c r="C125" s="18" t="s">
        <v>617</v>
      </c>
      <c r="D125" s="18" t="s">
        <v>896</v>
      </c>
      <c r="E125" s="7"/>
    </row>
    <row r="126" spans="1:5">
      <c r="A126" s="25"/>
      <c r="B126" s="24">
        <v>20</v>
      </c>
      <c r="C126" s="18" t="s">
        <v>618</v>
      </c>
      <c r="D126" s="18" t="s">
        <v>897</v>
      </c>
      <c r="E126" s="7"/>
    </row>
    <row r="127" spans="1:5">
      <c r="A127" s="25"/>
      <c r="B127" s="24">
        <v>21</v>
      </c>
      <c r="C127" s="18" t="s">
        <v>619</v>
      </c>
      <c r="D127" s="18" t="s">
        <v>897</v>
      </c>
      <c r="E127" s="7"/>
    </row>
    <row r="128" spans="1:5">
      <c r="A128" s="25"/>
      <c r="B128" s="24">
        <v>22</v>
      </c>
      <c r="C128" s="18" t="s">
        <v>620</v>
      </c>
      <c r="D128" s="18" t="s">
        <v>897</v>
      </c>
      <c r="E128" s="7"/>
    </row>
    <row r="129" spans="1:5">
      <c r="A129" s="25"/>
      <c r="B129" s="24">
        <v>23</v>
      </c>
      <c r="C129" s="18" t="s">
        <v>344</v>
      </c>
      <c r="D129" s="18" t="s">
        <v>896</v>
      </c>
      <c r="E129" s="7"/>
    </row>
    <row r="130" spans="1:5">
      <c r="A130" s="25"/>
      <c r="B130" s="24">
        <v>24</v>
      </c>
      <c r="C130" s="18" t="s">
        <v>621</v>
      </c>
      <c r="D130" s="18" t="s">
        <v>896</v>
      </c>
      <c r="E130" s="7"/>
    </row>
    <row r="131" spans="1:5">
      <c r="A131" s="25"/>
      <c r="B131" s="24">
        <v>25</v>
      </c>
      <c r="C131" s="18" t="s">
        <v>622</v>
      </c>
      <c r="D131" s="18" t="s">
        <v>897</v>
      </c>
      <c r="E131" s="7"/>
    </row>
    <row r="132" spans="1:5">
      <c r="A132" s="25"/>
      <c r="B132" s="24">
        <v>26</v>
      </c>
      <c r="C132" s="18" t="s">
        <v>623</v>
      </c>
      <c r="D132" s="18" t="s">
        <v>896</v>
      </c>
      <c r="E132" s="7"/>
    </row>
    <row r="133" spans="1:5">
      <c r="A133" s="25"/>
      <c r="B133" s="24">
        <v>27</v>
      </c>
      <c r="C133" s="18" t="s">
        <v>624</v>
      </c>
      <c r="D133" s="18" t="s">
        <v>896</v>
      </c>
      <c r="E133" s="7"/>
    </row>
    <row r="134" spans="1:5">
      <c r="A134" s="25"/>
      <c r="B134" s="24">
        <v>28</v>
      </c>
      <c r="C134" s="18" t="s">
        <v>625</v>
      </c>
      <c r="D134" s="18" t="s">
        <v>896</v>
      </c>
      <c r="E134" s="7"/>
    </row>
    <row r="135" spans="1:5">
      <c r="A135" s="25"/>
      <c r="B135" s="24">
        <v>29</v>
      </c>
      <c r="C135" s="18" t="s">
        <v>626</v>
      </c>
      <c r="D135" s="18" t="s">
        <v>896</v>
      </c>
      <c r="E135" s="7"/>
    </row>
    <row r="136" spans="1:5">
      <c r="A136" s="25"/>
      <c r="B136" s="24">
        <v>30</v>
      </c>
      <c r="C136" s="18" t="s">
        <v>627</v>
      </c>
      <c r="D136" s="18" t="s">
        <v>896</v>
      </c>
      <c r="E136" s="7"/>
    </row>
    <row r="137" spans="1:5">
      <c r="A137" s="25"/>
      <c r="B137" s="24">
        <v>31</v>
      </c>
      <c r="C137" s="18" t="s">
        <v>334</v>
      </c>
      <c r="D137" s="18" t="s">
        <v>896</v>
      </c>
      <c r="E137" s="7"/>
    </row>
    <row r="138" spans="1:5">
      <c r="A138" s="25"/>
      <c r="B138" s="24">
        <v>32</v>
      </c>
      <c r="C138" s="18" t="s">
        <v>628</v>
      </c>
      <c r="D138" s="18" t="s">
        <v>897</v>
      </c>
      <c r="E138" s="7"/>
    </row>
    <row r="139" spans="1:5">
      <c r="A139" s="25"/>
      <c r="B139" s="24">
        <v>33</v>
      </c>
      <c r="C139" s="18" t="s">
        <v>354</v>
      </c>
      <c r="D139" s="18" t="s">
        <v>896</v>
      </c>
      <c r="E139" s="7"/>
    </row>
    <row r="140" spans="1:5">
      <c r="A140" s="25"/>
      <c r="B140" s="24">
        <v>34</v>
      </c>
      <c r="C140" s="18" t="s">
        <v>629</v>
      </c>
      <c r="D140" s="18" t="s">
        <v>897</v>
      </c>
      <c r="E140" s="7"/>
    </row>
    <row r="141" spans="1:5">
      <c r="A141" s="25"/>
      <c r="B141" s="24">
        <v>35</v>
      </c>
      <c r="C141" s="18" t="s">
        <v>630</v>
      </c>
      <c r="D141" s="18" t="s">
        <v>897</v>
      </c>
      <c r="E141" s="7"/>
    </row>
    <row r="142" spans="1:5">
      <c r="A142" s="25"/>
      <c r="B142" s="24">
        <v>36</v>
      </c>
      <c r="C142" s="18" t="s">
        <v>363</v>
      </c>
      <c r="D142" s="18" t="s">
        <v>896</v>
      </c>
      <c r="E142" s="7"/>
    </row>
    <row r="143" spans="1:5">
      <c r="A143" s="25"/>
      <c r="B143" s="24">
        <v>37</v>
      </c>
      <c r="C143" s="18" t="s">
        <v>631</v>
      </c>
      <c r="D143" s="18" t="s">
        <v>896</v>
      </c>
      <c r="E143" s="7"/>
    </row>
    <row r="144" spans="1:5">
      <c r="A144" s="25"/>
      <c r="B144" s="24">
        <v>38</v>
      </c>
      <c r="C144" s="18" t="s">
        <v>632</v>
      </c>
      <c r="D144" s="18" t="s">
        <v>896</v>
      </c>
      <c r="E144" s="7"/>
    </row>
    <row r="145" spans="1:5">
      <c r="A145" s="25"/>
      <c r="B145" s="24">
        <v>39</v>
      </c>
      <c r="C145" s="18" t="s">
        <v>633</v>
      </c>
      <c r="D145" s="18" t="s">
        <v>896</v>
      </c>
      <c r="E145" s="7"/>
    </row>
    <row r="146" ht="18.95" customHeight="1" spans="1:5">
      <c r="A146" s="26"/>
      <c r="B146" s="24">
        <v>40</v>
      </c>
      <c r="C146" s="18" t="s">
        <v>351</v>
      </c>
      <c r="D146" s="18" t="s">
        <v>896</v>
      </c>
      <c r="E146" s="27"/>
    </row>
    <row r="147" ht="18.95" customHeight="1" spans="1:5">
      <c r="A147" s="25"/>
      <c r="B147" s="24">
        <v>41</v>
      </c>
      <c r="C147" s="18" t="s">
        <v>634</v>
      </c>
      <c r="D147" s="18" t="s">
        <v>896</v>
      </c>
      <c r="E147" s="27"/>
    </row>
    <row r="148" ht="18.95" customHeight="1" spans="1:5">
      <c r="A148" s="28"/>
      <c r="B148" s="24">
        <v>42</v>
      </c>
      <c r="C148" s="18" t="s">
        <v>341</v>
      </c>
      <c r="D148" s="18" t="s">
        <v>896</v>
      </c>
      <c r="E148" s="27"/>
    </row>
    <row r="149" ht="18.95" customHeight="1" spans="1:5">
      <c r="A149" s="29" t="s">
        <v>6</v>
      </c>
      <c r="B149" s="18">
        <v>1</v>
      </c>
      <c r="C149" s="30" t="s">
        <v>635</v>
      </c>
      <c r="D149" s="14" t="s">
        <v>896</v>
      </c>
      <c r="E149" s="27"/>
    </row>
    <row r="150" ht="18.95" customHeight="1" spans="1:5">
      <c r="A150" s="31"/>
      <c r="B150" s="18">
        <v>2</v>
      </c>
      <c r="C150" s="30" t="s">
        <v>366</v>
      </c>
      <c r="D150" s="13" t="s">
        <v>896</v>
      </c>
      <c r="E150" s="27"/>
    </row>
    <row r="151" ht="18.95" customHeight="1" spans="1:5">
      <c r="A151" s="31"/>
      <c r="B151" s="18">
        <v>3</v>
      </c>
      <c r="C151" s="30" t="s">
        <v>375</v>
      </c>
      <c r="D151" s="13" t="s">
        <v>896</v>
      </c>
      <c r="E151" s="27"/>
    </row>
    <row r="152" ht="18.95" customHeight="1" spans="1:5">
      <c r="A152" s="31"/>
      <c r="B152" s="18">
        <v>4</v>
      </c>
      <c r="C152" s="30" t="s">
        <v>636</v>
      </c>
      <c r="D152" s="14" t="s">
        <v>896</v>
      </c>
      <c r="E152" s="27"/>
    </row>
    <row r="153" ht="18.95" customHeight="1" spans="1:5">
      <c r="A153" s="31"/>
      <c r="B153" s="18">
        <v>5</v>
      </c>
      <c r="C153" s="30" t="s">
        <v>637</v>
      </c>
      <c r="D153" s="14" t="s">
        <v>896</v>
      </c>
      <c r="E153" s="27"/>
    </row>
    <row r="154" ht="18.95" customHeight="1" spans="1:5">
      <c r="A154" s="31"/>
      <c r="B154" s="18">
        <v>6</v>
      </c>
      <c r="C154" s="30" t="s">
        <v>638</v>
      </c>
      <c r="D154" s="14" t="s">
        <v>896</v>
      </c>
      <c r="E154" s="27"/>
    </row>
    <row r="155" ht="18.95" customHeight="1" spans="1:5">
      <c r="A155" s="31"/>
      <c r="B155" s="18">
        <v>7</v>
      </c>
      <c r="C155" s="30" t="s">
        <v>385</v>
      </c>
      <c r="D155" s="13" t="s">
        <v>896</v>
      </c>
      <c r="E155" s="27"/>
    </row>
    <row r="156" ht="18.95" customHeight="1" spans="1:5">
      <c r="A156" s="31"/>
      <c r="B156" s="18">
        <v>8</v>
      </c>
      <c r="C156" s="30" t="s">
        <v>639</v>
      </c>
      <c r="D156" s="14" t="s">
        <v>896</v>
      </c>
      <c r="E156" s="27"/>
    </row>
    <row r="157" ht="18.95" customHeight="1" spans="1:5">
      <c r="A157" s="31"/>
      <c r="B157" s="18">
        <v>9</v>
      </c>
      <c r="C157" s="30" t="s">
        <v>640</v>
      </c>
      <c r="D157" s="13" t="s">
        <v>896</v>
      </c>
      <c r="E157" s="27"/>
    </row>
    <row r="158" ht="18.95" customHeight="1" spans="1:5">
      <c r="A158" s="31"/>
      <c r="B158" s="18">
        <v>10</v>
      </c>
      <c r="C158" s="30" t="s">
        <v>392</v>
      </c>
      <c r="D158" s="14" t="s">
        <v>896</v>
      </c>
      <c r="E158" s="27"/>
    </row>
    <row r="159" ht="18.95" customHeight="1" spans="1:5">
      <c r="A159" s="31"/>
      <c r="B159" s="18">
        <v>11</v>
      </c>
      <c r="C159" s="30" t="s">
        <v>641</v>
      </c>
      <c r="D159" s="13" t="s">
        <v>896</v>
      </c>
      <c r="E159" s="27"/>
    </row>
    <row r="160" ht="18.95" customHeight="1" spans="1:5">
      <c r="A160" s="31"/>
      <c r="B160" s="18">
        <v>12</v>
      </c>
      <c r="C160" s="30" t="s">
        <v>642</v>
      </c>
      <c r="D160" s="14" t="s">
        <v>896</v>
      </c>
      <c r="E160" s="27"/>
    </row>
    <row r="161" ht="18.95" customHeight="1" spans="1:5">
      <c r="A161" s="31"/>
      <c r="B161" s="18">
        <v>13</v>
      </c>
      <c r="C161" s="30" t="s">
        <v>398</v>
      </c>
      <c r="D161" s="13" t="s">
        <v>896</v>
      </c>
      <c r="E161" s="27"/>
    </row>
    <row r="162" ht="18.95" customHeight="1" spans="1:5">
      <c r="A162" s="31"/>
      <c r="B162" s="18">
        <v>14</v>
      </c>
      <c r="C162" s="30" t="s">
        <v>405</v>
      </c>
      <c r="D162" s="13" t="s">
        <v>896</v>
      </c>
      <c r="E162" s="27"/>
    </row>
    <row r="163" ht="18.95" customHeight="1" spans="1:5">
      <c r="A163" s="31"/>
      <c r="B163" s="18">
        <v>15</v>
      </c>
      <c r="C163" s="30" t="s">
        <v>419</v>
      </c>
      <c r="D163" s="13" t="s">
        <v>896</v>
      </c>
      <c r="E163" s="27"/>
    </row>
    <row r="164" ht="18.95" customHeight="1" spans="1:5">
      <c r="A164" s="31"/>
      <c r="B164" s="18">
        <v>16</v>
      </c>
      <c r="C164" s="30" t="s">
        <v>643</v>
      </c>
      <c r="D164" s="13" t="s">
        <v>896</v>
      </c>
      <c r="E164" s="27"/>
    </row>
    <row r="165" ht="18.95" customHeight="1" spans="1:5">
      <c r="A165" s="31"/>
      <c r="B165" s="18">
        <v>17</v>
      </c>
      <c r="C165" s="30" t="s">
        <v>422</v>
      </c>
      <c r="D165" s="13" t="s">
        <v>896</v>
      </c>
      <c r="E165" s="27"/>
    </row>
    <row r="166" ht="18.95" customHeight="1" spans="1:5">
      <c r="A166" s="31"/>
      <c r="B166" s="18">
        <v>18</v>
      </c>
      <c r="C166" s="30" t="s">
        <v>644</v>
      </c>
      <c r="D166" s="14" t="s">
        <v>896</v>
      </c>
      <c r="E166" s="27"/>
    </row>
    <row r="167" ht="18.95" customHeight="1" spans="1:5">
      <c r="A167" s="31"/>
      <c r="B167" s="18">
        <v>19</v>
      </c>
      <c r="C167" s="30" t="s">
        <v>427</v>
      </c>
      <c r="D167" s="13" t="s">
        <v>896</v>
      </c>
      <c r="E167" s="27"/>
    </row>
    <row r="168" ht="18.95" customHeight="1" spans="1:5">
      <c r="A168" s="31"/>
      <c r="B168" s="18">
        <v>20</v>
      </c>
      <c r="C168" s="30" t="s">
        <v>434</v>
      </c>
      <c r="D168" s="14" t="s">
        <v>896</v>
      </c>
      <c r="E168" s="27"/>
    </row>
    <row r="169" ht="18.95" customHeight="1" spans="1:5">
      <c r="A169" s="31"/>
      <c r="B169" s="18">
        <v>21</v>
      </c>
      <c r="C169" s="18" t="s">
        <v>439</v>
      </c>
      <c r="D169" s="13" t="s">
        <v>896</v>
      </c>
      <c r="E169" s="27"/>
    </row>
    <row r="170" ht="18.95" customHeight="1" spans="1:5">
      <c r="A170" s="31"/>
      <c r="B170" s="18">
        <v>22</v>
      </c>
      <c r="C170" s="18" t="s">
        <v>443</v>
      </c>
      <c r="D170" s="14" t="s">
        <v>896</v>
      </c>
      <c r="E170" s="27"/>
    </row>
    <row r="171" ht="18.95" customHeight="1" spans="1:5">
      <c r="A171" s="31"/>
      <c r="B171" s="18">
        <v>23</v>
      </c>
      <c r="C171" s="18" t="s">
        <v>645</v>
      </c>
      <c r="D171" s="14" t="s">
        <v>896</v>
      </c>
      <c r="E171" s="27"/>
    </row>
    <row r="172" spans="1:5">
      <c r="A172" s="31"/>
      <c r="B172" s="18">
        <v>24</v>
      </c>
      <c r="C172" s="18" t="s">
        <v>447</v>
      </c>
      <c r="D172" s="14" t="s">
        <v>896</v>
      </c>
      <c r="E172" s="27"/>
    </row>
    <row r="173" spans="1:5">
      <c r="A173" s="31"/>
      <c r="B173" s="18">
        <v>25</v>
      </c>
      <c r="C173" s="18" t="s">
        <v>449</v>
      </c>
      <c r="D173" s="13" t="s">
        <v>896</v>
      </c>
      <c r="E173" s="27"/>
    </row>
    <row r="174" spans="1:5">
      <c r="A174" s="31"/>
      <c r="B174" s="18">
        <v>26</v>
      </c>
      <c r="C174" s="18" t="s">
        <v>453</v>
      </c>
      <c r="D174" s="14" t="s">
        <v>896</v>
      </c>
      <c r="E174" s="27"/>
    </row>
    <row r="175" spans="1:5">
      <c r="A175" s="31"/>
      <c r="B175" s="18">
        <v>27</v>
      </c>
      <c r="C175" s="18" t="s">
        <v>456</v>
      </c>
      <c r="D175" s="13" t="s">
        <v>896</v>
      </c>
      <c r="E175" s="27"/>
    </row>
    <row r="176" spans="1:5">
      <c r="A176" s="31"/>
      <c r="B176" s="18">
        <v>28</v>
      </c>
      <c r="C176" s="18" t="s">
        <v>646</v>
      </c>
      <c r="D176" s="13" t="s">
        <v>896</v>
      </c>
      <c r="E176" s="27"/>
    </row>
    <row r="177" spans="1:5">
      <c r="A177" s="31"/>
      <c r="B177" s="18">
        <v>29</v>
      </c>
      <c r="C177" s="18" t="s">
        <v>461</v>
      </c>
      <c r="D177" s="14" t="s">
        <v>896</v>
      </c>
      <c r="E177" s="27"/>
    </row>
    <row r="178" spans="1:5">
      <c r="A178" s="31"/>
      <c r="B178" s="18">
        <v>30</v>
      </c>
      <c r="C178" s="18" t="s">
        <v>647</v>
      </c>
      <c r="D178" s="14" t="s">
        <v>896</v>
      </c>
      <c r="E178" s="27"/>
    </row>
    <row r="179" spans="1:5">
      <c r="A179" s="31"/>
      <c r="B179" s="18">
        <v>31</v>
      </c>
      <c r="C179" s="18" t="s">
        <v>648</v>
      </c>
      <c r="D179" s="14" t="s">
        <v>896</v>
      </c>
      <c r="E179" s="27"/>
    </row>
    <row r="180" spans="1:5">
      <c r="A180" s="31"/>
      <c r="B180" s="18">
        <v>32</v>
      </c>
      <c r="C180" s="18" t="s">
        <v>649</v>
      </c>
      <c r="D180" s="14" t="s">
        <v>896</v>
      </c>
      <c r="E180" s="27"/>
    </row>
    <row r="181" spans="1:5">
      <c r="A181" s="31"/>
      <c r="B181" s="18">
        <v>33</v>
      </c>
      <c r="C181" s="30" t="s">
        <v>464</v>
      </c>
      <c r="D181" s="13" t="s">
        <v>896</v>
      </c>
      <c r="E181" s="27"/>
    </row>
    <row r="182" spans="1:5">
      <c r="A182" s="31"/>
      <c r="B182" s="18">
        <v>34</v>
      </c>
      <c r="C182" s="30" t="s">
        <v>467</v>
      </c>
      <c r="D182" s="13" t="s">
        <v>896</v>
      </c>
      <c r="E182" s="27"/>
    </row>
    <row r="183" spans="1:5">
      <c r="A183" s="31"/>
      <c r="B183" s="18">
        <v>35</v>
      </c>
      <c r="C183" s="30" t="s">
        <v>650</v>
      </c>
      <c r="D183" s="13" t="s">
        <v>896</v>
      </c>
      <c r="E183" s="27"/>
    </row>
    <row r="184" spans="1:5">
      <c r="A184" s="31"/>
      <c r="B184" s="18">
        <v>36</v>
      </c>
      <c r="C184" s="30" t="s">
        <v>651</v>
      </c>
      <c r="D184" s="13" t="s">
        <v>896</v>
      </c>
      <c r="E184" s="27"/>
    </row>
    <row r="185" spans="1:5">
      <c r="A185" s="31"/>
      <c r="B185" s="18">
        <v>37</v>
      </c>
      <c r="C185" s="30" t="s">
        <v>470</v>
      </c>
      <c r="D185" s="13" t="s">
        <v>896</v>
      </c>
      <c r="E185" s="27"/>
    </row>
    <row r="186" spans="1:5">
      <c r="A186" s="31"/>
      <c r="B186" s="18">
        <v>38</v>
      </c>
      <c r="C186" s="18" t="s">
        <v>652</v>
      </c>
      <c r="D186" s="13" t="s">
        <v>896</v>
      </c>
      <c r="E186" s="27"/>
    </row>
    <row r="187" spans="1:5">
      <c r="A187" s="31"/>
      <c r="B187" s="18">
        <v>39</v>
      </c>
      <c r="C187" s="30" t="s">
        <v>474</v>
      </c>
      <c r="D187" s="13" t="s">
        <v>896</v>
      </c>
      <c r="E187" s="27"/>
    </row>
    <row r="188" spans="1:5">
      <c r="A188" s="31"/>
      <c r="B188" s="18">
        <v>40</v>
      </c>
      <c r="C188" s="30" t="s">
        <v>653</v>
      </c>
      <c r="D188" s="13" t="s">
        <v>896</v>
      </c>
      <c r="E188" s="27"/>
    </row>
    <row r="189" spans="1:5">
      <c r="A189" s="31"/>
      <c r="B189" s="18">
        <v>41</v>
      </c>
      <c r="C189" s="30" t="s">
        <v>476</v>
      </c>
      <c r="D189" s="13" t="s">
        <v>896</v>
      </c>
      <c r="E189" s="32"/>
    </row>
    <row r="190" spans="1:5">
      <c r="A190" s="31"/>
      <c r="B190" s="18">
        <v>42</v>
      </c>
      <c r="C190" s="30" t="s">
        <v>479</v>
      </c>
      <c r="D190" s="13" t="s">
        <v>896</v>
      </c>
      <c r="E190" s="32"/>
    </row>
    <row r="191" spans="1:5">
      <c r="A191" s="31"/>
      <c r="B191" s="18">
        <v>43</v>
      </c>
      <c r="C191" s="18" t="s">
        <v>484</v>
      </c>
      <c r="D191" s="13" t="s">
        <v>896</v>
      </c>
      <c r="E191" s="32"/>
    </row>
    <row r="192" spans="1:5">
      <c r="A192" s="31"/>
      <c r="B192" s="18">
        <v>44</v>
      </c>
      <c r="C192" s="18" t="s">
        <v>487</v>
      </c>
      <c r="D192" s="13" t="s">
        <v>896</v>
      </c>
      <c r="E192" s="32"/>
    </row>
    <row r="193" spans="1:5">
      <c r="A193" s="33" t="s">
        <v>7</v>
      </c>
      <c r="B193" s="34">
        <v>1</v>
      </c>
      <c r="C193" s="35" t="s">
        <v>654</v>
      </c>
      <c r="D193" s="35" t="s">
        <v>896</v>
      </c>
      <c r="E193" s="32"/>
    </row>
    <row r="194" spans="1:5">
      <c r="A194" s="36"/>
      <c r="B194" s="34">
        <v>2</v>
      </c>
      <c r="C194" s="35" t="s">
        <v>655</v>
      </c>
      <c r="D194" s="35" t="s">
        <v>896</v>
      </c>
      <c r="E194" s="32"/>
    </row>
    <row r="195" spans="1:5">
      <c r="A195" s="36"/>
      <c r="B195" s="34">
        <v>3</v>
      </c>
      <c r="C195" s="35" t="s">
        <v>656</v>
      </c>
      <c r="D195" s="35" t="s">
        <v>896</v>
      </c>
      <c r="E195" s="32"/>
    </row>
    <row r="196" spans="1:5">
      <c r="A196" s="36"/>
      <c r="B196" s="34">
        <v>4</v>
      </c>
      <c r="C196" s="35" t="s">
        <v>657</v>
      </c>
      <c r="D196" s="35" t="s">
        <v>896</v>
      </c>
      <c r="E196" s="32"/>
    </row>
    <row r="197" spans="1:5">
      <c r="A197" s="36"/>
      <c r="B197" s="34">
        <v>5</v>
      </c>
      <c r="C197" s="35" t="s">
        <v>658</v>
      </c>
      <c r="D197" s="35" t="s">
        <v>896</v>
      </c>
      <c r="E197" s="32"/>
    </row>
    <row r="198" spans="1:5">
      <c r="A198" s="36"/>
      <c r="B198" s="34">
        <v>6</v>
      </c>
      <c r="C198" s="35" t="s">
        <v>659</v>
      </c>
      <c r="D198" s="35" t="s">
        <v>896</v>
      </c>
      <c r="E198" s="32"/>
    </row>
    <row r="199" spans="1:5">
      <c r="A199" s="36"/>
      <c r="B199" s="34">
        <v>7</v>
      </c>
      <c r="C199" s="35" t="s">
        <v>660</v>
      </c>
      <c r="D199" s="35" t="s">
        <v>896</v>
      </c>
      <c r="E199" s="32"/>
    </row>
    <row r="200" spans="1:5">
      <c r="A200" s="36"/>
      <c r="B200" s="34">
        <v>8</v>
      </c>
      <c r="C200" s="35" t="s">
        <v>661</v>
      </c>
      <c r="D200" s="35" t="s">
        <v>896</v>
      </c>
      <c r="E200" s="32"/>
    </row>
    <row r="201" spans="1:5">
      <c r="A201" s="36"/>
      <c r="B201" s="34">
        <v>9</v>
      </c>
      <c r="C201" s="35" t="s">
        <v>662</v>
      </c>
      <c r="D201" s="35" t="s">
        <v>896</v>
      </c>
      <c r="E201" s="32"/>
    </row>
    <row r="202" spans="1:5">
      <c r="A202" s="36"/>
      <c r="B202" s="34">
        <v>10</v>
      </c>
      <c r="C202" s="35" t="s">
        <v>663</v>
      </c>
      <c r="D202" s="35" t="s">
        <v>896</v>
      </c>
      <c r="E202" s="32"/>
    </row>
    <row r="203" spans="1:5">
      <c r="A203" s="36"/>
      <c r="B203" s="34">
        <v>11</v>
      </c>
      <c r="C203" s="35" t="s">
        <v>664</v>
      </c>
      <c r="D203" s="35" t="s">
        <v>896</v>
      </c>
      <c r="E203" s="32"/>
    </row>
    <row r="204" spans="1:5">
      <c r="A204" s="36"/>
      <c r="B204" s="34">
        <v>12</v>
      </c>
      <c r="C204" s="35" t="s">
        <v>665</v>
      </c>
      <c r="D204" s="35" t="s">
        <v>896</v>
      </c>
      <c r="E204" s="32"/>
    </row>
    <row r="205" spans="1:5">
      <c r="A205" s="36"/>
      <c r="B205" s="34">
        <v>13</v>
      </c>
      <c r="C205" s="35" t="s">
        <v>666</v>
      </c>
      <c r="D205" s="35" t="s">
        <v>896</v>
      </c>
      <c r="E205" s="32"/>
    </row>
    <row r="206" spans="1:5">
      <c r="A206" s="36"/>
      <c r="B206" s="34">
        <v>14</v>
      </c>
      <c r="C206" s="35" t="s">
        <v>667</v>
      </c>
      <c r="D206" s="35" t="s">
        <v>896</v>
      </c>
      <c r="E206" s="32"/>
    </row>
    <row r="207" spans="1:5">
      <c r="A207" s="36"/>
      <c r="B207" s="34">
        <v>15</v>
      </c>
      <c r="C207" s="35" t="s">
        <v>668</v>
      </c>
      <c r="D207" s="35" t="s">
        <v>896</v>
      </c>
      <c r="E207" s="32"/>
    </row>
    <row r="208" spans="1:5">
      <c r="A208" s="36"/>
      <c r="B208" s="34">
        <v>16</v>
      </c>
      <c r="C208" s="35" t="s">
        <v>493</v>
      </c>
      <c r="D208" s="35" t="s">
        <v>896</v>
      </c>
      <c r="E208" s="32"/>
    </row>
    <row r="209" spans="1:5">
      <c r="A209" s="36"/>
      <c r="B209" s="34">
        <v>17</v>
      </c>
      <c r="C209" s="35" t="s">
        <v>669</v>
      </c>
      <c r="D209" s="35" t="s">
        <v>896</v>
      </c>
      <c r="E209" s="32"/>
    </row>
    <row r="210" spans="1:5">
      <c r="A210" s="36"/>
      <c r="B210" s="34">
        <v>18</v>
      </c>
      <c r="C210" s="35" t="s">
        <v>670</v>
      </c>
      <c r="D210" s="35" t="s">
        <v>896</v>
      </c>
      <c r="E210" s="32"/>
    </row>
    <row r="211" spans="1:5">
      <c r="A211" s="36"/>
      <c r="B211" s="34">
        <v>19</v>
      </c>
      <c r="C211" s="34" t="s">
        <v>496</v>
      </c>
      <c r="D211" s="35" t="s">
        <v>896</v>
      </c>
      <c r="E211" s="32"/>
    </row>
    <row r="212" spans="1:5">
      <c r="A212" s="36"/>
      <c r="B212" s="34">
        <v>20</v>
      </c>
      <c r="C212" s="34" t="s">
        <v>671</v>
      </c>
      <c r="D212" s="35" t="s">
        <v>896</v>
      </c>
      <c r="E212" s="32"/>
    </row>
    <row r="213" spans="1:5">
      <c r="A213" s="36"/>
      <c r="B213" s="34">
        <v>21</v>
      </c>
      <c r="C213" s="34" t="s">
        <v>672</v>
      </c>
      <c r="D213" s="35" t="s">
        <v>896</v>
      </c>
      <c r="E213" s="32"/>
    </row>
    <row r="214" spans="1:5">
      <c r="A214" s="36"/>
      <c r="B214" s="34">
        <v>22</v>
      </c>
      <c r="C214" s="34" t="s">
        <v>673</v>
      </c>
      <c r="D214" s="35" t="s">
        <v>896</v>
      </c>
      <c r="E214" s="7"/>
    </row>
    <row r="215" spans="1:5">
      <c r="A215" s="36"/>
      <c r="B215" s="34">
        <v>23</v>
      </c>
      <c r="C215" s="34" t="s">
        <v>674</v>
      </c>
      <c r="D215" s="35" t="s">
        <v>896</v>
      </c>
      <c r="E215" s="7"/>
    </row>
    <row r="216" spans="1:5">
      <c r="A216" s="36"/>
      <c r="B216" s="34">
        <v>24</v>
      </c>
      <c r="C216" s="34" t="s">
        <v>675</v>
      </c>
      <c r="D216" s="35" t="s">
        <v>896</v>
      </c>
      <c r="E216" s="7"/>
    </row>
    <row r="217" spans="1:5">
      <c r="A217" s="37"/>
      <c r="B217" s="34">
        <v>25</v>
      </c>
      <c r="C217" s="34" t="s">
        <v>676</v>
      </c>
      <c r="D217" s="35" t="s">
        <v>896</v>
      </c>
      <c r="E217" s="7"/>
    </row>
    <row r="218" spans="1:5">
      <c r="A218" s="7" t="s">
        <v>8</v>
      </c>
      <c r="B218" s="18">
        <v>1</v>
      </c>
      <c r="C218" s="18" t="s">
        <v>498</v>
      </c>
      <c r="D218" s="18" t="s">
        <v>896</v>
      </c>
      <c r="E218" s="7"/>
    </row>
    <row r="219" spans="1:5">
      <c r="A219" s="7"/>
      <c r="B219" s="18">
        <v>2</v>
      </c>
      <c r="C219" s="18" t="s">
        <v>506</v>
      </c>
      <c r="D219" s="18" t="s">
        <v>896</v>
      </c>
      <c r="E219" s="7"/>
    </row>
    <row r="220" spans="1:5">
      <c r="A220" s="7"/>
      <c r="B220" s="18">
        <v>3</v>
      </c>
      <c r="C220" s="18" t="s">
        <v>519</v>
      </c>
      <c r="D220" s="18" t="s">
        <v>896</v>
      </c>
      <c r="E220" s="7"/>
    </row>
    <row r="221" spans="1:5">
      <c r="A221" s="18"/>
      <c r="B221" s="38">
        <v>4</v>
      </c>
      <c r="C221" s="38" t="s">
        <v>522</v>
      </c>
      <c r="D221" s="38" t="s">
        <v>896</v>
      </c>
      <c r="E221" s="38"/>
    </row>
  </sheetData>
  <sortState ref="B30:D60">
    <sortCondition ref="B30"/>
  </sortState>
  <mergeCells count="8">
    <mergeCell ref="A1:E1"/>
    <mergeCell ref="A3:A43"/>
    <mergeCell ref="A44:A85"/>
    <mergeCell ref="A86:A112"/>
    <mergeCell ref="A113:A148"/>
    <mergeCell ref="A149:A192"/>
    <mergeCell ref="A193:A217"/>
    <mergeCell ref="A218:A22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2025-10-16T07:20:48Z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9B0F1B85F9104E0AB4A7E4218B23ADF6_13</vt:lpwstr>
  </property>
  <property fmtid="{D5CDD505-2E9C-101B-9397-08002B2CF9AE}" pid="3" name="KSOProductBuildVer">
    <vt:lpwstr>2052-12.1.0.22089</vt:lpwstr>
  </property>
</Properties>
</file>